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6"/>
  <workbookPr filterPrivacy="1"/>
  <xr:revisionPtr revIDLastSave="0" documentId="13_ncr:1_{E616E71C-CB71-4672-9B50-BC7E4A38393D}" xr6:coauthVersionLast="46" xr6:coauthVersionMax="46" xr10:uidLastSave="{00000000-0000-0000-0000-000000000000}"/>
  <bookViews>
    <workbookView xWindow="-98" yWindow="-98" windowWidth="28996" windowHeight="15945" tabRatio="850" firstSheet="1" activeTab="3" xr2:uid="{00000000-000D-0000-FFFF-FFFF00000000}"/>
  </bookViews>
  <sheets>
    <sheet name="Copyright" sheetId="27" r:id="rId1"/>
    <sheet name="META" sheetId="26" r:id="rId2"/>
    <sheet name="TODO" sheetId="44" r:id="rId3"/>
    <sheet name="dim_industry" sheetId="38" r:id="rId4"/>
    <sheet name="LFS Metadata" sheetId="41" r:id="rId5"/>
    <sheet name="3-digit PNAIC dimindustry codes" sheetId="42" r:id="rId6"/>
    <sheet name="Omitted IOICC codes" sheetId="43" r:id="rId7"/>
    <sheet name="dim_occupation" sheetId="20" r:id="rId8"/>
    <sheet name="dim_geography" sheetId="28" r:id="rId9"/>
    <sheet name="ioicc_splitter" sheetId="39" r:id="rId10"/>
    <sheet name="industry_descriptions" sheetId="40" r:id="rId11"/>
    <sheet name="NAICSall" sheetId="16" r:id="rId12"/>
    <sheet name="Nathan et al NOCS" sheetId="33" r:id="rId13"/>
    <sheet name="Nathan et al NAICS" sheetId="34" r:id="rId14"/>
    <sheet name="Sample GDP Data" sheetId="35" r:id="rId15"/>
    <sheet name="GDP MetaData" sheetId="36" r:id="rId16"/>
    <sheet name="IOICC GDP Hierarchy" sheetId="37" r:id="rId17"/>
    <sheet name="IOIC Allocator" sheetId="21" r:id="rId18"/>
    <sheet name="dimIndustry" sheetId="19" r:id="rId19"/>
    <sheet name="GDP IOICC Codes" sheetId="17" r:id="rId20"/>
    <sheet name="IOIC-TitlesToCodes" sheetId="12" r:id="rId21"/>
    <sheet name="Main Industries Master" sheetId="6" r:id="rId22"/>
    <sheet name="IOIC Standardiser" sheetId="10" r:id="rId23"/>
    <sheet name="Concordance" sheetId="15" r:id="rId24"/>
  </sheets>
  <definedNames>
    <definedName name="_xlnm._FilterDatabase" localSheetId="5" hidden="1">'3-digit PNAIC dimindustry codes'!$A$1:$C$440</definedName>
    <definedName name="_xlnm._FilterDatabase" localSheetId="23" hidden="1">Concordance!$B$1:$E$921</definedName>
    <definedName name="_xlnm._FilterDatabase" localSheetId="3" hidden="1">dim_industry!$A$1:$P$638</definedName>
    <definedName name="_xlnm._FilterDatabase" localSheetId="7" hidden="1">dim_occupation!$A$1:$F$501</definedName>
    <definedName name="_xlnm._FilterDatabase" localSheetId="18" hidden="1">dimIndustry!$A$1:$K$321</definedName>
    <definedName name="_xlnm._FilterDatabase" localSheetId="19" hidden="1">'GDP IOICC Codes'!$A$1:$D$308</definedName>
    <definedName name="_xlnm._FilterDatabase" localSheetId="10" hidden="1">industry_descriptions!$A$1:$D$501</definedName>
    <definedName name="_xlnm._FilterDatabase" localSheetId="17" hidden="1">'IOIC Allocator'!$A$1:$C$306</definedName>
    <definedName name="_xlnm._FilterDatabase" localSheetId="4" hidden="1">'LFS Metadata'!$A$1:$H$2641</definedName>
    <definedName name="_xlnm._FilterDatabase" localSheetId="11" hidden="1">NAICSall!$A$1:$G$2076</definedName>
    <definedName name="dimNewIndustry">dim_industry!$A$1:$O$545</definedName>
    <definedName name="ExternalData_2" localSheetId="20" hidden="1">'IOIC-TitlesToCodes'!$A$1:$C$322</definedName>
    <definedName name="GeoCoding" localSheetId="9">#REF!</definedName>
    <definedName name="GeoCoding" localSheetId="11">#REF!</definedName>
    <definedName name="GeoCoding">#REF!</definedName>
    <definedName name="Index_Sheet_Kutools" localSheetId="9">#REF!</definedName>
    <definedName name="Index_Sheet_Kutools" localSheetId="11">#REF!</definedName>
    <definedName name="Index_Sheet_Kutools">#REF!</definedName>
    <definedName name="NAICS_IOIC_En" localSheetId="23">Concordance!$B$1:$E$921</definedName>
    <definedName name="NAICS_IOIC_En" localSheetId="9">#REF!</definedName>
    <definedName name="NAICS_IOIC_En" localSheetId="11">#REF!</definedName>
    <definedName name="NAICS_IOIC_E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1" i="40" l="1"/>
  <c r="B91" i="40"/>
  <c r="C90" i="40"/>
  <c r="B90" i="40"/>
  <c r="C89" i="40"/>
  <c r="B89" i="40"/>
  <c r="B578" i="38" l="1"/>
  <c r="F578" i="38" s="1"/>
  <c r="E578" i="38" l="1"/>
  <c r="C578" i="38"/>
  <c r="D578" i="38"/>
  <c r="B62" i="38"/>
  <c r="F62" i="38" s="1"/>
  <c r="B342" i="38"/>
  <c r="D342" i="38" s="1"/>
  <c r="B315" i="38"/>
  <c r="C315" i="38" s="1"/>
  <c r="B335" i="38"/>
  <c r="E335" i="38" s="1"/>
  <c r="B341" i="38"/>
  <c r="F341" i="38" s="1"/>
  <c r="B344" i="38"/>
  <c r="F344" i="38" s="1"/>
  <c r="B314" i="38"/>
  <c r="D314" i="38" s="1"/>
  <c r="B313" i="38"/>
  <c r="C313" i="38" s="1"/>
  <c r="B298" i="38"/>
  <c r="E298" i="38" s="1"/>
  <c r="B308" i="38"/>
  <c r="C308" i="38" s="1"/>
  <c r="B309" i="38"/>
  <c r="F309" i="38" s="1"/>
  <c r="B346" i="38"/>
  <c r="F346" i="38" s="1"/>
  <c r="B373" i="38"/>
  <c r="D373" i="38" s="1"/>
  <c r="B356" i="38"/>
  <c r="F356" i="38" s="1"/>
  <c r="B385" i="38"/>
  <c r="E385" i="38" s="1"/>
  <c r="B165" i="38"/>
  <c r="D165" i="38" s="1"/>
  <c r="B349" i="38"/>
  <c r="F349" i="38" s="1"/>
  <c r="B167" i="38"/>
  <c r="D167" i="38" s="1"/>
  <c r="B216" i="38"/>
  <c r="C216" i="38" s="1"/>
  <c r="B97" i="38"/>
  <c r="E97" i="38" s="1"/>
  <c r="B311" i="38"/>
  <c r="F311" i="38" s="1"/>
  <c r="B345" i="38"/>
  <c r="F345" i="38" s="1"/>
  <c r="B327" i="38"/>
  <c r="D327" i="38" s="1"/>
  <c r="B343" i="38"/>
  <c r="D343" i="38" s="1"/>
  <c r="B70" i="38"/>
  <c r="E70" i="38" s="1"/>
  <c r="B377" i="38"/>
  <c r="C377" i="38" s="1"/>
  <c r="B215" i="38"/>
  <c r="F215" i="38" s="1"/>
  <c r="B374" i="38"/>
  <c r="F374" i="38" s="1"/>
  <c r="B369" i="38"/>
  <c r="E369" i="38" s="1"/>
  <c r="B69" i="38"/>
  <c r="F69" i="38" s="1"/>
  <c r="B172" i="38"/>
  <c r="E172" i="38" s="1"/>
  <c r="B372" i="38"/>
  <c r="D372" i="38" s="1"/>
  <c r="B387" i="38"/>
  <c r="F387" i="38" s="1"/>
  <c r="B312" i="38"/>
  <c r="D312" i="38" s="1"/>
  <c r="B307" i="38"/>
  <c r="E307" i="38" s="1"/>
  <c r="B364" i="38"/>
  <c r="E364" i="38" s="1"/>
  <c r="B355" i="38"/>
  <c r="F355" i="38" s="1"/>
  <c r="B383" i="38"/>
  <c r="F383" i="38" s="1"/>
  <c r="B380" i="38"/>
  <c r="D380" i="38" s="1"/>
  <c r="B381" i="38"/>
  <c r="E381" i="38" s="1"/>
  <c r="B384" i="38"/>
  <c r="E384" i="38" s="1"/>
  <c r="B328" i="38"/>
  <c r="C328" i="38" s="1"/>
  <c r="B95" i="38"/>
  <c r="C95" i="38" s="1"/>
  <c r="B302" i="38"/>
  <c r="F302" i="38" s="1"/>
  <c r="B316" i="38"/>
  <c r="D316" i="38" s="1"/>
  <c r="B338" i="38"/>
  <c r="F338" i="38" s="1"/>
  <c r="B152" i="38"/>
  <c r="E152" i="38" s="1"/>
  <c r="B107" i="38"/>
  <c r="D107" i="38" s="1"/>
  <c r="B58" i="38"/>
  <c r="F58" i="38" s="1"/>
  <c r="B326" i="38"/>
  <c r="D326" i="38" s="1"/>
  <c r="B303" i="38"/>
  <c r="D303" i="38" s="1"/>
  <c r="B300" i="38"/>
  <c r="E300" i="38" s="1"/>
  <c r="B115" i="38"/>
  <c r="F115" i="38" s="1"/>
  <c r="B331" i="38"/>
  <c r="F331" i="38" s="1"/>
  <c r="B378" i="38"/>
  <c r="D378" i="38" s="1"/>
  <c r="B354" i="38"/>
  <c r="F354" i="38" s="1"/>
  <c r="B191" i="38"/>
  <c r="E191" i="38" s="1"/>
  <c r="B304" i="38"/>
  <c r="C304" i="38" s="1"/>
  <c r="B352" i="38"/>
  <c r="F352" i="38" s="1"/>
  <c r="B348" i="38"/>
  <c r="F348" i="38" s="1"/>
  <c r="B332" i="38"/>
  <c r="D332" i="38" s="1"/>
  <c r="B360" i="38"/>
  <c r="F360" i="38" s="1"/>
  <c r="B337" i="38"/>
  <c r="E337" i="38" s="1"/>
  <c r="B367" i="38"/>
  <c r="D367" i="38" s="1"/>
  <c r="B295" i="38"/>
  <c r="F295" i="38" s="1"/>
  <c r="B386" i="38"/>
  <c r="D386" i="38" s="1"/>
  <c r="B365" i="38"/>
  <c r="C365" i="38" s="1"/>
  <c r="B305" i="38"/>
  <c r="E305" i="38" s="1"/>
  <c r="B339" i="38"/>
  <c r="F339" i="38" s="1"/>
  <c r="B320" i="38"/>
  <c r="F320" i="38" s="1"/>
  <c r="B347" i="38"/>
  <c r="D347" i="38" s="1"/>
  <c r="B379" i="38"/>
  <c r="F379" i="38" s="1"/>
  <c r="B330" i="38"/>
  <c r="E330" i="38" s="1"/>
  <c r="B318" i="38"/>
  <c r="C318" i="38" s="1"/>
  <c r="B101" i="38"/>
  <c r="F101" i="38" s="1"/>
  <c r="B363" i="38"/>
  <c r="F363" i="38" s="1"/>
  <c r="B310" i="38"/>
  <c r="D310" i="38" s="1"/>
  <c r="B162" i="38"/>
  <c r="F162" i="38" s="1"/>
  <c r="B296" i="38"/>
  <c r="E296" i="38" s="1"/>
  <c r="B299" i="38"/>
  <c r="D299" i="38" s="1"/>
  <c r="B306" i="38"/>
  <c r="F306" i="38" s="1"/>
  <c r="B301" i="38"/>
  <c r="D301" i="38" s="1"/>
  <c r="B317" i="38"/>
  <c r="E317" i="38" s="1"/>
  <c r="B333" i="38"/>
  <c r="E333" i="38" s="1"/>
  <c r="B319" i="38"/>
  <c r="F319" i="38" s="1"/>
  <c r="B325" i="38"/>
  <c r="F325" i="38" s="1"/>
  <c r="B158" i="38"/>
  <c r="D158" i="38" s="1"/>
  <c r="B59" i="38"/>
  <c r="C59" i="38" s="1"/>
  <c r="B336" i="38"/>
  <c r="F336" i="38" s="1"/>
  <c r="B368" i="38"/>
  <c r="C368" i="38" s="1"/>
  <c r="B297" i="38"/>
  <c r="E297" i="38" s="1"/>
  <c r="B213" i="38"/>
  <c r="F213" i="38" s="1"/>
  <c r="B382" i="38"/>
  <c r="E382" i="38" s="1"/>
  <c r="B366" i="38"/>
  <c r="F366" i="38" s="1"/>
  <c r="B293" i="38"/>
  <c r="E293" i="38" s="1"/>
  <c r="B294" i="38"/>
  <c r="C294" i="38" s="1"/>
  <c r="B361" i="38"/>
  <c r="F361" i="38" s="1"/>
  <c r="B362" i="38"/>
  <c r="D362" i="38" s="1"/>
  <c r="B371" i="38"/>
  <c r="C371" i="38" s="1"/>
  <c r="B370" i="38"/>
  <c r="E370" i="38" s="1"/>
  <c r="C374" i="38" l="1"/>
  <c r="F316" i="38"/>
  <c r="C316" i="38"/>
  <c r="C303" i="38"/>
  <c r="E310" i="38"/>
  <c r="C307" i="38"/>
  <c r="E386" i="38"/>
  <c r="F303" i="38"/>
  <c r="F330" i="38"/>
  <c r="E303" i="38"/>
  <c r="F315" i="38"/>
  <c r="D354" i="38"/>
  <c r="E316" i="38"/>
  <c r="D313" i="38"/>
  <c r="E313" i="38"/>
  <c r="F313" i="38"/>
  <c r="F318" i="38"/>
  <c r="E331" i="38"/>
  <c r="C349" i="38"/>
  <c r="C312" i="38"/>
  <c r="D349" i="38"/>
  <c r="C317" i="38"/>
  <c r="C330" i="38"/>
  <c r="F312" i="38"/>
  <c r="C343" i="38"/>
  <c r="F293" i="38"/>
  <c r="C70" i="38"/>
  <c r="E367" i="38"/>
  <c r="F317" i="38"/>
  <c r="D330" i="38"/>
  <c r="C344" i="38"/>
  <c r="E344" i="38"/>
  <c r="C373" i="38"/>
  <c r="F172" i="38"/>
  <c r="C346" i="38"/>
  <c r="C306" i="38"/>
  <c r="D371" i="38"/>
  <c r="D384" i="38"/>
  <c r="E345" i="38"/>
  <c r="C336" i="38"/>
  <c r="E371" i="38"/>
  <c r="D59" i="38"/>
  <c r="D339" i="38"/>
  <c r="D58" i="38"/>
  <c r="F371" i="38"/>
  <c r="E59" i="38"/>
  <c r="C354" i="38"/>
  <c r="D216" i="38"/>
  <c r="C309" i="38"/>
  <c r="E216" i="38"/>
  <c r="D345" i="38"/>
  <c r="E362" i="38"/>
  <c r="F310" i="38"/>
  <c r="E354" i="38"/>
  <c r="F152" i="38"/>
  <c r="D355" i="38"/>
  <c r="E374" i="38"/>
  <c r="F216" i="38"/>
  <c r="F59" i="38"/>
  <c r="E372" i="38"/>
  <c r="F384" i="38"/>
  <c r="D325" i="38"/>
  <c r="F386" i="38"/>
  <c r="F167" i="38"/>
  <c r="F382" i="38"/>
  <c r="F191" i="38"/>
  <c r="F381" i="38"/>
  <c r="F369" i="38"/>
  <c r="F362" i="38"/>
  <c r="E325" i="38"/>
  <c r="D306" i="38"/>
  <c r="E339" i="38"/>
  <c r="F367" i="38"/>
  <c r="E312" i="38"/>
  <c r="C345" i="38"/>
  <c r="E346" i="38"/>
  <c r="D344" i="38"/>
  <c r="C383" i="38"/>
  <c r="D383" i="38"/>
  <c r="C387" i="38"/>
  <c r="D341" i="38"/>
  <c r="E165" i="38"/>
  <c r="D319" i="38"/>
  <c r="F299" i="38"/>
  <c r="D365" i="38"/>
  <c r="D294" i="38"/>
  <c r="F296" i="38"/>
  <c r="C379" i="38"/>
  <c r="E365" i="38"/>
  <c r="C332" i="38"/>
  <c r="E326" i="38"/>
  <c r="E311" i="38"/>
  <c r="F165" i="38"/>
  <c r="C298" i="38"/>
  <c r="E299" i="38"/>
  <c r="D361" i="38"/>
  <c r="D387" i="38"/>
  <c r="E341" i="38"/>
  <c r="E294" i="38"/>
  <c r="D379" i="38"/>
  <c r="F365" i="38"/>
  <c r="E332" i="38"/>
  <c r="F326" i="38"/>
  <c r="D298" i="38"/>
  <c r="F337" i="38"/>
  <c r="E319" i="38"/>
  <c r="F368" i="38"/>
  <c r="C326" i="38"/>
  <c r="E383" i="38"/>
  <c r="D311" i="38"/>
  <c r="F294" i="38"/>
  <c r="D317" i="38"/>
  <c r="E379" i="38"/>
  <c r="F332" i="38"/>
  <c r="C331" i="38"/>
  <c r="E355" i="38"/>
  <c r="F372" i="38"/>
  <c r="D70" i="38"/>
  <c r="F385" i="38"/>
  <c r="F298" i="38"/>
  <c r="D315" i="38"/>
  <c r="C361" i="38"/>
  <c r="D368" i="38"/>
  <c r="C310" i="38"/>
  <c r="C386" i="38"/>
  <c r="D331" i="38"/>
  <c r="C58" i="38"/>
  <c r="C384" i="38"/>
  <c r="F70" i="38"/>
  <c r="E315" i="38"/>
  <c r="C301" i="38"/>
  <c r="C342" i="38"/>
  <c r="E373" i="38"/>
  <c r="E301" i="38"/>
  <c r="D320" i="38"/>
  <c r="E115" i="38"/>
  <c r="C381" i="38"/>
  <c r="E343" i="38"/>
  <c r="D382" i="38"/>
  <c r="F301" i="38"/>
  <c r="E320" i="38"/>
  <c r="D295" i="38"/>
  <c r="C191" i="38"/>
  <c r="D381" i="38"/>
  <c r="F307" i="38"/>
  <c r="D369" i="38"/>
  <c r="F343" i="38"/>
  <c r="C167" i="38"/>
  <c r="F373" i="38"/>
  <c r="F342" i="38"/>
  <c r="C320" i="38"/>
  <c r="D304" i="38"/>
  <c r="D115" i="38"/>
  <c r="E107" i="38"/>
  <c r="D307" i="38"/>
  <c r="C382" i="38"/>
  <c r="C295" i="38"/>
  <c r="F107" i="38"/>
  <c r="C369" i="38"/>
  <c r="E342" i="38"/>
  <c r="C362" i="38"/>
  <c r="C325" i="38"/>
  <c r="D318" i="38"/>
  <c r="D191" i="38"/>
  <c r="E167" i="38"/>
  <c r="D162" i="38"/>
  <c r="F370" i="38"/>
  <c r="E158" i="38"/>
  <c r="F333" i="38"/>
  <c r="E347" i="38"/>
  <c r="F305" i="38"/>
  <c r="E378" i="38"/>
  <c r="F300" i="38"/>
  <c r="D328" i="38"/>
  <c r="E380" i="38"/>
  <c r="F364" i="38"/>
  <c r="D377" i="38"/>
  <c r="E327" i="38"/>
  <c r="F97" i="38"/>
  <c r="D308" i="38"/>
  <c r="E314" i="38"/>
  <c r="F335" i="38"/>
  <c r="C215" i="38"/>
  <c r="E366" i="38"/>
  <c r="C333" i="38"/>
  <c r="E368" i="38"/>
  <c r="F158" i="38"/>
  <c r="C299" i="38"/>
  <c r="E318" i="38"/>
  <c r="F347" i="38"/>
  <c r="C367" i="38"/>
  <c r="E304" i="38"/>
  <c r="F378" i="38"/>
  <c r="C107" i="38"/>
  <c r="E328" i="38"/>
  <c r="F380" i="38"/>
  <c r="C372" i="38"/>
  <c r="E377" i="38"/>
  <c r="F327" i="38"/>
  <c r="C165" i="38"/>
  <c r="E308" i="38"/>
  <c r="F314" i="38"/>
  <c r="D366" i="38"/>
  <c r="E101" i="38"/>
  <c r="F304" i="38"/>
  <c r="F328" i="38"/>
  <c r="F377" i="38"/>
  <c r="F308" i="38"/>
  <c r="C363" i="38"/>
  <c r="C348" i="38"/>
  <c r="C302" i="38"/>
  <c r="D336" i="38"/>
  <c r="C293" i="38"/>
  <c r="D213" i="38"/>
  <c r="E336" i="38"/>
  <c r="C296" i="38"/>
  <c r="D363" i="38"/>
  <c r="C337" i="38"/>
  <c r="D348" i="38"/>
  <c r="C152" i="38"/>
  <c r="D302" i="38"/>
  <c r="C172" i="38"/>
  <c r="D374" i="38"/>
  <c r="C385" i="38"/>
  <c r="D346" i="38"/>
  <c r="E213" i="38"/>
  <c r="D296" i="38"/>
  <c r="E363" i="38"/>
  <c r="D337" i="38"/>
  <c r="D152" i="38"/>
  <c r="E302" i="38"/>
  <c r="D172" i="38"/>
  <c r="D385" i="38"/>
  <c r="C213" i="38"/>
  <c r="D293" i="38"/>
  <c r="E348" i="38"/>
  <c r="C319" i="38"/>
  <c r="C339" i="38"/>
  <c r="C115" i="38"/>
  <c r="C355" i="38"/>
  <c r="C311" i="38"/>
  <c r="C341" i="38"/>
  <c r="C366" i="38"/>
  <c r="D297" i="38"/>
  <c r="C162" i="38"/>
  <c r="D101" i="38"/>
  <c r="C360" i="38"/>
  <c r="D352" i="38"/>
  <c r="C338" i="38"/>
  <c r="D95" i="38"/>
  <c r="C69" i="38"/>
  <c r="D215" i="38"/>
  <c r="C356" i="38"/>
  <c r="D309" i="38"/>
  <c r="D360" i="38"/>
  <c r="E352" i="38"/>
  <c r="D338" i="38"/>
  <c r="E95" i="38"/>
  <c r="D69" i="38"/>
  <c r="E215" i="38"/>
  <c r="D356" i="38"/>
  <c r="E309" i="38"/>
  <c r="C62" i="38"/>
  <c r="C297" i="38"/>
  <c r="C352" i="38"/>
  <c r="C370" i="38"/>
  <c r="F297" i="38"/>
  <c r="E360" i="38"/>
  <c r="C300" i="38"/>
  <c r="F95" i="38"/>
  <c r="C364" i="38"/>
  <c r="E69" i="38"/>
  <c r="C97" i="38"/>
  <c r="E356" i="38"/>
  <c r="C335" i="38"/>
  <c r="D62" i="38"/>
  <c r="E162" i="38"/>
  <c r="C305" i="38"/>
  <c r="E338" i="38"/>
  <c r="E361" i="38"/>
  <c r="C158" i="38"/>
  <c r="D333" i="38"/>
  <c r="C347" i="38"/>
  <c r="D305" i="38"/>
  <c r="E295" i="38"/>
  <c r="C378" i="38"/>
  <c r="D300" i="38"/>
  <c r="E58" i="38"/>
  <c r="C380" i="38"/>
  <c r="D364" i="38"/>
  <c r="E387" i="38"/>
  <c r="C327" i="38"/>
  <c r="D97" i="38"/>
  <c r="E349" i="38"/>
  <c r="C314" i="38"/>
  <c r="D335" i="38"/>
  <c r="E62" i="38"/>
  <c r="C101" i="38"/>
  <c r="D370" i="38"/>
  <c r="E306" i="38"/>
  <c r="B291" i="38"/>
  <c r="C291" i="38" s="1"/>
  <c r="B292" i="38"/>
  <c r="E292" i="38" s="1"/>
  <c r="F291" i="38" l="1"/>
  <c r="P291" i="38"/>
  <c r="E291" i="38"/>
  <c r="D291" i="38"/>
  <c r="F292" i="38"/>
  <c r="D292" i="38"/>
  <c r="C292" i="38"/>
  <c r="B57" i="38"/>
  <c r="F57" i="38" s="1"/>
  <c r="H2" i="41"/>
  <c r="C57" i="38" l="1"/>
  <c r="D57" i="38"/>
  <c r="E57" i="38"/>
  <c r="P483" i="38"/>
  <c r="P482" i="38"/>
  <c r="P638" i="38"/>
  <c r="P637" i="38"/>
  <c r="P636" i="38"/>
  <c r="P478" i="38"/>
  <c r="P408" i="38"/>
  <c r="P621" i="38"/>
  <c r="P620" i="38"/>
  <c r="P619" i="38"/>
  <c r="P603" i="38"/>
  <c r="P404" i="38"/>
  <c r="P602" i="38"/>
  <c r="P402" i="38"/>
  <c r="P401" i="38"/>
  <c r="P400" i="38"/>
  <c r="P399" i="38"/>
  <c r="P398" i="38"/>
  <c r="P397" i="38"/>
  <c r="P396" i="38"/>
  <c r="P10" i="38"/>
  <c r="P9" i="38"/>
  <c r="P8" i="38"/>
  <c r="P7" i="38"/>
  <c r="P6" i="38"/>
  <c r="P5" i="38"/>
  <c r="P75" i="38"/>
  <c r="P74" i="38"/>
  <c r="P73" i="38"/>
  <c r="P601" i="38"/>
  <c r="P595" i="38"/>
  <c r="P594" i="38"/>
  <c r="P589" i="38"/>
  <c r="P66" i="38"/>
  <c r="P531" i="38"/>
  <c r="P146" i="38"/>
  <c r="P145" i="38"/>
  <c r="P144" i="38"/>
  <c r="P143" i="38"/>
  <c r="P142" i="38"/>
  <c r="P141" i="38"/>
  <c r="P140" i="38"/>
  <c r="P139" i="38"/>
  <c r="P138" i="38"/>
  <c r="P137" i="38"/>
  <c r="P136" i="38"/>
  <c r="P135" i="38"/>
  <c r="P134" i="38"/>
  <c r="P106" i="38"/>
  <c r="P530" i="38"/>
  <c r="P529" i="38"/>
  <c r="P103" i="38"/>
  <c r="P528" i="38"/>
  <c r="P527" i="38"/>
  <c r="P523" i="38"/>
  <c r="P29" i="38"/>
  <c r="P28" i="38"/>
  <c r="P27" i="38"/>
  <c r="P26" i="38"/>
  <c r="P25" i="38"/>
  <c r="P24" i="38"/>
  <c r="P23" i="38"/>
  <c r="P22" i="38"/>
  <c r="P21" i="38"/>
  <c r="P522" i="38"/>
  <c r="P19" i="38"/>
  <c r="P176" i="38"/>
  <c r="P521" i="38"/>
  <c r="P511" i="38"/>
  <c r="P472" i="38"/>
  <c r="P510" i="38"/>
  <c r="P470" i="38"/>
  <c r="P505" i="38"/>
  <c r="P502" i="38"/>
  <c r="P468" i="38"/>
  <c r="P467" i="38"/>
  <c r="P492" i="38"/>
  <c r="P494" i="38"/>
  <c r="P493" i="38"/>
  <c r="P487" i="38"/>
  <c r="P491" i="38"/>
  <c r="P490" i="38"/>
  <c r="P489" i="38"/>
  <c r="P488" i="38"/>
  <c r="P481" i="38"/>
  <c r="P126" i="38"/>
  <c r="P125" i="38"/>
  <c r="P124" i="38"/>
  <c r="P123" i="38"/>
  <c r="P122" i="38"/>
  <c r="P121" i="38"/>
  <c r="P120" i="38"/>
  <c r="P119" i="38"/>
  <c r="P118" i="38"/>
  <c r="P117" i="38"/>
  <c r="P480" i="38"/>
  <c r="P171" i="38"/>
  <c r="P170" i="38"/>
  <c r="P169" i="38"/>
  <c r="P168" i="38"/>
  <c r="P479" i="38"/>
  <c r="P477" i="38"/>
  <c r="P476" i="38"/>
  <c r="P475" i="38"/>
  <c r="P473" i="38"/>
  <c r="P471" i="38"/>
  <c r="P469" i="38"/>
  <c r="P577" i="38"/>
  <c r="P576" i="38"/>
  <c r="P575" i="38"/>
  <c r="P574" i="38"/>
  <c r="P573" i="38"/>
  <c r="P572" i="38"/>
  <c r="P571" i="38"/>
  <c r="P570" i="38"/>
  <c r="P569" i="38"/>
  <c r="P568" i="38"/>
  <c r="P567" i="38"/>
  <c r="P566" i="38"/>
  <c r="P565" i="38"/>
  <c r="P564" i="38"/>
  <c r="P563" i="38"/>
  <c r="P562" i="38"/>
  <c r="P561" i="38"/>
  <c r="P560" i="38"/>
  <c r="P559" i="38"/>
  <c r="P558" i="38"/>
  <c r="P557" i="38"/>
  <c r="P556" i="38"/>
  <c r="P555" i="38"/>
  <c r="P554" i="38"/>
  <c r="P553" i="38"/>
  <c r="P552" i="38"/>
  <c r="P551" i="38"/>
  <c r="P550" i="38"/>
  <c r="P549" i="38"/>
  <c r="P548" i="38"/>
  <c r="P534" i="38"/>
  <c r="P533" i="38"/>
  <c r="P532" i="38"/>
  <c r="P466" i="38"/>
  <c r="P465" i="38"/>
  <c r="P464" i="38"/>
  <c r="P463" i="38"/>
  <c r="P526" i="38"/>
  <c r="P525" i="38"/>
  <c r="P524" i="38"/>
  <c r="P461" i="38"/>
  <c r="P459" i="38"/>
  <c r="P456" i="38"/>
  <c r="P455" i="38"/>
  <c r="P520" i="38"/>
  <c r="P519" i="38"/>
  <c r="P518" i="38"/>
  <c r="P517" i="38"/>
  <c r="P516" i="38"/>
  <c r="P515" i="38"/>
  <c r="P514" i="38"/>
  <c r="P513" i="38"/>
  <c r="P512" i="38"/>
  <c r="P454" i="38"/>
  <c r="P509" i="38"/>
  <c r="P508" i="38"/>
  <c r="P507" i="38"/>
  <c r="P506" i="38"/>
  <c r="P452" i="38"/>
  <c r="P618" i="38"/>
  <c r="P617" i="38"/>
  <c r="P616" i="38"/>
  <c r="P615" i="38"/>
  <c r="P614" i="38"/>
  <c r="P613" i="38"/>
  <c r="P612" i="38"/>
  <c r="P611" i="38"/>
  <c r="P610" i="38"/>
  <c r="P609" i="38"/>
  <c r="P608" i="38"/>
  <c r="P607" i="38"/>
  <c r="P606" i="38"/>
  <c r="P605" i="38"/>
  <c r="P604" i="38"/>
  <c r="P451" i="38"/>
  <c r="P432" i="38"/>
  <c r="P420" i="38"/>
  <c r="P407" i="38"/>
  <c r="P406" i="38"/>
  <c r="P600" i="38"/>
  <c r="P599" i="38"/>
  <c r="P598" i="38"/>
  <c r="P597" i="38"/>
  <c r="P596" i="38"/>
  <c r="P405" i="38"/>
  <c r="P278" i="38"/>
  <c r="P403" i="38"/>
  <c r="P395" i="38"/>
  <c r="P394" i="38"/>
  <c r="P275" i="38"/>
  <c r="P274" i="38"/>
  <c r="P273" i="38"/>
  <c r="P272" i="38"/>
  <c r="P271" i="38"/>
  <c r="P270" i="38"/>
  <c r="P269" i="38"/>
  <c r="P268" i="38"/>
  <c r="P267" i="38"/>
  <c r="P266" i="38"/>
  <c r="P265" i="38"/>
  <c r="P376" i="38"/>
  <c r="P263" i="38"/>
  <c r="P262" i="38"/>
  <c r="P261" i="38"/>
  <c r="P260" i="38"/>
  <c r="P259" i="38"/>
  <c r="P258" i="38"/>
  <c r="P257" i="38"/>
  <c r="P256" i="38"/>
  <c r="P255" i="38"/>
  <c r="P254" i="38"/>
  <c r="P253" i="38"/>
  <c r="P252" i="38"/>
  <c r="P251" i="38"/>
  <c r="P375" i="38"/>
  <c r="P250" i="38"/>
  <c r="P249" i="38"/>
  <c r="P248" i="38"/>
  <c r="P247" i="38"/>
  <c r="P246" i="38"/>
  <c r="P245" i="38"/>
  <c r="P244" i="38"/>
  <c r="P243" i="38"/>
  <c r="P242" i="38"/>
  <c r="P241" i="38"/>
  <c r="P240" i="38"/>
  <c r="P239" i="38"/>
  <c r="P359" i="38"/>
  <c r="P358" i="38"/>
  <c r="P357" i="38"/>
  <c r="P353" i="38"/>
  <c r="P351" i="38"/>
  <c r="P234" i="38"/>
  <c r="P233" i="38"/>
  <c r="P232" i="38"/>
  <c r="P231" i="38"/>
  <c r="P230" i="38"/>
  <c r="P229" i="38"/>
  <c r="P228" i="38"/>
  <c r="P227" i="38"/>
  <c r="P226" i="38"/>
  <c r="P225" i="38"/>
  <c r="P350" i="38"/>
  <c r="P223" i="38"/>
  <c r="P222" i="38"/>
  <c r="P340" i="38"/>
  <c r="P334" i="38"/>
  <c r="P329" i="38"/>
  <c r="P324" i="38"/>
  <c r="P323" i="38"/>
  <c r="P322" i="38"/>
  <c r="P321" i="38"/>
  <c r="P279" i="38"/>
  <c r="P277" i="38"/>
  <c r="P276" i="38"/>
  <c r="P264" i="38"/>
  <c r="P238" i="38"/>
  <c r="P237" i="38"/>
  <c r="P236" i="38"/>
  <c r="P204" i="38"/>
  <c r="P203" i="38"/>
  <c r="P202" i="38"/>
  <c r="P235" i="38"/>
  <c r="P199" i="38"/>
  <c r="P198" i="38"/>
  <c r="P197" i="38"/>
  <c r="P196" i="38"/>
  <c r="P195" i="38"/>
  <c r="P194" i="38"/>
  <c r="P193" i="38"/>
  <c r="P192" i="38"/>
  <c r="P94" i="38"/>
  <c r="P93" i="38"/>
  <c r="P92" i="38"/>
  <c r="P91" i="38"/>
  <c r="P90" i="38"/>
  <c r="P89" i="38"/>
  <c r="P88" i="38"/>
  <c r="P87" i="38"/>
  <c r="P86" i="38"/>
  <c r="P85" i="38"/>
  <c r="P584" i="38"/>
  <c r="P583" i="38"/>
  <c r="P582" i="38"/>
  <c r="P290" i="38"/>
  <c r="P289" i="38"/>
  <c r="P288" i="38"/>
  <c r="P287" i="38"/>
  <c r="P286" i="38"/>
  <c r="P285" i="38"/>
  <c r="P56" i="38"/>
  <c r="P55" i="38"/>
  <c r="P54" i="38"/>
  <c r="P53" i="38"/>
  <c r="P52" i="38"/>
  <c r="P51" i="38"/>
  <c r="P50" i="38"/>
  <c r="P49" i="38"/>
  <c r="P48" i="38"/>
  <c r="P47" i="38"/>
  <c r="P46" i="38"/>
  <c r="P45" i="38"/>
  <c r="P44" i="38"/>
  <c r="P43" i="38"/>
  <c r="P42" i="38"/>
  <c r="P41" i="38"/>
  <c r="P40" i="38"/>
  <c r="P39" i="38"/>
  <c r="P38" i="38"/>
  <c r="P37" i="38"/>
  <c r="B489" i="40" l="1"/>
  <c r="D489" i="40" s="1"/>
  <c r="C489" i="40" s="1"/>
  <c r="B468" i="40"/>
  <c r="D468" i="40" s="1"/>
  <c r="C468" i="40" s="1"/>
  <c r="B458" i="40"/>
  <c r="D458" i="40" s="1"/>
  <c r="C458" i="40" s="1"/>
  <c r="B443" i="40"/>
  <c r="D443" i="40" s="1"/>
  <c r="C443" i="40" s="1"/>
  <c r="B424" i="40"/>
  <c r="D424" i="40" s="1"/>
  <c r="C424" i="40" s="1"/>
  <c r="B414" i="40"/>
  <c r="D414" i="40" s="1"/>
  <c r="C414" i="40" s="1"/>
  <c r="B399" i="40"/>
  <c r="D399" i="40" s="1"/>
  <c r="C399" i="40" s="1"/>
  <c r="B385" i="40"/>
  <c r="D385" i="40" s="1"/>
  <c r="C385" i="40" s="1"/>
  <c r="B372" i="40"/>
  <c r="D372" i="40" s="1"/>
  <c r="C372" i="40" s="1"/>
  <c r="B352" i="40"/>
  <c r="D352" i="40" s="1"/>
  <c r="C352" i="40" s="1"/>
  <c r="B329" i="40"/>
  <c r="D329" i="40" s="1"/>
  <c r="C329" i="40" s="1"/>
  <c r="B321" i="40"/>
  <c r="C321" i="40" s="1"/>
  <c r="B284" i="40"/>
  <c r="C284" i="40" s="1"/>
  <c r="B267" i="40"/>
  <c r="C267" i="40" s="1"/>
  <c r="B241" i="40"/>
  <c r="C241" i="40" s="1"/>
  <c r="B204" i="40"/>
  <c r="D204" i="40" s="1"/>
  <c r="C204" i="40" s="1"/>
  <c r="B142" i="40"/>
  <c r="D142" i="40" s="1"/>
  <c r="C142" i="40" s="1"/>
  <c r="B110" i="40"/>
  <c r="D110" i="40" s="1"/>
  <c r="C110" i="40" s="1"/>
  <c r="B72" i="40"/>
  <c r="D72" i="40" s="1"/>
  <c r="C72" i="40" s="1"/>
  <c r="B47" i="40"/>
  <c r="D47" i="40" s="1"/>
  <c r="C47" i="40" s="1"/>
  <c r="B42" i="40"/>
  <c r="D42" i="40" s="1"/>
  <c r="C42" i="40" s="1"/>
  <c r="B31" i="40"/>
  <c r="D31" i="40" s="1"/>
  <c r="C31" i="40" s="1"/>
  <c r="B2" i="40"/>
  <c r="D2" i="40" s="1"/>
  <c r="C2" i="40" s="1"/>
  <c r="B500" i="40"/>
  <c r="D500" i="40" s="1"/>
  <c r="C500" i="40" s="1"/>
  <c r="B397" i="40"/>
  <c r="D397" i="40" s="1"/>
  <c r="C397" i="40" s="1"/>
  <c r="B368" i="40"/>
  <c r="D368" i="40" s="1"/>
  <c r="C368" i="40" s="1"/>
  <c r="B361" i="40"/>
  <c r="D361" i="40" s="1"/>
  <c r="C361" i="40" s="1"/>
  <c r="B309" i="40"/>
  <c r="D309" i="40" s="1"/>
  <c r="C309" i="40" s="1"/>
  <c r="B283" i="40"/>
  <c r="D283" i="40" s="1"/>
  <c r="C283" i="40" s="1"/>
  <c r="B240" i="40"/>
  <c r="C240" i="40" s="1"/>
  <c r="B104" i="40"/>
  <c r="D104" i="40" s="1"/>
  <c r="C104" i="40" s="1"/>
  <c r="B100" i="40"/>
  <c r="D100" i="40" s="1"/>
  <c r="C100" i="40" s="1"/>
  <c r="B97" i="40"/>
  <c r="D97" i="40" s="1"/>
  <c r="C97" i="40" s="1"/>
  <c r="B93" i="40"/>
  <c r="D93" i="40" s="1"/>
  <c r="C93" i="40" s="1"/>
  <c r="B71" i="40"/>
  <c r="D71" i="40" s="1"/>
  <c r="C71" i="40" s="1"/>
  <c r="B56" i="40"/>
  <c r="D56" i="40" s="1"/>
  <c r="C56" i="40" s="1"/>
  <c r="B51" i="40"/>
  <c r="D51" i="40" s="1"/>
  <c r="C51" i="40" s="1"/>
  <c r="B48" i="40"/>
  <c r="D48" i="40" s="1"/>
  <c r="C48" i="40" s="1"/>
  <c r="B40" i="40"/>
  <c r="D40" i="40" s="1"/>
  <c r="C40" i="40" s="1"/>
  <c r="B29" i="40"/>
  <c r="D29" i="40" s="1"/>
  <c r="C29" i="40" s="1"/>
  <c r="B490" i="40"/>
  <c r="D490" i="40" s="1"/>
  <c r="C490" i="40" s="1"/>
  <c r="B480" i="40"/>
  <c r="D480" i="40" s="1"/>
  <c r="C480" i="40" s="1"/>
  <c r="B475" i="40"/>
  <c r="D475" i="40" s="1"/>
  <c r="C475" i="40" s="1"/>
  <c r="B469" i="40"/>
  <c r="D469" i="40" s="1"/>
  <c r="C469" i="40" s="1"/>
  <c r="B459" i="40"/>
  <c r="D459" i="40" s="1"/>
  <c r="C459" i="40" s="1"/>
  <c r="B450" i="40"/>
  <c r="D450" i="40" s="1"/>
  <c r="C450" i="40" s="1"/>
  <c r="B444" i="40"/>
  <c r="D444" i="40" s="1"/>
  <c r="C444" i="40" s="1"/>
  <c r="B452" i="40"/>
  <c r="D452" i="40" s="1"/>
  <c r="C452" i="40" s="1"/>
  <c r="B425" i="40"/>
  <c r="D425" i="40" s="1"/>
  <c r="C425" i="40" s="1"/>
  <c r="B415" i="40"/>
  <c r="D415" i="40" s="1"/>
  <c r="C415" i="40" s="1"/>
  <c r="B400" i="40"/>
  <c r="D400" i="40" s="1"/>
  <c r="C400" i="40" s="1"/>
  <c r="B386" i="40"/>
  <c r="D386" i="40" s="1"/>
  <c r="C386" i="40" s="1"/>
  <c r="B377" i="40"/>
  <c r="D377" i="40" s="1"/>
  <c r="C377" i="40" s="1"/>
  <c r="B365" i="40"/>
  <c r="D365" i="40" s="1"/>
  <c r="C365" i="40" s="1"/>
  <c r="B355" i="40"/>
  <c r="D355" i="40" s="1"/>
  <c r="C355" i="40" s="1"/>
  <c r="B340" i="40"/>
  <c r="D340" i="40" s="1"/>
  <c r="C340" i="40" s="1"/>
  <c r="B335" i="40"/>
  <c r="D335" i="40" s="1"/>
  <c r="C335" i="40" s="1"/>
  <c r="B330" i="40"/>
  <c r="D330" i="40" s="1"/>
  <c r="C330" i="40" s="1"/>
  <c r="B304" i="40"/>
  <c r="D304" i="40" s="1"/>
  <c r="C304" i="40" s="1"/>
  <c r="B297" i="40"/>
  <c r="D297" i="40" s="1"/>
  <c r="C297" i="40" s="1"/>
  <c r="B201" i="40"/>
  <c r="D201" i="40" s="1"/>
  <c r="C201" i="40" s="1"/>
  <c r="B197" i="40"/>
  <c r="D197" i="40" s="1"/>
  <c r="C197" i="40" s="1"/>
  <c r="B181" i="40"/>
  <c r="D181" i="40" s="1"/>
  <c r="C181" i="40" s="1"/>
  <c r="B176" i="40"/>
  <c r="D176" i="40" s="1"/>
  <c r="C176" i="40" s="1"/>
  <c r="B168" i="40"/>
  <c r="D168" i="40" s="1"/>
  <c r="C168" i="40" s="1"/>
  <c r="B160" i="40"/>
  <c r="D160" i="40" s="1"/>
  <c r="C160" i="40" s="1"/>
  <c r="B149" i="40"/>
  <c r="D149" i="40" s="1"/>
  <c r="C149" i="40" s="1"/>
  <c r="B143" i="40"/>
  <c r="D143" i="40" s="1"/>
  <c r="C143" i="40" s="1"/>
  <c r="B135" i="40"/>
  <c r="D135" i="40" s="1"/>
  <c r="C135" i="40" s="1"/>
  <c r="B132" i="40"/>
  <c r="D132" i="40" s="1"/>
  <c r="C132" i="40" s="1"/>
  <c r="B124" i="40"/>
  <c r="D124" i="40" s="1"/>
  <c r="C124" i="40" s="1"/>
  <c r="B120" i="40"/>
  <c r="D120" i="40" s="1"/>
  <c r="C120" i="40" s="1"/>
  <c r="B115" i="40"/>
  <c r="D115" i="40" s="1"/>
  <c r="C115" i="40" s="1"/>
  <c r="B111" i="40"/>
  <c r="D111" i="40" s="1"/>
  <c r="C111" i="40" s="1"/>
  <c r="B83" i="40"/>
  <c r="D83" i="40" s="1"/>
  <c r="C83" i="40" s="1"/>
  <c r="B73" i="40"/>
  <c r="D73" i="40" s="1"/>
  <c r="C73" i="40" s="1"/>
  <c r="B63" i="40"/>
  <c r="D63" i="40" s="1"/>
  <c r="C63" i="40" s="1"/>
  <c r="B43" i="40"/>
  <c r="D43" i="40" s="1"/>
  <c r="C43" i="40" s="1"/>
  <c r="B34" i="40"/>
  <c r="D34" i="40" s="1"/>
  <c r="C34" i="40" s="1"/>
  <c r="B24" i="40"/>
  <c r="D24" i="40" s="1"/>
  <c r="C24" i="40" s="1"/>
  <c r="B9" i="40"/>
  <c r="D9" i="40" s="1"/>
  <c r="C9" i="40" s="1"/>
  <c r="B501" i="40"/>
  <c r="D501" i="40" s="1"/>
  <c r="C501" i="40" s="1"/>
  <c r="B499" i="40"/>
  <c r="D499" i="40" s="1"/>
  <c r="C499" i="40" s="1"/>
  <c r="B497" i="40"/>
  <c r="D497" i="40" s="1"/>
  <c r="C497" i="40" s="1"/>
  <c r="B495" i="40"/>
  <c r="D495" i="40" s="1"/>
  <c r="C495" i="40" s="1"/>
  <c r="B493" i="40"/>
  <c r="D493" i="40" s="1"/>
  <c r="C493" i="40" s="1"/>
  <c r="B488" i="40"/>
  <c r="D488" i="40" s="1"/>
  <c r="C488" i="40" s="1"/>
  <c r="B485" i="40"/>
  <c r="D485" i="40" s="1"/>
  <c r="C485" i="40" s="1"/>
  <c r="B484" i="40"/>
  <c r="D484" i="40" s="1"/>
  <c r="C484" i="40" s="1"/>
  <c r="B483" i="40"/>
  <c r="D483" i="40" s="1"/>
  <c r="C483" i="40" s="1"/>
  <c r="B482" i="40"/>
  <c r="D482" i="40" s="1"/>
  <c r="C482" i="40" s="1"/>
  <c r="B473" i="40"/>
  <c r="D473" i="40" s="1"/>
  <c r="C473" i="40" s="1"/>
  <c r="B472" i="40"/>
  <c r="D472" i="40" s="1"/>
  <c r="C472" i="40" s="1"/>
  <c r="B471" i="40"/>
  <c r="D471" i="40" s="1"/>
  <c r="C471" i="40" s="1"/>
  <c r="B467" i="40"/>
  <c r="D467" i="40" s="1"/>
  <c r="C467" i="40" s="1"/>
  <c r="B466" i="40"/>
  <c r="D466" i="40" s="1"/>
  <c r="C466" i="40" s="1"/>
  <c r="B465" i="40"/>
  <c r="D465" i="40" s="1"/>
  <c r="C465" i="40" s="1"/>
  <c r="B462" i="40"/>
  <c r="D462" i="40" s="1"/>
  <c r="C462" i="40" s="1"/>
  <c r="B461" i="40"/>
  <c r="D461" i="40" s="1"/>
  <c r="C461" i="40" s="1"/>
  <c r="B455" i="40"/>
  <c r="D455" i="40" s="1"/>
  <c r="C455" i="40" s="1"/>
  <c r="B453" i="40"/>
  <c r="D453" i="40" s="1"/>
  <c r="C453" i="40" s="1"/>
  <c r="B448" i="40"/>
  <c r="D448" i="40" s="1"/>
  <c r="C448" i="40" s="1"/>
  <c r="B446" i="40"/>
  <c r="D446" i="40" s="1"/>
  <c r="C446" i="40" s="1"/>
  <c r="B442" i="40"/>
  <c r="D442" i="40" s="1"/>
  <c r="C442" i="40" s="1"/>
  <c r="B441" i="40"/>
  <c r="D441" i="40" s="1"/>
  <c r="C441" i="40" s="1"/>
  <c r="B440" i="40"/>
  <c r="D440" i="40" s="1"/>
  <c r="C440" i="40" s="1"/>
  <c r="B439" i="40"/>
  <c r="D439" i="40" s="1"/>
  <c r="C439" i="40" s="1"/>
  <c r="B437" i="40"/>
  <c r="D437" i="40" s="1"/>
  <c r="C437" i="40" s="1"/>
  <c r="B435" i="40"/>
  <c r="D435" i="40" s="1"/>
  <c r="C435" i="40" s="1"/>
  <c r="B432" i="40"/>
  <c r="D432" i="40" s="1"/>
  <c r="C432" i="40" s="1"/>
  <c r="B431" i="40"/>
  <c r="D431" i="40" s="1"/>
  <c r="C431" i="40" s="1"/>
  <c r="B430" i="40"/>
  <c r="D430" i="40" s="1"/>
  <c r="C430" i="40" s="1"/>
  <c r="B429" i="40"/>
  <c r="D429" i="40" s="1"/>
  <c r="C429" i="40" s="1"/>
  <c r="B428" i="40"/>
  <c r="D428" i="40" s="1"/>
  <c r="C428" i="40" s="1"/>
  <c r="B422" i="40"/>
  <c r="D422" i="40" s="1"/>
  <c r="C422" i="40" s="1"/>
  <c r="B420" i="40"/>
  <c r="D420" i="40" s="1"/>
  <c r="C420" i="40" s="1"/>
  <c r="B419" i="40"/>
  <c r="D419" i="40" s="1"/>
  <c r="C419" i="40" s="1"/>
  <c r="B413" i="40"/>
  <c r="D413" i="40" s="1"/>
  <c r="C413" i="40" s="1"/>
  <c r="B412" i="40"/>
  <c r="D412" i="40" s="1"/>
  <c r="C412" i="40" s="1"/>
  <c r="B411" i="40"/>
  <c r="D411" i="40" s="1"/>
  <c r="C411" i="40" s="1"/>
  <c r="B408" i="40"/>
  <c r="D408" i="40" s="1"/>
  <c r="C408" i="40" s="1"/>
  <c r="B402" i="40"/>
  <c r="D402" i="40" s="1"/>
  <c r="C402" i="40" s="1"/>
  <c r="B398" i="40"/>
  <c r="D398" i="40" s="1"/>
  <c r="C398" i="40" s="1"/>
  <c r="B384" i="40"/>
  <c r="D384" i="40" s="1"/>
  <c r="C384" i="40" s="1"/>
  <c r="B381" i="40"/>
  <c r="D381" i="40" s="1"/>
  <c r="C381" i="40" s="1"/>
  <c r="B380" i="40"/>
  <c r="D380" i="40" s="1"/>
  <c r="C380" i="40" s="1"/>
  <c r="B379" i="40"/>
  <c r="D379" i="40" s="1"/>
  <c r="C379" i="40" s="1"/>
  <c r="B376" i="40"/>
  <c r="D376" i="40" s="1"/>
  <c r="C376" i="40" s="1"/>
  <c r="B375" i="40"/>
  <c r="D375" i="40" s="1"/>
  <c r="C375" i="40" s="1"/>
  <c r="B374" i="40"/>
  <c r="D374" i="40" s="1"/>
  <c r="C374" i="40" s="1"/>
  <c r="B370" i="40"/>
  <c r="D370" i="40" s="1"/>
  <c r="C370" i="40" s="1"/>
  <c r="B369" i="40"/>
  <c r="D369" i="40" s="1"/>
  <c r="C369" i="40" s="1"/>
  <c r="B364" i="40"/>
  <c r="D364" i="40" s="1"/>
  <c r="C364" i="40" s="1"/>
  <c r="B363" i="40"/>
  <c r="D363" i="40" s="1"/>
  <c r="C363" i="40" s="1"/>
  <c r="B362" i="40"/>
  <c r="D362" i="40" s="1"/>
  <c r="C362" i="40" s="1"/>
  <c r="B356" i="40"/>
  <c r="D356" i="40" s="1"/>
  <c r="C356" i="40" s="1"/>
  <c r="B354" i="40"/>
  <c r="D354" i="40" s="1"/>
  <c r="C354" i="40" s="1"/>
  <c r="B351" i="40"/>
  <c r="D351" i="40" s="1"/>
  <c r="C351" i="40" s="1"/>
  <c r="B349" i="40"/>
  <c r="D349" i="40" s="1"/>
  <c r="C349" i="40" s="1"/>
  <c r="B347" i="40"/>
  <c r="D347" i="40" s="1"/>
  <c r="C347" i="40" s="1"/>
  <c r="B346" i="40"/>
  <c r="D346" i="40" s="1"/>
  <c r="C346" i="40" s="1"/>
  <c r="B345" i="40"/>
  <c r="D345" i="40" s="1"/>
  <c r="C345" i="40" s="1"/>
  <c r="B344" i="40"/>
  <c r="D344" i="40" s="1"/>
  <c r="C344" i="40" s="1"/>
  <c r="B336" i="40"/>
  <c r="D336" i="40" s="1"/>
  <c r="C336" i="40" s="1"/>
  <c r="B331" i="40"/>
  <c r="D331" i="40" s="1"/>
  <c r="C331" i="40" s="1"/>
  <c r="B328" i="40"/>
  <c r="D328" i="40" s="1"/>
  <c r="C328" i="40" s="1"/>
  <c r="B326" i="40"/>
  <c r="D326" i="40" s="1"/>
  <c r="C326" i="40" s="1"/>
  <c r="B325" i="40"/>
  <c r="D325" i="40" s="1"/>
  <c r="C325" i="40" s="1"/>
  <c r="B323" i="40"/>
  <c r="D323" i="40" s="1"/>
  <c r="C323" i="40" s="1"/>
  <c r="B319" i="40"/>
  <c r="D319" i="40" s="1"/>
  <c r="C319" i="40" s="1"/>
  <c r="B318" i="40"/>
  <c r="D318" i="40" s="1"/>
  <c r="C318" i="40" s="1"/>
  <c r="B317" i="40"/>
  <c r="D317" i="40" s="1"/>
  <c r="C317" i="40" s="1"/>
  <c r="B316" i="40"/>
  <c r="D316" i="40" s="1"/>
  <c r="C316" i="40" s="1"/>
  <c r="B315" i="40"/>
  <c r="D315" i="40" s="1"/>
  <c r="C315" i="40" s="1"/>
  <c r="B314" i="40"/>
  <c r="D314" i="40" s="1"/>
  <c r="C314" i="40" s="1"/>
  <c r="B312" i="40"/>
  <c r="D312" i="40" s="1"/>
  <c r="C312" i="40" s="1"/>
  <c r="B311" i="40"/>
  <c r="D311" i="40" s="1"/>
  <c r="C311" i="40" s="1"/>
  <c r="B310" i="40"/>
  <c r="D310" i="40" s="1"/>
  <c r="C310" i="40" s="1"/>
  <c r="B307" i="40"/>
  <c r="D307" i="40" s="1"/>
  <c r="C307" i="40" s="1"/>
  <c r="B305" i="40"/>
  <c r="D305" i="40" s="1"/>
  <c r="C305" i="40" s="1"/>
  <c r="B303" i="40"/>
  <c r="D303" i="40" s="1"/>
  <c r="C303" i="40" s="1"/>
  <c r="B302" i="40"/>
  <c r="D302" i="40" s="1"/>
  <c r="C302" i="40" s="1"/>
  <c r="B301" i="40"/>
  <c r="D301" i="40" s="1"/>
  <c r="C301" i="40" s="1"/>
  <c r="B299" i="40"/>
  <c r="D299" i="40" s="1"/>
  <c r="C299" i="40" s="1"/>
  <c r="B296" i="40"/>
  <c r="D296" i="40" s="1"/>
  <c r="C296" i="40" s="1"/>
  <c r="B295" i="40"/>
  <c r="D295" i="40" s="1"/>
  <c r="C295" i="40" s="1"/>
  <c r="B293" i="40"/>
  <c r="D293" i="40" s="1"/>
  <c r="C293" i="40" s="1"/>
  <c r="B292" i="40"/>
  <c r="D292" i="40" s="1"/>
  <c r="C292" i="40" s="1"/>
  <c r="B291" i="40"/>
  <c r="D291" i="40" s="1"/>
  <c r="C291" i="40" s="1"/>
  <c r="B289" i="40"/>
  <c r="D289" i="40" s="1"/>
  <c r="C289" i="40" s="1"/>
  <c r="B287" i="40"/>
  <c r="D287" i="40" s="1"/>
  <c r="C287" i="40" s="1"/>
  <c r="B286" i="40"/>
  <c r="D286" i="40" s="1"/>
  <c r="C286" i="40" s="1"/>
  <c r="B282" i="40"/>
  <c r="D282" i="40" s="1"/>
  <c r="C282" i="40" s="1"/>
  <c r="B281" i="40"/>
  <c r="D281" i="40" s="1"/>
  <c r="C281" i="40" s="1"/>
  <c r="B280" i="40"/>
  <c r="D280" i="40" s="1"/>
  <c r="C280" i="40" s="1"/>
  <c r="B278" i="40"/>
  <c r="D278" i="40" s="1"/>
  <c r="C278" i="40" s="1"/>
  <c r="B277" i="40"/>
  <c r="D277" i="40" s="1"/>
  <c r="C277" i="40" s="1"/>
  <c r="B276" i="40"/>
  <c r="D276" i="40" s="1"/>
  <c r="C276" i="40" s="1"/>
  <c r="B275" i="40"/>
  <c r="D275" i="40" s="1"/>
  <c r="C275" i="40" s="1"/>
  <c r="B273" i="40"/>
  <c r="D273" i="40" s="1"/>
  <c r="C273" i="40" s="1"/>
  <c r="B272" i="40"/>
  <c r="D272" i="40" s="1"/>
  <c r="C272" i="40" s="1"/>
  <c r="B270" i="40"/>
  <c r="D270" i="40" s="1"/>
  <c r="C270" i="40" s="1"/>
  <c r="B269" i="40"/>
  <c r="D269" i="40" s="1"/>
  <c r="C269" i="40" s="1"/>
  <c r="B266" i="40"/>
  <c r="D266" i="40" s="1"/>
  <c r="C266" i="40" s="1"/>
  <c r="B265" i="40"/>
  <c r="D265" i="40" s="1"/>
  <c r="C265" i="40" s="1"/>
  <c r="B264" i="40"/>
  <c r="D264" i="40" s="1"/>
  <c r="C264" i="40" s="1"/>
  <c r="B262" i="40"/>
  <c r="D262" i="40" s="1"/>
  <c r="C262" i="40" s="1"/>
  <c r="B260" i="40"/>
  <c r="D260" i="40" s="1"/>
  <c r="C260" i="40" s="1"/>
  <c r="B258" i="40"/>
  <c r="D258" i="40" s="1"/>
  <c r="C258" i="40" s="1"/>
  <c r="B257" i="40"/>
  <c r="D257" i="40" s="1"/>
  <c r="C257" i="40" s="1"/>
  <c r="B256" i="40"/>
  <c r="D256" i="40" s="1"/>
  <c r="C256" i="40" s="1"/>
  <c r="B254" i="40"/>
  <c r="D254" i="40" s="1"/>
  <c r="C254" i="40" s="1"/>
  <c r="B253" i="40"/>
  <c r="D253" i="40" s="1"/>
  <c r="C253" i="40" s="1"/>
  <c r="B251" i="40"/>
  <c r="D251" i="40" s="1"/>
  <c r="C251" i="40" s="1"/>
  <c r="B250" i="40"/>
  <c r="D250" i="40" s="1"/>
  <c r="C250" i="40" s="1"/>
  <c r="B248" i="40"/>
  <c r="D248" i="40" s="1"/>
  <c r="C248" i="40" s="1"/>
  <c r="B247" i="40"/>
  <c r="D247" i="40" s="1"/>
  <c r="C247" i="40" s="1"/>
  <c r="B245" i="40"/>
  <c r="D245" i="40" s="1"/>
  <c r="C245" i="40" s="1"/>
  <c r="B244" i="40"/>
  <c r="D244" i="40" s="1"/>
  <c r="C244" i="40" s="1"/>
  <c r="B243" i="40"/>
  <c r="D243" i="40" s="1"/>
  <c r="C243" i="40" s="1"/>
  <c r="B239" i="40"/>
  <c r="D239" i="40" s="1"/>
  <c r="C239" i="40" s="1"/>
  <c r="B237" i="40"/>
  <c r="D237" i="40" s="1"/>
  <c r="C237" i="40" s="1"/>
  <c r="B236" i="40"/>
  <c r="D236" i="40" s="1"/>
  <c r="C236" i="40" s="1"/>
  <c r="B235" i="40"/>
  <c r="D235" i="40" s="1"/>
  <c r="C235" i="40" s="1"/>
  <c r="B234" i="40"/>
  <c r="D234" i="40" s="1"/>
  <c r="C234" i="40" s="1"/>
  <c r="B233" i="40"/>
  <c r="D233" i="40" s="1"/>
  <c r="C233" i="40" s="1"/>
  <c r="B231" i="40"/>
  <c r="D231" i="40" s="1"/>
  <c r="C231" i="40" s="1"/>
  <c r="B230" i="40"/>
  <c r="D230" i="40" s="1"/>
  <c r="C230" i="40" s="1"/>
  <c r="B229" i="40"/>
  <c r="D229" i="40" s="1"/>
  <c r="C229" i="40" s="1"/>
  <c r="B228" i="40"/>
  <c r="D228" i="40" s="1"/>
  <c r="C228" i="40" s="1"/>
  <c r="B226" i="40"/>
  <c r="D226" i="40" s="1"/>
  <c r="C226" i="40" s="1"/>
  <c r="B225" i="40"/>
  <c r="D225" i="40" s="1"/>
  <c r="C225" i="40" s="1"/>
  <c r="B224" i="40"/>
  <c r="D224" i="40" s="1"/>
  <c r="C224" i="40" s="1"/>
  <c r="B222" i="40"/>
  <c r="D222" i="40" s="1"/>
  <c r="C222" i="40" s="1"/>
  <c r="B221" i="40"/>
  <c r="D221" i="40" s="1"/>
  <c r="C221" i="40" s="1"/>
  <c r="B220" i="40"/>
  <c r="D220" i="40" s="1"/>
  <c r="C220" i="40" s="1"/>
  <c r="B218" i="40"/>
  <c r="D218" i="40" s="1"/>
  <c r="C218" i="40" s="1"/>
  <c r="B217" i="40"/>
  <c r="D217" i="40" s="1"/>
  <c r="C217" i="40" s="1"/>
  <c r="B216" i="40"/>
  <c r="D216" i="40" s="1"/>
  <c r="C216" i="40" s="1"/>
  <c r="B215" i="40"/>
  <c r="D215" i="40" s="1"/>
  <c r="C215" i="40" s="1"/>
  <c r="B214" i="40"/>
  <c r="D214" i="40" s="1"/>
  <c r="C214" i="40" s="1"/>
  <c r="B212" i="40"/>
  <c r="D212" i="40" s="1"/>
  <c r="C212" i="40" s="1"/>
  <c r="B211" i="40"/>
  <c r="D211" i="40" s="1"/>
  <c r="C211" i="40" s="1"/>
  <c r="B210" i="40"/>
  <c r="D210" i="40" s="1"/>
  <c r="C210" i="40" s="1"/>
  <c r="B208" i="40"/>
  <c r="D208" i="40" s="1"/>
  <c r="C208" i="40" s="1"/>
  <c r="B206" i="40"/>
  <c r="D206" i="40" s="1"/>
  <c r="C206" i="40" s="1"/>
  <c r="B184" i="40"/>
  <c r="D184" i="40" s="1"/>
  <c r="C184" i="40" s="1"/>
  <c r="B174" i="40"/>
  <c r="D174" i="40" s="1"/>
  <c r="C174" i="40" s="1"/>
  <c r="B173" i="40"/>
  <c r="D173" i="40" s="1"/>
  <c r="C173" i="40" s="1"/>
  <c r="B171" i="40"/>
  <c r="D171" i="40" s="1"/>
  <c r="C171" i="40" s="1"/>
  <c r="B158" i="40"/>
  <c r="D158" i="40" s="1"/>
  <c r="C158" i="40" s="1"/>
  <c r="B151" i="40"/>
  <c r="D151" i="40" s="1"/>
  <c r="C151" i="40" s="1"/>
  <c r="B139" i="40"/>
  <c r="D139" i="40" s="1"/>
  <c r="C139" i="40" s="1"/>
  <c r="B137" i="40"/>
  <c r="D137" i="40" s="1"/>
  <c r="C137" i="40" s="1"/>
  <c r="B136" i="40"/>
  <c r="D136" i="40" s="1"/>
  <c r="C136" i="40" s="1"/>
  <c r="B121" i="40"/>
  <c r="D121" i="40" s="1"/>
  <c r="C121" i="40" s="1"/>
  <c r="B119" i="40"/>
  <c r="D119" i="40" s="1"/>
  <c r="C119" i="40" s="1"/>
  <c r="B107" i="40"/>
  <c r="D107" i="40" s="1"/>
  <c r="C107" i="40" s="1"/>
  <c r="B106" i="40"/>
  <c r="D106" i="40" s="1"/>
  <c r="C106" i="40" s="1"/>
  <c r="B105" i="40"/>
  <c r="D105" i="40" s="1"/>
  <c r="C105" i="40" s="1"/>
  <c r="B103" i="40"/>
  <c r="D103" i="40" s="1"/>
  <c r="C103" i="40" s="1"/>
  <c r="B102" i="40"/>
  <c r="D102" i="40" s="1"/>
  <c r="C102" i="40" s="1"/>
  <c r="B101" i="40"/>
  <c r="D101" i="40" s="1"/>
  <c r="C101" i="40" s="1"/>
  <c r="B99" i="40"/>
  <c r="D99" i="40" s="1"/>
  <c r="C99" i="40" s="1"/>
  <c r="B98" i="40"/>
  <c r="D98" i="40" s="1"/>
  <c r="C98" i="40" s="1"/>
  <c r="B96" i="40"/>
  <c r="D96" i="40" s="1"/>
  <c r="C96" i="40" s="1"/>
  <c r="B95" i="40"/>
  <c r="D95" i="40" s="1"/>
  <c r="C95" i="40" s="1"/>
  <c r="B94" i="40"/>
  <c r="D94" i="40" s="1"/>
  <c r="C94" i="40" s="1"/>
  <c r="B92" i="40"/>
  <c r="D92" i="40" s="1"/>
  <c r="C92" i="40" s="1"/>
  <c r="B84" i="40"/>
  <c r="D84" i="40" s="1"/>
  <c r="C84" i="40" s="1"/>
  <c r="B60" i="40"/>
  <c r="D60" i="40" s="1"/>
  <c r="C60" i="40" s="1"/>
  <c r="B59" i="40"/>
  <c r="D59" i="40" s="1"/>
  <c r="C59" i="40" s="1"/>
  <c r="B58" i="40"/>
  <c r="D58" i="40" s="1"/>
  <c r="C58" i="40" s="1"/>
  <c r="B57" i="40"/>
  <c r="D57" i="40" s="1"/>
  <c r="C57" i="40" s="1"/>
  <c r="B55" i="40"/>
  <c r="D55" i="40" s="1"/>
  <c r="C55" i="40" s="1"/>
  <c r="B54" i="40"/>
  <c r="D54" i="40" s="1"/>
  <c r="C54" i="40" s="1"/>
  <c r="B53" i="40"/>
  <c r="D53" i="40" s="1"/>
  <c r="C53" i="40" s="1"/>
  <c r="B52" i="40"/>
  <c r="D52" i="40" s="1"/>
  <c r="C52" i="40" s="1"/>
  <c r="B50" i="40"/>
  <c r="D50" i="40" s="1"/>
  <c r="C50" i="40" s="1"/>
  <c r="B49" i="40"/>
  <c r="D49" i="40" s="1"/>
  <c r="C49" i="40" s="1"/>
  <c r="B41" i="40"/>
  <c r="D41" i="40" s="1"/>
  <c r="C41" i="40" s="1"/>
  <c r="B39" i="40"/>
  <c r="D39" i="40" s="1"/>
  <c r="C39" i="40" s="1"/>
  <c r="B33" i="40"/>
  <c r="D33" i="40" s="1"/>
  <c r="C33" i="40" s="1"/>
  <c r="B30" i="40"/>
  <c r="D30" i="40" s="1"/>
  <c r="C30" i="40" s="1"/>
  <c r="B26" i="40"/>
  <c r="D26" i="40" s="1"/>
  <c r="C26" i="40" s="1"/>
  <c r="B25" i="40"/>
  <c r="D25" i="40" s="1"/>
  <c r="C25" i="40" s="1"/>
  <c r="B23" i="40"/>
  <c r="D23" i="40" s="1"/>
  <c r="C23" i="40" s="1"/>
  <c r="B22" i="40"/>
  <c r="D22" i="40" s="1"/>
  <c r="C22" i="40" s="1"/>
  <c r="B20" i="40"/>
  <c r="D20" i="40" s="1"/>
  <c r="C20" i="40" s="1"/>
  <c r="B19" i="40"/>
  <c r="D19" i="40" s="1"/>
  <c r="C19" i="40" s="1"/>
  <c r="B18" i="40"/>
  <c r="D18" i="40" s="1"/>
  <c r="C18" i="40" s="1"/>
  <c r="B15" i="40"/>
  <c r="D15" i="40" s="1"/>
  <c r="C15" i="40" s="1"/>
  <c r="B13" i="40"/>
  <c r="D13" i="40" s="1"/>
  <c r="C13" i="40" s="1"/>
  <c r="B12" i="40"/>
  <c r="D12" i="40" s="1"/>
  <c r="C12" i="40" s="1"/>
  <c r="B11" i="40"/>
  <c r="D11" i="40" s="1"/>
  <c r="C11" i="40" s="1"/>
  <c r="B10" i="40"/>
  <c r="D10" i="40" s="1"/>
  <c r="C10" i="40" s="1"/>
  <c r="B8" i="40"/>
  <c r="D8" i="40" s="1"/>
  <c r="C8" i="40" s="1"/>
  <c r="B7" i="40"/>
  <c r="D7" i="40" s="1"/>
  <c r="C7" i="40" s="1"/>
  <c r="B6" i="40"/>
  <c r="D6" i="40" s="1"/>
  <c r="C6" i="40" s="1"/>
  <c r="B5" i="40"/>
  <c r="D5" i="40" s="1"/>
  <c r="C5" i="40" s="1"/>
  <c r="B4" i="40"/>
  <c r="D4" i="40" s="1"/>
  <c r="C4" i="40" s="1"/>
  <c r="B498" i="40"/>
  <c r="D498" i="40" s="1"/>
  <c r="C498" i="40" s="1"/>
  <c r="B496" i="40"/>
  <c r="D496" i="40" s="1"/>
  <c r="C496" i="40" s="1"/>
  <c r="B494" i="40"/>
  <c r="D494" i="40" s="1"/>
  <c r="C494" i="40" s="1"/>
  <c r="B492" i="40"/>
  <c r="D492" i="40" s="1"/>
  <c r="C492" i="40" s="1"/>
  <c r="B491" i="40"/>
  <c r="D491" i="40" s="1"/>
  <c r="C491" i="40" s="1"/>
  <c r="B487" i="40"/>
  <c r="D487" i="40" s="1"/>
  <c r="C487" i="40" s="1"/>
  <c r="B486" i="40"/>
  <c r="D486" i="40" s="1"/>
  <c r="C486" i="40" s="1"/>
  <c r="B481" i="40"/>
  <c r="D481" i="40" s="1"/>
  <c r="C481" i="40" s="1"/>
  <c r="B476" i="40"/>
  <c r="D476" i="40" s="1"/>
  <c r="C476" i="40" s="1"/>
  <c r="B479" i="40"/>
  <c r="D479" i="40" s="1"/>
  <c r="C479" i="40" s="1"/>
  <c r="B478" i="40"/>
  <c r="D478" i="40" s="1"/>
  <c r="C478" i="40" s="1"/>
  <c r="B477" i="40"/>
  <c r="D477" i="40" s="1"/>
  <c r="C477" i="40" s="1"/>
  <c r="B474" i="40"/>
  <c r="D474" i="40" s="1"/>
  <c r="C474" i="40" s="1"/>
  <c r="B470" i="40"/>
  <c r="D470" i="40" s="1"/>
  <c r="C470" i="40" s="1"/>
  <c r="B464" i="40"/>
  <c r="D464" i="40" s="1"/>
  <c r="C464" i="40" s="1"/>
  <c r="B463" i="40"/>
  <c r="D463" i="40" s="1"/>
  <c r="C463" i="40" s="1"/>
  <c r="B460" i="40"/>
  <c r="D460" i="40" s="1"/>
  <c r="C460" i="40" s="1"/>
  <c r="B457" i="40"/>
  <c r="D457" i="40" s="1"/>
  <c r="C457" i="40" s="1"/>
  <c r="B451" i="40"/>
  <c r="D451" i="40" s="1"/>
  <c r="C451" i="40" s="1"/>
  <c r="B449" i="40"/>
  <c r="D449" i="40" s="1"/>
  <c r="C449" i="40" s="1"/>
  <c r="B447" i="40"/>
  <c r="D447" i="40" s="1"/>
  <c r="C447" i="40" s="1"/>
  <c r="B445" i="40"/>
  <c r="D445" i="40" s="1"/>
  <c r="C445" i="40" s="1"/>
  <c r="B456" i="40"/>
  <c r="D456" i="40" s="1"/>
  <c r="C456" i="40" s="1"/>
  <c r="B454" i="40"/>
  <c r="D454" i="40" s="1"/>
  <c r="C454" i="40" s="1"/>
  <c r="B438" i="40"/>
  <c r="D438" i="40" s="1"/>
  <c r="C438" i="40" s="1"/>
  <c r="B436" i="40"/>
  <c r="D436" i="40" s="1"/>
  <c r="C436" i="40" s="1"/>
  <c r="B434" i="40"/>
  <c r="D434" i="40" s="1"/>
  <c r="C434" i="40" s="1"/>
  <c r="B433" i="40"/>
  <c r="D433" i="40" s="1"/>
  <c r="C433" i="40" s="1"/>
  <c r="B427" i="40"/>
  <c r="D427" i="40" s="1"/>
  <c r="C427" i="40" s="1"/>
  <c r="B426" i="40"/>
  <c r="D426" i="40" s="1"/>
  <c r="C426" i="40" s="1"/>
  <c r="B423" i="40"/>
  <c r="D423" i="40" s="1"/>
  <c r="C423" i="40" s="1"/>
  <c r="B421" i="40"/>
  <c r="D421" i="40" s="1"/>
  <c r="C421" i="40" s="1"/>
  <c r="B418" i="40"/>
  <c r="D418" i="40" s="1"/>
  <c r="C418" i="40" s="1"/>
  <c r="B417" i="40"/>
  <c r="D417" i="40" s="1"/>
  <c r="C417" i="40" s="1"/>
  <c r="B416" i="40"/>
  <c r="D416" i="40" s="1"/>
  <c r="C416" i="40" s="1"/>
  <c r="B410" i="40"/>
  <c r="D410" i="40" s="1"/>
  <c r="C410" i="40" s="1"/>
  <c r="B409" i="40"/>
  <c r="D409" i="40" s="1"/>
  <c r="C409" i="40" s="1"/>
  <c r="B407" i="40"/>
  <c r="D407" i="40" s="1"/>
  <c r="C407" i="40" s="1"/>
  <c r="B406" i="40"/>
  <c r="D406" i="40" s="1"/>
  <c r="C406" i="40" s="1"/>
  <c r="B405" i="40"/>
  <c r="D405" i="40" s="1"/>
  <c r="C405" i="40" s="1"/>
  <c r="B404" i="40"/>
  <c r="D404" i="40" s="1"/>
  <c r="C404" i="40" s="1"/>
  <c r="B403" i="40"/>
  <c r="D403" i="40" s="1"/>
  <c r="C403" i="40" s="1"/>
  <c r="B401" i="40"/>
  <c r="D401" i="40" s="1"/>
  <c r="C401" i="40" s="1"/>
  <c r="B396" i="40"/>
  <c r="D396" i="40" s="1"/>
  <c r="C396" i="40" s="1"/>
  <c r="B395" i="40"/>
  <c r="D395" i="40" s="1"/>
  <c r="C395" i="40" s="1"/>
  <c r="B394" i="40"/>
  <c r="D394" i="40" s="1"/>
  <c r="C394" i="40" s="1"/>
  <c r="B393" i="40"/>
  <c r="D393" i="40" s="1"/>
  <c r="C393" i="40" s="1"/>
  <c r="B392" i="40"/>
  <c r="D392" i="40" s="1"/>
  <c r="C392" i="40" s="1"/>
  <c r="B391" i="40"/>
  <c r="D391" i="40" s="1"/>
  <c r="C391" i="40" s="1"/>
  <c r="B390" i="40"/>
  <c r="D390" i="40" s="1"/>
  <c r="C390" i="40" s="1"/>
  <c r="B389" i="40"/>
  <c r="D389" i="40" s="1"/>
  <c r="C389" i="40" s="1"/>
  <c r="B388" i="40"/>
  <c r="D388" i="40" s="1"/>
  <c r="C388" i="40" s="1"/>
  <c r="B387" i="40"/>
  <c r="D387" i="40" s="1"/>
  <c r="C387" i="40" s="1"/>
  <c r="B383" i="40"/>
  <c r="D383" i="40" s="1"/>
  <c r="C383" i="40" s="1"/>
  <c r="B382" i="40"/>
  <c r="D382" i="40" s="1"/>
  <c r="C382" i="40" s="1"/>
  <c r="B378" i="40"/>
  <c r="D378" i="40" s="1"/>
  <c r="C378" i="40" s="1"/>
  <c r="B373" i="40"/>
  <c r="D373" i="40" s="1"/>
  <c r="C373" i="40" s="1"/>
  <c r="B371" i="40"/>
  <c r="D371" i="40" s="1"/>
  <c r="C371" i="40" s="1"/>
  <c r="B367" i="40"/>
  <c r="D367" i="40" s="1"/>
  <c r="C367" i="40" s="1"/>
  <c r="B366" i="40"/>
  <c r="D366" i="40" s="1"/>
  <c r="C366" i="40" s="1"/>
  <c r="B360" i="40"/>
  <c r="D360" i="40" s="1"/>
  <c r="C360" i="40" s="1"/>
  <c r="B359" i="40"/>
  <c r="D359" i="40" s="1"/>
  <c r="C359" i="40" s="1"/>
  <c r="B358" i="40"/>
  <c r="D358" i="40" s="1"/>
  <c r="C358" i="40" s="1"/>
  <c r="B357" i="40"/>
  <c r="D357" i="40" s="1"/>
  <c r="C357" i="40" s="1"/>
  <c r="B353" i="40"/>
  <c r="D353" i="40" s="1"/>
  <c r="C353" i="40" s="1"/>
  <c r="B350" i="40"/>
  <c r="D350" i="40" s="1"/>
  <c r="C350" i="40" s="1"/>
  <c r="B348" i="40"/>
  <c r="D348" i="40" s="1"/>
  <c r="C348" i="40" s="1"/>
  <c r="B343" i="40"/>
  <c r="D343" i="40" s="1"/>
  <c r="C343" i="40" s="1"/>
  <c r="B342" i="40"/>
  <c r="D342" i="40" s="1"/>
  <c r="C342" i="40" s="1"/>
  <c r="B341" i="40"/>
  <c r="D341" i="40" s="1"/>
  <c r="C341" i="40" s="1"/>
  <c r="B339" i="40"/>
  <c r="D339" i="40" s="1"/>
  <c r="C339" i="40" s="1"/>
  <c r="B338" i="40"/>
  <c r="D338" i="40" s="1"/>
  <c r="C338" i="40" s="1"/>
  <c r="B337" i="40"/>
  <c r="D337" i="40" s="1"/>
  <c r="C337" i="40" s="1"/>
  <c r="B334" i="40"/>
  <c r="D334" i="40" s="1"/>
  <c r="C334" i="40" s="1"/>
  <c r="B333" i="40"/>
  <c r="D333" i="40" s="1"/>
  <c r="C333" i="40" s="1"/>
  <c r="B332" i="40"/>
  <c r="D332" i="40" s="1"/>
  <c r="C332" i="40" s="1"/>
  <c r="B327" i="40"/>
  <c r="D327" i="40" s="1"/>
  <c r="C327" i="40" s="1"/>
  <c r="B324" i="40"/>
  <c r="D324" i="40" s="1"/>
  <c r="C324" i="40" s="1"/>
  <c r="B322" i="40"/>
  <c r="D322" i="40" s="1"/>
  <c r="C322" i="40" s="1"/>
  <c r="B320" i="40"/>
  <c r="D320" i="40" s="1"/>
  <c r="C320" i="40" s="1"/>
  <c r="B313" i="40"/>
  <c r="D313" i="40" s="1"/>
  <c r="C313" i="40" s="1"/>
  <c r="B308" i="40"/>
  <c r="D308" i="40" s="1"/>
  <c r="C308" i="40" s="1"/>
  <c r="B306" i="40"/>
  <c r="D306" i="40" s="1"/>
  <c r="C306" i="40" s="1"/>
  <c r="B300" i="40"/>
  <c r="D300" i="40" s="1"/>
  <c r="C300" i="40" s="1"/>
  <c r="B298" i="40"/>
  <c r="D298" i="40" s="1"/>
  <c r="C298" i="40" s="1"/>
  <c r="B294" i="40"/>
  <c r="D294" i="40" s="1"/>
  <c r="C294" i="40" s="1"/>
  <c r="B290" i="40"/>
  <c r="D290" i="40" s="1"/>
  <c r="C290" i="40" s="1"/>
  <c r="B288" i="40"/>
  <c r="D288" i="40" s="1"/>
  <c r="C288" i="40" s="1"/>
  <c r="B285" i="40"/>
  <c r="D285" i="40" s="1"/>
  <c r="C285" i="40" s="1"/>
  <c r="B279" i="40"/>
  <c r="D279" i="40" s="1"/>
  <c r="C279" i="40" s="1"/>
  <c r="B274" i="40"/>
  <c r="D274" i="40" s="1"/>
  <c r="C274" i="40" s="1"/>
  <c r="B271" i="40"/>
  <c r="D271" i="40" s="1"/>
  <c r="C271" i="40" s="1"/>
  <c r="B268" i="40"/>
  <c r="D268" i="40" s="1"/>
  <c r="C268" i="40" s="1"/>
  <c r="B263" i="40"/>
  <c r="D263" i="40" s="1"/>
  <c r="C263" i="40" s="1"/>
  <c r="B261" i="40"/>
  <c r="D261" i="40" s="1"/>
  <c r="C261" i="40" s="1"/>
  <c r="B259" i="40"/>
  <c r="D259" i="40" s="1"/>
  <c r="C259" i="40" s="1"/>
  <c r="B255" i="40"/>
  <c r="D255" i="40" s="1"/>
  <c r="C255" i="40" s="1"/>
  <c r="B252" i="40"/>
  <c r="D252" i="40" s="1"/>
  <c r="C252" i="40" s="1"/>
  <c r="B249" i="40"/>
  <c r="D249" i="40" s="1"/>
  <c r="C249" i="40" s="1"/>
  <c r="B246" i="40"/>
  <c r="D246" i="40" s="1"/>
  <c r="C246" i="40" s="1"/>
  <c r="B242" i="40"/>
  <c r="D242" i="40" s="1"/>
  <c r="C242" i="40" s="1"/>
  <c r="B238" i="40"/>
  <c r="D238" i="40" s="1"/>
  <c r="C238" i="40" s="1"/>
  <c r="B232" i="40"/>
  <c r="D232" i="40" s="1"/>
  <c r="C232" i="40" s="1"/>
  <c r="B227" i="40"/>
  <c r="D227" i="40" s="1"/>
  <c r="C227" i="40" s="1"/>
  <c r="B223" i="40"/>
  <c r="D223" i="40" s="1"/>
  <c r="C223" i="40" s="1"/>
  <c r="B219" i="40"/>
  <c r="D219" i="40" s="1"/>
  <c r="C219" i="40" s="1"/>
  <c r="B213" i="40"/>
  <c r="D213" i="40" s="1"/>
  <c r="C213" i="40" s="1"/>
  <c r="B209" i="40"/>
  <c r="D209" i="40" s="1"/>
  <c r="C209" i="40" s="1"/>
  <c r="B207" i="40"/>
  <c r="D207" i="40" s="1"/>
  <c r="C207" i="40" s="1"/>
  <c r="B205" i="40"/>
  <c r="D205" i="40" s="1"/>
  <c r="C205" i="40" s="1"/>
  <c r="B203" i="40"/>
  <c r="D203" i="40" s="1"/>
  <c r="C203" i="40" s="1"/>
  <c r="B202" i="40"/>
  <c r="D202" i="40" s="1"/>
  <c r="C202" i="40" s="1"/>
  <c r="B200" i="40"/>
  <c r="D200" i="40" s="1"/>
  <c r="C200" i="40" s="1"/>
  <c r="B199" i="40"/>
  <c r="D199" i="40" s="1"/>
  <c r="C199" i="40" s="1"/>
  <c r="B198" i="40"/>
  <c r="D198" i="40" s="1"/>
  <c r="C198" i="40" s="1"/>
  <c r="B196" i="40"/>
  <c r="D196" i="40" s="1"/>
  <c r="C196" i="40" s="1"/>
  <c r="B195" i="40"/>
  <c r="D195" i="40" s="1"/>
  <c r="C195" i="40" s="1"/>
  <c r="B194" i="40"/>
  <c r="D194" i="40" s="1"/>
  <c r="C194" i="40" s="1"/>
  <c r="B193" i="40"/>
  <c r="D193" i="40" s="1"/>
  <c r="C193" i="40" s="1"/>
  <c r="B192" i="40"/>
  <c r="D192" i="40" s="1"/>
  <c r="C192" i="40" s="1"/>
  <c r="B191" i="40"/>
  <c r="D191" i="40" s="1"/>
  <c r="C191" i="40" s="1"/>
  <c r="B190" i="40"/>
  <c r="D190" i="40" s="1"/>
  <c r="C190" i="40" s="1"/>
  <c r="B189" i="40"/>
  <c r="D189" i="40" s="1"/>
  <c r="C189" i="40" s="1"/>
  <c r="B188" i="40"/>
  <c r="D188" i="40" s="1"/>
  <c r="C188" i="40" s="1"/>
  <c r="B187" i="40"/>
  <c r="D187" i="40" s="1"/>
  <c r="C187" i="40" s="1"/>
  <c r="B186" i="40"/>
  <c r="D186" i="40" s="1"/>
  <c r="C186" i="40" s="1"/>
  <c r="B185" i="40"/>
  <c r="D185" i="40" s="1"/>
  <c r="C185" i="40" s="1"/>
  <c r="B183" i="40"/>
  <c r="D183" i="40" s="1"/>
  <c r="C183" i="40" s="1"/>
  <c r="B182" i="40"/>
  <c r="D182" i="40" s="1"/>
  <c r="C182" i="40" s="1"/>
  <c r="B180" i="40"/>
  <c r="D180" i="40" s="1"/>
  <c r="C180" i="40" s="1"/>
  <c r="B179" i="40"/>
  <c r="D179" i="40" s="1"/>
  <c r="C179" i="40" s="1"/>
  <c r="B178" i="40"/>
  <c r="D178" i="40" s="1"/>
  <c r="C178" i="40" s="1"/>
  <c r="B177" i="40"/>
  <c r="D177" i="40" s="1"/>
  <c r="C177" i="40" s="1"/>
  <c r="B175" i="40"/>
  <c r="D175" i="40" s="1"/>
  <c r="C175" i="40" s="1"/>
  <c r="B172" i="40"/>
  <c r="D172" i="40" s="1"/>
  <c r="C172" i="40" s="1"/>
  <c r="B170" i="40"/>
  <c r="D170" i="40" s="1"/>
  <c r="C170" i="40" s="1"/>
  <c r="B169" i="40"/>
  <c r="D169" i="40" s="1"/>
  <c r="C169" i="40" s="1"/>
  <c r="B167" i="40"/>
  <c r="D167" i="40" s="1"/>
  <c r="C167" i="40" s="1"/>
  <c r="B166" i="40"/>
  <c r="D166" i="40" s="1"/>
  <c r="C166" i="40" s="1"/>
  <c r="B165" i="40"/>
  <c r="D165" i="40" s="1"/>
  <c r="C165" i="40" s="1"/>
  <c r="B164" i="40"/>
  <c r="D164" i="40" s="1"/>
  <c r="C164" i="40" s="1"/>
  <c r="B163" i="40"/>
  <c r="D163" i="40" s="1"/>
  <c r="C163" i="40" s="1"/>
  <c r="B162" i="40"/>
  <c r="D162" i="40" s="1"/>
  <c r="C162" i="40" s="1"/>
  <c r="B161" i="40"/>
  <c r="D161" i="40" s="1"/>
  <c r="C161" i="40" s="1"/>
  <c r="B159" i="40"/>
  <c r="D159" i="40" s="1"/>
  <c r="C159" i="40" s="1"/>
  <c r="B157" i="40"/>
  <c r="D157" i="40" s="1"/>
  <c r="C157" i="40" s="1"/>
  <c r="B156" i="40"/>
  <c r="D156" i="40" s="1"/>
  <c r="C156" i="40" s="1"/>
  <c r="B155" i="40"/>
  <c r="D155" i="40" s="1"/>
  <c r="C155" i="40" s="1"/>
  <c r="B154" i="40"/>
  <c r="D154" i="40" s="1"/>
  <c r="C154" i="40" s="1"/>
  <c r="B153" i="40"/>
  <c r="D153" i="40" s="1"/>
  <c r="C153" i="40" s="1"/>
  <c r="B152" i="40"/>
  <c r="D152" i="40" s="1"/>
  <c r="C152" i="40" s="1"/>
  <c r="B150" i="40"/>
  <c r="D150" i="40" s="1"/>
  <c r="C150" i="40" s="1"/>
  <c r="B148" i="40"/>
  <c r="D148" i="40" s="1"/>
  <c r="C148" i="40" s="1"/>
  <c r="B147" i="40"/>
  <c r="D147" i="40" s="1"/>
  <c r="C147" i="40" s="1"/>
  <c r="B146" i="40"/>
  <c r="D146" i="40" s="1"/>
  <c r="C146" i="40" s="1"/>
  <c r="B145" i="40"/>
  <c r="D145" i="40" s="1"/>
  <c r="C145" i="40" s="1"/>
  <c r="B144" i="40"/>
  <c r="D144" i="40" s="1"/>
  <c r="C144" i="40" s="1"/>
  <c r="B141" i="40"/>
  <c r="D141" i="40" s="1"/>
  <c r="C141" i="40" s="1"/>
  <c r="B140" i="40"/>
  <c r="D140" i="40" s="1"/>
  <c r="C140" i="40" s="1"/>
  <c r="B138" i="40"/>
  <c r="D138" i="40" s="1"/>
  <c r="C138" i="40" s="1"/>
  <c r="B134" i="40"/>
  <c r="D134" i="40" s="1"/>
  <c r="C134" i="40" s="1"/>
  <c r="B133" i="40"/>
  <c r="D133" i="40" s="1"/>
  <c r="C133" i="40" s="1"/>
  <c r="B131" i="40"/>
  <c r="D131" i="40" s="1"/>
  <c r="C131" i="40" s="1"/>
  <c r="B130" i="40"/>
  <c r="D130" i="40" s="1"/>
  <c r="C130" i="40" s="1"/>
  <c r="B129" i="40"/>
  <c r="D129" i="40" s="1"/>
  <c r="C129" i="40" s="1"/>
  <c r="B128" i="40"/>
  <c r="D128" i="40" s="1"/>
  <c r="C128" i="40" s="1"/>
  <c r="B127" i="40"/>
  <c r="D127" i="40" s="1"/>
  <c r="C127" i="40" s="1"/>
  <c r="B126" i="40"/>
  <c r="D126" i="40" s="1"/>
  <c r="C126" i="40" s="1"/>
  <c r="B125" i="40"/>
  <c r="D125" i="40" s="1"/>
  <c r="C125" i="40" s="1"/>
  <c r="B123" i="40"/>
  <c r="D123" i="40" s="1"/>
  <c r="C123" i="40" s="1"/>
  <c r="B122" i="40"/>
  <c r="D122" i="40" s="1"/>
  <c r="C122" i="40" s="1"/>
  <c r="B118" i="40"/>
  <c r="D118" i="40" s="1"/>
  <c r="C118" i="40" s="1"/>
  <c r="B117" i="40"/>
  <c r="D117" i="40" s="1"/>
  <c r="C117" i="40" s="1"/>
  <c r="B116" i="40"/>
  <c r="D116" i="40" s="1"/>
  <c r="C116" i="40" s="1"/>
  <c r="B114" i="40"/>
  <c r="D114" i="40" s="1"/>
  <c r="C114" i="40" s="1"/>
  <c r="B113" i="40"/>
  <c r="D113" i="40" s="1"/>
  <c r="C113" i="40" s="1"/>
  <c r="B112" i="40"/>
  <c r="D112" i="40" s="1"/>
  <c r="C112" i="40" s="1"/>
  <c r="B109" i="40"/>
  <c r="D109" i="40" s="1"/>
  <c r="C109" i="40" s="1"/>
  <c r="B108" i="40"/>
  <c r="D108" i="40" s="1"/>
  <c r="C108" i="40" s="1"/>
  <c r="B88" i="40"/>
  <c r="D88" i="40" s="1"/>
  <c r="C88" i="40" s="1"/>
  <c r="B87" i="40"/>
  <c r="D87" i="40" s="1"/>
  <c r="C87" i="40" s="1"/>
  <c r="B86" i="40"/>
  <c r="D86" i="40" s="1"/>
  <c r="C86" i="40" s="1"/>
  <c r="B85" i="40"/>
  <c r="D85" i="40" s="1"/>
  <c r="C85" i="40" s="1"/>
  <c r="B82" i="40"/>
  <c r="D82" i="40" s="1"/>
  <c r="C82" i="40" s="1"/>
  <c r="B81" i="40"/>
  <c r="D81" i="40" s="1"/>
  <c r="C81" i="40" s="1"/>
  <c r="B80" i="40"/>
  <c r="D80" i="40" s="1"/>
  <c r="C80" i="40" s="1"/>
  <c r="B79" i="40"/>
  <c r="D79" i="40" s="1"/>
  <c r="C79" i="40" s="1"/>
  <c r="B78" i="40"/>
  <c r="D78" i="40" s="1"/>
  <c r="C78" i="40" s="1"/>
  <c r="B77" i="40"/>
  <c r="D77" i="40" s="1"/>
  <c r="C77" i="40" s="1"/>
  <c r="B76" i="40"/>
  <c r="D76" i="40" s="1"/>
  <c r="C76" i="40" s="1"/>
  <c r="B75" i="40"/>
  <c r="D75" i="40" s="1"/>
  <c r="C75" i="40" s="1"/>
  <c r="B74" i="40"/>
  <c r="D74" i="40" s="1"/>
  <c r="C74" i="40" s="1"/>
  <c r="B70" i="40"/>
  <c r="D70" i="40" s="1"/>
  <c r="C70" i="40" s="1"/>
  <c r="B69" i="40"/>
  <c r="D69" i="40" s="1"/>
  <c r="C69" i="40" s="1"/>
  <c r="B68" i="40"/>
  <c r="D68" i="40" s="1"/>
  <c r="C68" i="40" s="1"/>
  <c r="B67" i="40"/>
  <c r="D67" i="40" s="1"/>
  <c r="C67" i="40" s="1"/>
  <c r="B66" i="40"/>
  <c r="D66" i="40" s="1"/>
  <c r="C66" i="40" s="1"/>
  <c r="B65" i="40"/>
  <c r="D65" i="40" s="1"/>
  <c r="C65" i="40" s="1"/>
  <c r="B64" i="40"/>
  <c r="D64" i="40" s="1"/>
  <c r="C64" i="40" s="1"/>
  <c r="B62" i="40"/>
  <c r="D62" i="40" s="1"/>
  <c r="C62" i="40" s="1"/>
  <c r="B61" i="40"/>
  <c r="D61" i="40" s="1"/>
  <c r="C61" i="40" s="1"/>
  <c r="B46" i="40"/>
  <c r="D46" i="40" s="1"/>
  <c r="C46" i="40" s="1"/>
  <c r="B45" i="40"/>
  <c r="D45" i="40" s="1"/>
  <c r="C45" i="40" s="1"/>
  <c r="B44" i="40"/>
  <c r="D44" i="40" s="1"/>
  <c r="C44" i="40" s="1"/>
  <c r="B38" i="40"/>
  <c r="D38" i="40" s="1"/>
  <c r="C38" i="40" s="1"/>
  <c r="B37" i="40"/>
  <c r="D37" i="40" s="1"/>
  <c r="C37" i="40" s="1"/>
  <c r="B36" i="40"/>
  <c r="D36" i="40" s="1"/>
  <c r="C36" i="40" s="1"/>
  <c r="B35" i="40"/>
  <c r="D35" i="40" s="1"/>
  <c r="C35" i="40" s="1"/>
  <c r="B32" i="40"/>
  <c r="D32" i="40" s="1"/>
  <c r="C32" i="40" s="1"/>
  <c r="B28" i="40"/>
  <c r="D28" i="40" s="1"/>
  <c r="C28" i="40" s="1"/>
  <c r="B27" i="40"/>
  <c r="D27" i="40" s="1"/>
  <c r="C27" i="40" s="1"/>
  <c r="B21" i="40"/>
  <c r="D21" i="40" s="1"/>
  <c r="C21" i="40" s="1"/>
  <c r="B17" i="40"/>
  <c r="D17" i="40" s="1"/>
  <c r="C17" i="40" s="1"/>
  <c r="B16" i="40"/>
  <c r="D16" i="40" s="1"/>
  <c r="C16" i="40" s="1"/>
  <c r="B14" i="40"/>
  <c r="D14" i="40" s="1"/>
  <c r="C14" i="40" s="1"/>
  <c r="B3" i="40"/>
  <c r="D3" i="40" s="1"/>
  <c r="C3" i="40" s="1"/>
  <c r="B483" i="38" l="1"/>
  <c r="B482" i="38"/>
  <c r="C482" i="38" s="1"/>
  <c r="B638" i="38"/>
  <c r="F638" i="38" s="1"/>
  <c r="B637" i="38"/>
  <c r="B636" i="38"/>
  <c r="B478" i="38"/>
  <c r="B408" i="38"/>
  <c r="C408" i="38" s="1"/>
  <c r="B621" i="38"/>
  <c r="B620" i="38"/>
  <c r="B619" i="38"/>
  <c r="B603" i="38"/>
  <c r="B404" i="38"/>
  <c r="B602" i="38"/>
  <c r="B402" i="38"/>
  <c r="B401" i="38"/>
  <c r="F401" i="38" s="1"/>
  <c r="B400" i="38"/>
  <c r="B399" i="38"/>
  <c r="B398" i="38"/>
  <c r="B397" i="38"/>
  <c r="B396" i="38"/>
  <c r="B10" i="38"/>
  <c r="B9" i="38"/>
  <c r="B8" i="38"/>
  <c r="E8" i="38" s="1"/>
  <c r="B7" i="38"/>
  <c r="B6" i="38"/>
  <c r="B5" i="38"/>
  <c r="B75" i="38"/>
  <c r="B74" i="38"/>
  <c r="B73" i="38"/>
  <c r="B601" i="38"/>
  <c r="B595" i="38"/>
  <c r="B594" i="38"/>
  <c r="B589" i="38"/>
  <c r="B66" i="38"/>
  <c r="B531" i="38"/>
  <c r="F531" i="38" s="1"/>
  <c r="B146" i="38"/>
  <c r="B145" i="38"/>
  <c r="B144" i="38"/>
  <c r="B143" i="38"/>
  <c r="F143" i="38" s="1"/>
  <c r="B142" i="38"/>
  <c r="B141" i="38"/>
  <c r="B140" i="38"/>
  <c r="B139" i="38"/>
  <c r="B138" i="38"/>
  <c r="B137" i="38"/>
  <c r="B136" i="38"/>
  <c r="B135" i="38"/>
  <c r="B134" i="38"/>
  <c r="B106" i="38"/>
  <c r="B530" i="38"/>
  <c r="B529" i="38"/>
  <c r="F529" i="38" s="1"/>
  <c r="B103" i="38"/>
  <c r="B528" i="38"/>
  <c r="B527" i="38"/>
  <c r="B523" i="38"/>
  <c r="F523" i="38" s="1"/>
  <c r="B29" i="38"/>
  <c r="B28" i="38"/>
  <c r="B27" i="38"/>
  <c r="B26" i="38"/>
  <c r="C26" i="38" s="1"/>
  <c r="B25" i="38"/>
  <c r="B24" i="38"/>
  <c r="B23" i="38"/>
  <c r="B22" i="38"/>
  <c r="B21" i="38"/>
  <c r="B522" i="38"/>
  <c r="B19" i="38"/>
  <c r="B176" i="38"/>
  <c r="F176" i="38" s="1"/>
  <c r="B521" i="38"/>
  <c r="B511" i="38"/>
  <c r="B472" i="38"/>
  <c r="B510" i="38"/>
  <c r="F510" i="38" s="1"/>
  <c r="B470" i="38"/>
  <c r="B505" i="38"/>
  <c r="B502" i="38"/>
  <c r="B468" i="38"/>
  <c r="B467" i="38"/>
  <c r="B492" i="38"/>
  <c r="B494" i="38"/>
  <c r="B493" i="38"/>
  <c r="E493" i="38" s="1"/>
  <c r="B487" i="38"/>
  <c r="B491" i="38"/>
  <c r="B490" i="38"/>
  <c r="B489" i="38"/>
  <c r="F489" i="38" s="1"/>
  <c r="B488" i="38"/>
  <c r="B481" i="38"/>
  <c r="B126" i="38"/>
  <c r="B125" i="38"/>
  <c r="F125" i="38" s="1"/>
  <c r="B124" i="38"/>
  <c r="F124" i="38" s="1"/>
  <c r="B123" i="38"/>
  <c r="E123" i="38" s="1"/>
  <c r="B122" i="38"/>
  <c r="E122" i="38" s="1"/>
  <c r="B121" i="38"/>
  <c r="E121" i="38" s="1"/>
  <c r="B120" i="38"/>
  <c r="F120" i="38" s="1"/>
  <c r="B119" i="38"/>
  <c r="F119" i="38" s="1"/>
  <c r="B118" i="38"/>
  <c r="F118" i="38" s="1"/>
  <c r="B117" i="38"/>
  <c r="E117" i="38" s="1"/>
  <c r="B480" i="38"/>
  <c r="F480" i="38" s="1"/>
  <c r="B171" i="38"/>
  <c r="F171" i="38" s="1"/>
  <c r="B170" i="38"/>
  <c r="F170" i="38" s="1"/>
  <c r="B169" i="38"/>
  <c r="E169" i="38" s="1"/>
  <c r="B168" i="38"/>
  <c r="F168" i="38" s="1"/>
  <c r="B479" i="38"/>
  <c r="F479" i="38" s="1"/>
  <c r="B477" i="38"/>
  <c r="F477" i="38" s="1"/>
  <c r="B476" i="38"/>
  <c r="E476" i="38" s="1"/>
  <c r="B475" i="38"/>
  <c r="F475" i="38" s="1"/>
  <c r="B473" i="38"/>
  <c r="F473" i="38" s="1"/>
  <c r="B471" i="38"/>
  <c r="F471" i="38" s="1"/>
  <c r="B469" i="38"/>
  <c r="E469" i="38" s="1"/>
  <c r="B577" i="38"/>
  <c r="F577" i="38" s="1"/>
  <c r="B576" i="38"/>
  <c r="F576" i="38" s="1"/>
  <c r="B575" i="38"/>
  <c r="F575" i="38" s="1"/>
  <c r="B574" i="38"/>
  <c r="E574" i="38" s="1"/>
  <c r="B573" i="38"/>
  <c r="F573" i="38" s="1"/>
  <c r="B572" i="38"/>
  <c r="F572" i="38" s="1"/>
  <c r="B571" i="38"/>
  <c r="F571" i="38" s="1"/>
  <c r="B570" i="38"/>
  <c r="E570" i="38" s="1"/>
  <c r="B569" i="38"/>
  <c r="F569" i="38" s="1"/>
  <c r="B568" i="38"/>
  <c r="F568" i="38" s="1"/>
  <c r="B567" i="38"/>
  <c r="F567" i="38" s="1"/>
  <c r="B566" i="38"/>
  <c r="E566" i="38" s="1"/>
  <c r="B565" i="38"/>
  <c r="F565" i="38" s="1"/>
  <c r="B564" i="38"/>
  <c r="F564" i="38" s="1"/>
  <c r="B563" i="38"/>
  <c r="F563" i="38" s="1"/>
  <c r="B562" i="38"/>
  <c r="E562" i="38" s="1"/>
  <c r="B561" i="38"/>
  <c r="F561" i="38" s="1"/>
  <c r="B560" i="38"/>
  <c r="B559" i="38"/>
  <c r="E559" i="38" s="1"/>
  <c r="B558" i="38"/>
  <c r="C558" i="38" s="1"/>
  <c r="B557" i="38"/>
  <c r="B556" i="38"/>
  <c r="B555" i="38"/>
  <c r="E555" i="38" s="1"/>
  <c r="B554" i="38"/>
  <c r="D554" i="38" s="1"/>
  <c r="B553" i="38"/>
  <c r="B552" i="38"/>
  <c r="B551" i="38"/>
  <c r="E551" i="38" s="1"/>
  <c r="B550" i="38"/>
  <c r="D550" i="38" s="1"/>
  <c r="B549" i="38"/>
  <c r="B548" i="38"/>
  <c r="B534" i="38"/>
  <c r="E534" i="38" s="1"/>
  <c r="B533" i="38"/>
  <c r="D533" i="38" s="1"/>
  <c r="B532" i="38"/>
  <c r="C532" i="38" s="1"/>
  <c r="B466" i="38"/>
  <c r="B465" i="38"/>
  <c r="E465" i="38" s="1"/>
  <c r="B464" i="38"/>
  <c r="C464" i="38" s="1"/>
  <c r="B463" i="38"/>
  <c r="B526" i="38"/>
  <c r="B525" i="38"/>
  <c r="E525" i="38" s="1"/>
  <c r="B524" i="38"/>
  <c r="D524" i="38" s="1"/>
  <c r="B461" i="38"/>
  <c r="B459" i="38"/>
  <c r="B456" i="38"/>
  <c r="E456" i="38" s="1"/>
  <c r="B455" i="38"/>
  <c r="D455" i="38" s="1"/>
  <c r="B520" i="38"/>
  <c r="B519" i="38"/>
  <c r="B518" i="38"/>
  <c r="E518" i="38" s="1"/>
  <c r="B517" i="38"/>
  <c r="D517" i="38" s="1"/>
  <c r="B516" i="38"/>
  <c r="B515" i="38"/>
  <c r="B514" i="38"/>
  <c r="E514" i="38" s="1"/>
  <c r="B513" i="38"/>
  <c r="C513" i="38" s="1"/>
  <c r="B512" i="38"/>
  <c r="B454" i="38"/>
  <c r="B509" i="38"/>
  <c r="E509" i="38" s="1"/>
  <c r="B508" i="38"/>
  <c r="D508" i="38" s="1"/>
  <c r="B507" i="38"/>
  <c r="B506" i="38"/>
  <c r="B452" i="38"/>
  <c r="E452" i="38" s="1"/>
  <c r="B618" i="38"/>
  <c r="D618" i="38" s="1"/>
  <c r="B617" i="38"/>
  <c r="B616" i="38"/>
  <c r="B615" i="38"/>
  <c r="E615" i="38" s="1"/>
  <c r="B614" i="38"/>
  <c r="D614" i="38" s="1"/>
  <c r="B613" i="38"/>
  <c r="B612" i="38"/>
  <c r="B611" i="38"/>
  <c r="E611" i="38" s="1"/>
  <c r="B610" i="38"/>
  <c r="C610" i="38" s="1"/>
  <c r="B609" i="38"/>
  <c r="B608" i="38"/>
  <c r="B607" i="38"/>
  <c r="E607" i="38" s="1"/>
  <c r="B606" i="38"/>
  <c r="D606" i="38" s="1"/>
  <c r="B605" i="38"/>
  <c r="B604" i="38"/>
  <c r="B451" i="38"/>
  <c r="E451" i="38" s="1"/>
  <c r="B432" i="38"/>
  <c r="D432" i="38" s="1"/>
  <c r="B420" i="38"/>
  <c r="B407" i="38"/>
  <c r="B406" i="38"/>
  <c r="E406" i="38" s="1"/>
  <c r="B600" i="38"/>
  <c r="D600" i="38" s="1"/>
  <c r="B599" i="38"/>
  <c r="B598" i="38"/>
  <c r="B597" i="38"/>
  <c r="E597" i="38" s="1"/>
  <c r="B596" i="38"/>
  <c r="C596" i="38" s="1"/>
  <c r="B405" i="38"/>
  <c r="B278" i="38"/>
  <c r="B403" i="38"/>
  <c r="B395" i="38"/>
  <c r="B394" i="38"/>
  <c r="C394" i="38" s="1"/>
  <c r="B275" i="38"/>
  <c r="B274" i="38"/>
  <c r="B273" i="38"/>
  <c r="B272" i="38"/>
  <c r="F272" i="38" s="1"/>
  <c r="B271" i="38"/>
  <c r="C271" i="38" s="1"/>
  <c r="B270" i="38"/>
  <c r="B269" i="38"/>
  <c r="F269" i="38" s="1"/>
  <c r="B268" i="38"/>
  <c r="B267" i="38"/>
  <c r="D267" i="38" s="1"/>
  <c r="B266" i="38"/>
  <c r="B265" i="38"/>
  <c r="F265" i="38" s="1"/>
  <c r="B376" i="38"/>
  <c r="B263" i="38"/>
  <c r="E263" i="38" s="1"/>
  <c r="B262" i="38"/>
  <c r="F262" i="38" s="1"/>
  <c r="B261" i="38"/>
  <c r="B260" i="38"/>
  <c r="D260" i="38" s="1"/>
  <c r="B259" i="38"/>
  <c r="E259" i="38" s="1"/>
  <c r="B258" i="38"/>
  <c r="B257" i="38"/>
  <c r="B256" i="38"/>
  <c r="C256" i="38" s="1"/>
  <c r="B255" i="38"/>
  <c r="E255" i="38" s="1"/>
  <c r="B254" i="38"/>
  <c r="F254" i="38" s="1"/>
  <c r="B253" i="38"/>
  <c r="C253" i="38" s="1"/>
  <c r="B252" i="38"/>
  <c r="B251" i="38"/>
  <c r="E251" i="38" s="1"/>
  <c r="B375" i="38"/>
  <c r="B250" i="38"/>
  <c r="F250" i="38" s="1"/>
  <c r="B249" i="38"/>
  <c r="F249" i="38" s="1"/>
  <c r="B248" i="38"/>
  <c r="B247" i="38"/>
  <c r="B246" i="38"/>
  <c r="C246" i="38" s="1"/>
  <c r="B245" i="38"/>
  <c r="C245" i="38" s="1"/>
  <c r="B244" i="38"/>
  <c r="D244" i="38" s="1"/>
  <c r="B243" i="38"/>
  <c r="B242" i="38"/>
  <c r="B241" i="38"/>
  <c r="C241" i="38" s="1"/>
  <c r="B240" i="38"/>
  <c r="C240" i="38" s="1"/>
  <c r="B239" i="38"/>
  <c r="B359" i="38"/>
  <c r="C359" i="38" s="1"/>
  <c r="B358" i="38"/>
  <c r="D358" i="38" s="1"/>
  <c r="B357" i="38"/>
  <c r="E357" i="38" s="1"/>
  <c r="B353" i="38"/>
  <c r="B351" i="38"/>
  <c r="F351" i="38" s="1"/>
  <c r="B234" i="38"/>
  <c r="F234" i="38" s="1"/>
  <c r="B233" i="38"/>
  <c r="E233" i="38" s="1"/>
  <c r="B232" i="38"/>
  <c r="F232" i="38" s="1"/>
  <c r="B231" i="38"/>
  <c r="B230" i="38"/>
  <c r="C230" i="38" s="1"/>
  <c r="B229" i="38"/>
  <c r="C229" i="38" s="1"/>
  <c r="B228" i="38"/>
  <c r="B227" i="38"/>
  <c r="C227" i="38" s="1"/>
  <c r="B226" i="38"/>
  <c r="D226" i="38" s="1"/>
  <c r="B225" i="38"/>
  <c r="D225" i="38" s="1"/>
  <c r="B350" i="38"/>
  <c r="F350" i="38" s="1"/>
  <c r="B223" i="38"/>
  <c r="B222" i="38"/>
  <c r="C222" i="38" s="1"/>
  <c r="B340" i="38"/>
  <c r="E340" i="38" s="1"/>
  <c r="B334" i="38"/>
  <c r="B329" i="38"/>
  <c r="F329" i="38" s="1"/>
  <c r="B324" i="38"/>
  <c r="F324" i="38" s="1"/>
  <c r="B323" i="38"/>
  <c r="E323" i="38" s="1"/>
  <c r="B322" i="38"/>
  <c r="F322" i="38" s="1"/>
  <c r="B321" i="38"/>
  <c r="C321" i="38" s="1"/>
  <c r="B279" i="38"/>
  <c r="D279" i="38" s="1"/>
  <c r="B277" i="38"/>
  <c r="B276" i="38"/>
  <c r="B264" i="38"/>
  <c r="B238" i="38"/>
  <c r="D238" i="38" s="1"/>
  <c r="B237" i="38"/>
  <c r="E237" i="38" s="1"/>
  <c r="B236" i="38"/>
  <c r="B204" i="38"/>
  <c r="C204" i="38" s="1"/>
  <c r="B203" i="38"/>
  <c r="C203" i="38" s="1"/>
  <c r="B202" i="38"/>
  <c r="E202" i="38" s="1"/>
  <c r="B235" i="38"/>
  <c r="B199" i="38"/>
  <c r="F199" i="38" s="1"/>
  <c r="B198" i="38"/>
  <c r="F198" i="38" s="1"/>
  <c r="B197" i="38"/>
  <c r="C197" i="38" s="1"/>
  <c r="B196" i="38"/>
  <c r="F196" i="38" s="1"/>
  <c r="B195" i="38"/>
  <c r="B194" i="38"/>
  <c r="D194" i="38" s="1"/>
  <c r="B193" i="38"/>
  <c r="E193" i="38" s="1"/>
  <c r="B192" i="38"/>
  <c r="E192" i="38" s="1"/>
  <c r="B94" i="38"/>
  <c r="B93" i="38"/>
  <c r="C93" i="38" s="1"/>
  <c r="B92" i="38"/>
  <c r="C92" i="38" s="1"/>
  <c r="B91" i="38"/>
  <c r="B90" i="38"/>
  <c r="C90" i="38" s="1"/>
  <c r="B89" i="38"/>
  <c r="C89" i="38" s="1"/>
  <c r="B88" i="38"/>
  <c r="E88" i="38" s="1"/>
  <c r="B87" i="38"/>
  <c r="E87" i="38" s="1"/>
  <c r="B86" i="38"/>
  <c r="C86" i="38" s="1"/>
  <c r="B85" i="38"/>
  <c r="F85" i="38" s="1"/>
  <c r="B584" i="38"/>
  <c r="C584" i="38" s="1"/>
  <c r="B583" i="38"/>
  <c r="F583" i="38" s="1"/>
  <c r="B582" i="38"/>
  <c r="C582" i="38" s="1"/>
  <c r="B290" i="38"/>
  <c r="B289" i="38"/>
  <c r="E289" i="38" s="1"/>
  <c r="B288" i="38"/>
  <c r="F288" i="38" s="1"/>
  <c r="B287" i="38"/>
  <c r="F287" i="38" s="1"/>
  <c r="B286" i="38"/>
  <c r="D286" i="38" s="1"/>
  <c r="B285" i="38"/>
  <c r="E285" i="38" s="1"/>
  <c r="B56" i="38"/>
  <c r="B55" i="38"/>
  <c r="F55" i="38" s="1"/>
  <c r="B54" i="38"/>
  <c r="F54" i="38" s="1"/>
  <c r="B53" i="38"/>
  <c r="E53" i="38" s="1"/>
  <c r="B52" i="38"/>
  <c r="F52" i="38" s="1"/>
  <c r="B51" i="38"/>
  <c r="D51" i="38" s="1"/>
  <c r="B50" i="38"/>
  <c r="E50" i="38" s="1"/>
  <c r="B49" i="38"/>
  <c r="E49" i="38" s="1"/>
  <c r="B48" i="38"/>
  <c r="F48" i="38" s="1"/>
  <c r="B47" i="38"/>
  <c r="F47" i="38" s="1"/>
  <c r="B46" i="38"/>
  <c r="B45" i="38"/>
  <c r="E45" i="38" s="1"/>
  <c r="B44" i="38"/>
  <c r="F44" i="38" s="1"/>
  <c r="B43" i="38"/>
  <c r="F43" i="38" s="1"/>
  <c r="B42" i="38"/>
  <c r="F42" i="38" s="1"/>
  <c r="B41" i="38"/>
  <c r="E41" i="38" s="1"/>
  <c r="B40" i="38"/>
  <c r="F40" i="38" s="1"/>
  <c r="B39" i="38"/>
  <c r="F39" i="38" s="1"/>
  <c r="B38" i="38"/>
  <c r="F38" i="38" s="1"/>
  <c r="B37" i="38"/>
  <c r="E37" i="38" s="1"/>
  <c r="B441" i="41"/>
  <c r="B440" i="41"/>
  <c r="B439" i="41"/>
  <c r="B438" i="41"/>
  <c r="B437" i="41"/>
  <c r="B436" i="41"/>
  <c r="B435" i="41"/>
  <c r="B434" i="41"/>
  <c r="B433" i="41"/>
  <c r="B432" i="41"/>
  <c r="B431" i="41"/>
  <c r="B430" i="41"/>
  <c r="B429" i="41"/>
  <c r="B428" i="41"/>
  <c r="B427" i="41"/>
  <c r="B426" i="41"/>
  <c r="C426" i="41" s="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I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I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I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I148" i="41" s="1"/>
  <c r="B147" i="41"/>
  <c r="B146" i="41"/>
  <c r="B145" i="41"/>
  <c r="B144" i="41"/>
  <c r="B143" i="41"/>
  <c r="B142" i="41"/>
  <c r="B141" i="41"/>
  <c r="B140" i="41"/>
  <c r="B139" i="41"/>
  <c r="B138" i="41"/>
  <c r="C138" i="41" s="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I85" i="41" s="1"/>
  <c r="B84" i="41"/>
  <c r="B83" i="41"/>
  <c r="B82" i="41"/>
  <c r="C82" i="41" s="1"/>
  <c r="B81" i="41"/>
  <c r="B80" i="41"/>
  <c r="B79" i="41"/>
  <c r="B78" i="41"/>
  <c r="C78" i="41" s="1"/>
  <c r="I78" i="41" s="1"/>
  <c r="B77" i="41"/>
  <c r="C77" i="41" s="1"/>
  <c r="B76" i="41"/>
  <c r="B75" i="41"/>
  <c r="B74" i="41"/>
  <c r="C74" i="41" s="1"/>
  <c r="I74" i="41" s="1"/>
  <c r="B73" i="41"/>
  <c r="B72" i="41"/>
  <c r="B71" i="41"/>
  <c r="B70" i="41"/>
  <c r="C70" i="41" s="1"/>
  <c r="B69" i="41"/>
  <c r="C69" i="41" s="1"/>
  <c r="B68" i="41"/>
  <c r="B67" i="41"/>
  <c r="B66" i="41"/>
  <c r="C66" i="41" s="1"/>
  <c r="B65" i="41"/>
  <c r="B64" i="41"/>
  <c r="B63" i="41"/>
  <c r="B62" i="41"/>
  <c r="C62" i="41" s="1"/>
  <c r="B61" i="41"/>
  <c r="C61" i="41" s="1"/>
  <c r="I61" i="41" s="1"/>
  <c r="B60" i="41"/>
  <c r="B59" i="41"/>
  <c r="B58" i="41"/>
  <c r="C58" i="41" s="1"/>
  <c r="B57" i="41"/>
  <c r="B56" i="41"/>
  <c r="B55" i="41"/>
  <c r="B54" i="41"/>
  <c r="C54" i="41" s="1"/>
  <c r="B53" i="41"/>
  <c r="C53" i="41" s="1"/>
  <c r="B52" i="41"/>
  <c r="B51" i="41"/>
  <c r="B50" i="41"/>
  <c r="C50" i="41" s="1"/>
  <c r="I50" i="41" s="1"/>
  <c r="B49" i="41"/>
  <c r="B48" i="41"/>
  <c r="B47" i="41"/>
  <c r="B46" i="41"/>
  <c r="C46" i="41" s="1"/>
  <c r="I46" i="41" s="1"/>
  <c r="B45" i="41"/>
  <c r="B44" i="41"/>
  <c r="B43" i="41"/>
  <c r="B42" i="41"/>
  <c r="C42" i="41" s="1"/>
  <c r="I42" i="41" s="1"/>
  <c r="B41" i="41"/>
  <c r="B40" i="41"/>
  <c r="B39" i="41"/>
  <c r="B38" i="41"/>
  <c r="B37" i="41"/>
  <c r="C37" i="41" s="1"/>
  <c r="B36" i="41"/>
  <c r="B35" i="41"/>
  <c r="B34" i="41"/>
  <c r="C34" i="41" s="1"/>
  <c r="B33" i="41"/>
  <c r="B32" i="41"/>
  <c r="B31" i="41"/>
  <c r="B30" i="41"/>
  <c r="C30" i="41" s="1"/>
  <c r="I30" i="41" s="1"/>
  <c r="B29" i="41"/>
  <c r="B28" i="41"/>
  <c r="B27" i="41"/>
  <c r="B26" i="41"/>
  <c r="C26" i="41" s="1"/>
  <c r="I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F46" i="38" l="1"/>
  <c r="D290" i="38"/>
  <c r="D53" i="38"/>
  <c r="D46" i="38"/>
  <c r="C255" i="38"/>
  <c r="D93" i="38"/>
  <c r="F192" i="38"/>
  <c r="C37" i="38"/>
  <c r="D123" i="38"/>
  <c r="D37" i="38"/>
  <c r="D50" i="38"/>
  <c r="F123" i="38"/>
  <c r="C554" i="38"/>
  <c r="D513" i="38"/>
  <c r="C45" i="38"/>
  <c r="J58" i="41"/>
  <c r="D42" i="38"/>
  <c r="D241" i="38"/>
  <c r="E477" i="38"/>
  <c r="J69" i="41"/>
  <c r="J70" i="41"/>
  <c r="C53" i="38"/>
  <c r="J74" i="41"/>
  <c r="J78" i="41"/>
  <c r="J82" i="41"/>
  <c r="D45" i="38"/>
  <c r="D54" i="38"/>
  <c r="C88" i="38"/>
  <c r="C614" i="38"/>
  <c r="J102" i="41"/>
  <c r="J120" i="41"/>
  <c r="J148" i="41"/>
  <c r="F90" i="38"/>
  <c r="J18" i="41"/>
  <c r="J260" i="41"/>
  <c r="D38" i="38"/>
  <c r="J26" i="41"/>
  <c r="J280" i="41"/>
  <c r="J30" i="41"/>
  <c r="C49" i="38"/>
  <c r="D92" i="38"/>
  <c r="J37" i="41"/>
  <c r="D49" i="38"/>
  <c r="E92" i="38"/>
  <c r="D251" i="38"/>
  <c r="J46" i="41"/>
  <c r="C41" i="38"/>
  <c r="J50" i="41"/>
  <c r="D41" i="38"/>
  <c r="J53" i="41"/>
  <c r="C265" i="38"/>
  <c r="E567" i="38"/>
  <c r="D40" i="38"/>
  <c r="D48" i="38"/>
  <c r="C286" i="38"/>
  <c r="E288" i="38"/>
  <c r="C324" i="38"/>
  <c r="C533" i="38"/>
  <c r="E571" i="38"/>
  <c r="E170" i="38"/>
  <c r="D638" i="38"/>
  <c r="C39" i="38"/>
  <c r="E40" i="38"/>
  <c r="C43" i="38"/>
  <c r="E44" i="38"/>
  <c r="C47" i="38"/>
  <c r="E48" i="38"/>
  <c r="C51" i="38"/>
  <c r="E52" i="38"/>
  <c r="C55" i="38"/>
  <c r="C285" i="38"/>
  <c r="D324" i="38"/>
  <c r="D229" i="38"/>
  <c r="D271" i="38"/>
  <c r="C508" i="38"/>
  <c r="E575" i="38"/>
  <c r="E118" i="38"/>
  <c r="D523" i="38"/>
  <c r="D44" i="38"/>
  <c r="D52" i="38"/>
  <c r="D596" i="38"/>
  <c r="D558" i="38"/>
  <c r="E489" i="38"/>
  <c r="C38" i="38"/>
  <c r="E39" i="38"/>
  <c r="C42" i="38"/>
  <c r="E43" i="38"/>
  <c r="C46" i="38"/>
  <c r="E47" i="38"/>
  <c r="C50" i="38"/>
  <c r="E51" i="38"/>
  <c r="C54" i="38"/>
  <c r="D285" i="38"/>
  <c r="D203" i="38"/>
  <c r="E563" i="38"/>
  <c r="E471" i="38"/>
  <c r="E124" i="38"/>
  <c r="E143" i="38"/>
  <c r="D240" i="38"/>
  <c r="C524" i="38"/>
  <c r="C122" i="38"/>
  <c r="E531" i="38"/>
  <c r="F50" i="38"/>
  <c r="F51" i="38"/>
  <c r="C202" i="38"/>
  <c r="D323" i="38"/>
  <c r="D230" i="38"/>
  <c r="C357" i="38"/>
  <c r="D272" i="38"/>
  <c r="C600" i="38"/>
  <c r="D610" i="38"/>
  <c r="C517" i="38"/>
  <c r="D464" i="38"/>
  <c r="C562" i="38"/>
  <c r="D564" i="38"/>
  <c r="C566" i="38"/>
  <c r="D568" i="38"/>
  <c r="C570" i="38"/>
  <c r="D572" i="38"/>
  <c r="C574" i="38"/>
  <c r="D576" i="38"/>
  <c r="C469" i="38"/>
  <c r="D473" i="38"/>
  <c r="C476" i="38"/>
  <c r="D479" i="38"/>
  <c r="C169" i="38"/>
  <c r="D171" i="38"/>
  <c r="C117" i="38"/>
  <c r="D119" i="38"/>
  <c r="C121" i="38"/>
  <c r="F122" i="38"/>
  <c r="C125" i="38"/>
  <c r="D176" i="38"/>
  <c r="E529" i="38"/>
  <c r="D401" i="38"/>
  <c r="D482" i="38"/>
  <c r="D89" i="38"/>
  <c r="C269" i="38"/>
  <c r="C606" i="38"/>
  <c r="D529" i="38"/>
  <c r="D357" i="38"/>
  <c r="E564" i="38"/>
  <c r="E568" i="38"/>
  <c r="E572" i="38"/>
  <c r="E576" i="38"/>
  <c r="E473" i="38"/>
  <c r="E479" i="38"/>
  <c r="E171" i="38"/>
  <c r="E119" i="38"/>
  <c r="F121" i="38"/>
  <c r="C124" i="38"/>
  <c r="D489" i="38"/>
  <c r="C143" i="38"/>
  <c r="C289" i="38"/>
  <c r="C290" i="38"/>
  <c r="D88" i="38"/>
  <c r="C193" i="38"/>
  <c r="C194" i="38"/>
  <c r="D202" i="38"/>
  <c r="C237" i="38"/>
  <c r="C238" i="38"/>
  <c r="C329" i="38"/>
  <c r="E229" i="38"/>
  <c r="C358" i="38"/>
  <c r="E240" i="38"/>
  <c r="C259" i="38"/>
  <c r="C260" i="38"/>
  <c r="E271" i="38"/>
  <c r="C432" i="38"/>
  <c r="C618" i="38"/>
  <c r="C455" i="38"/>
  <c r="C550" i="38"/>
  <c r="C561" i="38"/>
  <c r="D562" i="38"/>
  <c r="C565" i="38"/>
  <c r="D566" i="38"/>
  <c r="C569" i="38"/>
  <c r="D570" i="38"/>
  <c r="C573" i="38"/>
  <c r="D574" i="38"/>
  <c r="C577" i="38"/>
  <c r="D469" i="38"/>
  <c r="C475" i="38"/>
  <c r="D476" i="38"/>
  <c r="C168" i="38"/>
  <c r="D169" i="38"/>
  <c r="C480" i="38"/>
  <c r="D117" i="38"/>
  <c r="C120" i="38"/>
  <c r="D121" i="38"/>
  <c r="D124" i="38"/>
  <c r="D125" i="38"/>
  <c r="C510" i="38"/>
  <c r="E176" i="38"/>
  <c r="E523" i="38"/>
  <c r="D143" i="38"/>
  <c r="C8" i="38"/>
  <c r="E401" i="38"/>
  <c r="D289" i="38"/>
  <c r="D193" i="38"/>
  <c r="D237" i="38"/>
  <c r="D259" i="38"/>
  <c r="D561" i="38"/>
  <c r="D565" i="38"/>
  <c r="D569" i="38"/>
  <c r="D573" i="38"/>
  <c r="D577" i="38"/>
  <c r="D475" i="38"/>
  <c r="D168" i="38"/>
  <c r="D480" i="38"/>
  <c r="D120" i="38"/>
  <c r="D510" i="38"/>
  <c r="E584" i="38"/>
  <c r="E197" i="38"/>
  <c r="C323" i="38"/>
  <c r="C250" i="38"/>
  <c r="C272" i="38"/>
  <c r="C563" i="38"/>
  <c r="C567" i="38"/>
  <c r="C571" i="38"/>
  <c r="C575" i="38"/>
  <c r="C471" i="38"/>
  <c r="C477" i="38"/>
  <c r="C170" i="38"/>
  <c r="C118" i="38"/>
  <c r="E510" i="38"/>
  <c r="C523" i="38"/>
  <c r="D531" i="38"/>
  <c r="C401" i="38"/>
  <c r="C638" i="38"/>
  <c r="F277" i="38"/>
  <c r="F223" i="38"/>
  <c r="F405" i="38"/>
  <c r="E405" i="38"/>
  <c r="D405" i="38"/>
  <c r="F599" i="38"/>
  <c r="E599" i="38"/>
  <c r="D599" i="38"/>
  <c r="F420" i="38"/>
  <c r="E420" i="38"/>
  <c r="D420" i="38"/>
  <c r="F605" i="38"/>
  <c r="E605" i="38"/>
  <c r="D605" i="38"/>
  <c r="F609" i="38"/>
  <c r="E609" i="38"/>
  <c r="D609" i="38"/>
  <c r="F613" i="38"/>
  <c r="E613" i="38"/>
  <c r="D613" i="38"/>
  <c r="F617" i="38"/>
  <c r="E617" i="38"/>
  <c r="D617" i="38"/>
  <c r="F507" i="38"/>
  <c r="E507" i="38"/>
  <c r="D507" i="38"/>
  <c r="F512" i="38"/>
  <c r="E512" i="38"/>
  <c r="D512" i="38"/>
  <c r="F516" i="38"/>
  <c r="E516" i="38"/>
  <c r="D516" i="38"/>
  <c r="F520" i="38"/>
  <c r="E520" i="38"/>
  <c r="D520" i="38"/>
  <c r="F461" i="38"/>
  <c r="E461" i="38"/>
  <c r="D461" i="38"/>
  <c r="F463" i="38"/>
  <c r="E463" i="38"/>
  <c r="D463" i="38"/>
  <c r="F56" i="38"/>
  <c r="F91" i="38"/>
  <c r="F195" i="38"/>
  <c r="C199" i="38"/>
  <c r="F236" i="38"/>
  <c r="F264" i="38"/>
  <c r="C277" i="38"/>
  <c r="C279" i="38"/>
  <c r="F340" i="38"/>
  <c r="C223" i="38"/>
  <c r="C226" i="38"/>
  <c r="F228" i="38"/>
  <c r="F231" i="38"/>
  <c r="F233" i="38"/>
  <c r="C351" i="38"/>
  <c r="F239" i="38"/>
  <c r="F242" i="38"/>
  <c r="F248" i="38"/>
  <c r="E248" i="38"/>
  <c r="C249" i="38"/>
  <c r="F252" i="38"/>
  <c r="C252" i="38"/>
  <c r="F274" i="38"/>
  <c r="C420" i="38"/>
  <c r="C609" i="38"/>
  <c r="C617" i="38"/>
  <c r="C507" i="38"/>
  <c r="C520" i="38"/>
  <c r="C461" i="38"/>
  <c r="F595" i="38"/>
  <c r="D595" i="38"/>
  <c r="C595" i="38"/>
  <c r="F37" i="38"/>
  <c r="E38" i="38"/>
  <c r="D39" i="38"/>
  <c r="C40" i="38"/>
  <c r="F41" i="38"/>
  <c r="E42" i="38"/>
  <c r="D43" i="38"/>
  <c r="C44" i="38"/>
  <c r="F45" i="38"/>
  <c r="E46" i="38"/>
  <c r="D47" i="38"/>
  <c r="C48" i="38"/>
  <c r="F49" i="38"/>
  <c r="C52" i="38"/>
  <c r="F53" i="38"/>
  <c r="E54" i="38"/>
  <c r="F285" i="38"/>
  <c r="F286" i="38"/>
  <c r="F289" i="38"/>
  <c r="F290" i="38"/>
  <c r="C85" i="38"/>
  <c r="F92" i="38"/>
  <c r="F93" i="38"/>
  <c r="F94" i="38"/>
  <c r="F193" i="38"/>
  <c r="F194" i="38"/>
  <c r="C195" i="38"/>
  <c r="C198" i="38"/>
  <c r="F204" i="38"/>
  <c r="F237" i="38"/>
  <c r="F238" i="38"/>
  <c r="C264" i="38"/>
  <c r="D277" i="38"/>
  <c r="C340" i="38"/>
  <c r="F229" i="38"/>
  <c r="F230" i="38"/>
  <c r="C231" i="38"/>
  <c r="C233" i="38"/>
  <c r="C234" i="38"/>
  <c r="F359" i="38"/>
  <c r="F240" i="38"/>
  <c r="F241" i="38"/>
  <c r="C242" i="38"/>
  <c r="F246" i="38"/>
  <c r="C248" i="38"/>
  <c r="D249" i="38"/>
  <c r="F251" i="38"/>
  <c r="C251" i="38"/>
  <c r="D252" i="38"/>
  <c r="F256" i="38"/>
  <c r="D256" i="38"/>
  <c r="F275" i="38"/>
  <c r="D275" i="38"/>
  <c r="E275" i="38"/>
  <c r="C275" i="38"/>
  <c r="F403" i="38"/>
  <c r="E595" i="38"/>
  <c r="F75" i="38"/>
  <c r="E75" i="38"/>
  <c r="D75" i="38"/>
  <c r="C75" i="38"/>
  <c r="F279" i="38"/>
  <c r="F225" i="38"/>
  <c r="F226" i="38"/>
  <c r="F244" i="38"/>
  <c r="F245" i="38"/>
  <c r="D245" i="38"/>
  <c r="F247" i="38"/>
  <c r="F257" i="38"/>
  <c r="F532" i="38"/>
  <c r="E532" i="38"/>
  <c r="D532" i="38"/>
  <c r="F549" i="38"/>
  <c r="E549" i="38"/>
  <c r="D549" i="38"/>
  <c r="F553" i="38"/>
  <c r="E553" i="38"/>
  <c r="D553" i="38"/>
  <c r="F557" i="38"/>
  <c r="E557" i="38"/>
  <c r="D557" i="38"/>
  <c r="F468" i="38"/>
  <c r="E468" i="38"/>
  <c r="D468" i="38"/>
  <c r="F135" i="38"/>
  <c r="D135" i="38"/>
  <c r="C135" i="38"/>
  <c r="E135" i="38"/>
  <c r="F397" i="38"/>
  <c r="E397" i="38"/>
  <c r="D397" i="38"/>
  <c r="C397" i="38"/>
  <c r="F582" i="38"/>
  <c r="F584" i="38"/>
  <c r="F87" i="38"/>
  <c r="F197" i="38"/>
  <c r="F222" i="38"/>
  <c r="C225" i="38"/>
  <c r="C244" i="38"/>
  <c r="C257" i="38"/>
  <c r="F268" i="38"/>
  <c r="D268" i="38"/>
  <c r="C268" i="38"/>
  <c r="C405" i="38"/>
  <c r="C599" i="38"/>
  <c r="C605" i="38"/>
  <c r="C613" i="38"/>
  <c r="C512" i="38"/>
  <c r="C516" i="38"/>
  <c r="C463" i="38"/>
  <c r="C549" i="38"/>
  <c r="C553" i="38"/>
  <c r="C557" i="38"/>
  <c r="C468" i="38"/>
  <c r="F483" i="38"/>
  <c r="C483" i="38"/>
  <c r="D584" i="38"/>
  <c r="D85" i="38"/>
  <c r="F88" i="38"/>
  <c r="F89" i="38"/>
  <c r="D197" i="38"/>
  <c r="D198" i="38"/>
  <c r="F202" i="38"/>
  <c r="F203" i="38"/>
  <c r="F276" i="38"/>
  <c r="E277" i="38"/>
  <c r="F321" i="38"/>
  <c r="F323" i="38"/>
  <c r="D340" i="38"/>
  <c r="D222" i="38"/>
  <c r="E225" i="38"/>
  <c r="F227" i="38"/>
  <c r="D233" i="38"/>
  <c r="D234" i="38"/>
  <c r="F357" i="38"/>
  <c r="F358" i="38"/>
  <c r="F243" i="38"/>
  <c r="E244" i="38"/>
  <c r="D248" i="38"/>
  <c r="F253" i="38"/>
  <c r="F255" i="38"/>
  <c r="D255" i="38"/>
  <c r="F376" i="38"/>
  <c r="C376" i="38"/>
  <c r="D376" i="38"/>
  <c r="F394" i="38"/>
  <c r="D394" i="38"/>
  <c r="C278" i="38"/>
  <c r="F278" i="38"/>
  <c r="E278" i="38"/>
  <c r="D278" i="38"/>
  <c r="C598" i="38"/>
  <c r="F598" i="38"/>
  <c r="E598" i="38"/>
  <c r="D598" i="38"/>
  <c r="C407" i="38"/>
  <c r="F407" i="38"/>
  <c r="E407" i="38"/>
  <c r="D407" i="38"/>
  <c r="C604" i="38"/>
  <c r="F604" i="38"/>
  <c r="E604" i="38"/>
  <c r="D604" i="38"/>
  <c r="C608" i="38"/>
  <c r="F608" i="38"/>
  <c r="E608" i="38"/>
  <c r="D608" i="38"/>
  <c r="C612" i="38"/>
  <c r="F612" i="38"/>
  <c r="E612" i="38"/>
  <c r="D612" i="38"/>
  <c r="C616" i="38"/>
  <c r="F616" i="38"/>
  <c r="E616" i="38"/>
  <c r="D616" i="38"/>
  <c r="C506" i="38"/>
  <c r="F506" i="38"/>
  <c r="E506" i="38"/>
  <c r="D506" i="38"/>
  <c r="C454" i="38"/>
  <c r="F454" i="38"/>
  <c r="E454" i="38"/>
  <c r="D454" i="38"/>
  <c r="C515" i="38"/>
  <c r="F515" i="38"/>
  <c r="E515" i="38"/>
  <c r="D515" i="38"/>
  <c r="C519" i="38"/>
  <c r="F519" i="38"/>
  <c r="E519" i="38"/>
  <c r="D519" i="38"/>
  <c r="C459" i="38"/>
  <c r="F459" i="38"/>
  <c r="E459" i="38"/>
  <c r="D459" i="38"/>
  <c r="C526" i="38"/>
  <c r="F526" i="38"/>
  <c r="E526" i="38"/>
  <c r="D526" i="38"/>
  <c r="C466" i="38"/>
  <c r="F466" i="38"/>
  <c r="E466" i="38"/>
  <c r="D466" i="38"/>
  <c r="C548" i="38"/>
  <c r="F548" i="38"/>
  <c r="E548" i="38"/>
  <c r="D548" i="38"/>
  <c r="C552" i="38"/>
  <c r="F552" i="38"/>
  <c r="E552" i="38"/>
  <c r="D552" i="38"/>
  <c r="C556" i="38"/>
  <c r="F556" i="38"/>
  <c r="E556" i="38"/>
  <c r="D556" i="38"/>
  <c r="C560" i="38"/>
  <c r="F560" i="38"/>
  <c r="E560" i="38"/>
  <c r="D560" i="38"/>
  <c r="F261" i="38"/>
  <c r="F263" i="38"/>
  <c r="C263" i="38"/>
  <c r="F267" i="38"/>
  <c r="E267" i="38"/>
  <c r="F395" i="38"/>
  <c r="D597" i="38"/>
  <c r="F597" i="38"/>
  <c r="D406" i="38"/>
  <c r="F406" i="38"/>
  <c r="D451" i="38"/>
  <c r="F451" i="38"/>
  <c r="D607" i="38"/>
  <c r="F607" i="38"/>
  <c r="D611" i="38"/>
  <c r="F611" i="38"/>
  <c r="D615" i="38"/>
  <c r="F615" i="38"/>
  <c r="D452" i="38"/>
  <c r="F452" i="38"/>
  <c r="D509" i="38"/>
  <c r="F509" i="38"/>
  <c r="D514" i="38"/>
  <c r="F514" i="38"/>
  <c r="D518" i="38"/>
  <c r="F518" i="38"/>
  <c r="D456" i="38"/>
  <c r="F456" i="38"/>
  <c r="D525" i="38"/>
  <c r="F525" i="38"/>
  <c r="D465" i="38"/>
  <c r="F465" i="38"/>
  <c r="D534" i="38"/>
  <c r="F534" i="38"/>
  <c r="D551" i="38"/>
  <c r="F551" i="38"/>
  <c r="D555" i="38"/>
  <c r="F555" i="38"/>
  <c r="D559" i="38"/>
  <c r="F559" i="38"/>
  <c r="F22" i="38"/>
  <c r="D22" i="38"/>
  <c r="C22" i="38"/>
  <c r="F139" i="38"/>
  <c r="E139" i="38"/>
  <c r="D139" i="38"/>
  <c r="F259" i="38"/>
  <c r="F260" i="38"/>
  <c r="C261" i="38"/>
  <c r="D263" i="38"/>
  <c r="C267" i="38"/>
  <c r="F270" i="38"/>
  <c r="F273" i="38"/>
  <c r="C273" i="38"/>
  <c r="C395" i="38"/>
  <c r="E596" i="38"/>
  <c r="F596" i="38"/>
  <c r="C597" i="38"/>
  <c r="E600" i="38"/>
  <c r="F600" i="38"/>
  <c r="C406" i="38"/>
  <c r="E432" i="38"/>
  <c r="F432" i="38"/>
  <c r="C451" i="38"/>
  <c r="E606" i="38"/>
  <c r="F606" i="38"/>
  <c r="C607" i="38"/>
  <c r="E610" i="38"/>
  <c r="F610" i="38"/>
  <c r="C611" i="38"/>
  <c r="E614" i="38"/>
  <c r="F614" i="38"/>
  <c r="C615" i="38"/>
  <c r="E618" i="38"/>
  <c r="F618" i="38"/>
  <c r="C452" i="38"/>
  <c r="E508" i="38"/>
  <c r="F508" i="38"/>
  <c r="C509" i="38"/>
  <c r="E513" i="38"/>
  <c r="F513" i="38"/>
  <c r="C514" i="38"/>
  <c r="E517" i="38"/>
  <c r="F517" i="38"/>
  <c r="C518" i="38"/>
  <c r="E455" i="38"/>
  <c r="F455" i="38"/>
  <c r="C456" i="38"/>
  <c r="E524" i="38"/>
  <c r="F524" i="38"/>
  <c r="C525" i="38"/>
  <c r="E464" i="38"/>
  <c r="F464" i="38"/>
  <c r="C465" i="38"/>
  <c r="E533" i="38"/>
  <c r="F533" i="38"/>
  <c r="C534" i="38"/>
  <c r="E550" i="38"/>
  <c r="F550" i="38"/>
  <c r="C551" i="38"/>
  <c r="E554" i="38"/>
  <c r="F554" i="38"/>
  <c r="C555" i="38"/>
  <c r="E558" i="38"/>
  <c r="F558" i="38"/>
  <c r="C559" i="38"/>
  <c r="F493" i="38"/>
  <c r="D493" i="38"/>
  <c r="C493" i="38"/>
  <c r="E22" i="38"/>
  <c r="F26" i="38"/>
  <c r="E26" i="38"/>
  <c r="D26" i="38"/>
  <c r="C139" i="38"/>
  <c r="F271" i="38"/>
  <c r="E561" i="38"/>
  <c r="F562" i="38"/>
  <c r="E565" i="38"/>
  <c r="F566" i="38"/>
  <c r="E569" i="38"/>
  <c r="F570" i="38"/>
  <c r="E573" i="38"/>
  <c r="F574" i="38"/>
  <c r="E577" i="38"/>
  <c r="F469" i="38"/>
  <c r="E475" i="38"/>
  <c r="F476" i="38"/>
  <c r="E168" i="38"/>
  <c r="F169" i="38"/>
  <c r="E480" i="38"/>
  <c r="F117" i="38"/>
  <c r="E120" i="38"/>
  <c r="F126" i="38"/>
  <c r="F603" i="38"/>
  <c r="D603" i="38"/>
  <c r="C603" i="38"/>
  <c r="D563" i="38"/>
  <c r="C564" i="38"/>
  <c r="D567" i="38"/>
  <c r="C568" i="38"/>
  <c r="D571" i="38"/>
  <c r="C572" i="38"/>
  <c r="D575" i="38"/>
  <c r="C576" i="38"/>
  <c r="D471" i="38"/>
  <c r="C473" i="38"/>
  <c r="D477" i="38"/>
  <c r="C479" i="38"/>
  <c r="D170" i="38"/>
  <c r="C171" i="38"/>
  <c r="D118" i="38"/>
  <c r="C119" i="38"/>
  <c r="D122" i="38"/>
  <c r="C123" i="38"/>
  <c r="C126" i="38"/>
  <c r="C489" i="38"/>
  <c r="C176" i="38"/>
  <c r="C529" i="38"/>
  <c r="C531" i="38"/>
  <c r="F8" i="38"/>
  <c r="D8" i="38"/>
  <c r="E603" i="38"/>
  <c r="F408" i="38"/>
  <c r="E408" i="38"/>
  <c r="D408" i="38"/>
  <c r="E638" i="38"/>
  <c r="E258" i="38"/>
  <c r="D258" i="38"/>
  <c r="C258" i="38"/>
  <c r="E490" i="38"/>
  <c r="F490" i="38"/>
  <c r="D490" i="38"/>
  <c r="C490" i="38"/>
  <c r="D492" i="38"/>
  <c r="F492" i="38"/>
  <c r="E492" i="38"/>
  <c r="C492" i="38"/>
  <c r="C470" i="38"/>
  <c r="F470" i="38"/>
  <c r="E470" i="38"/>
  <c r="D470" i="38"/>
  <c r="E19" i="38"/>
  <c r="F19" i="38"/>
  <c r="D19" i="38"/>
  <c r="C19" i="38"/>
  <c r="D24" i="38"/>
  <c r="F24" i="38"/>
  <c r="E24" i="38"/>
  <c r="C24" i="38"/>
  <c r="C29" i="38"/>
  <c r="F29" i="38"/>
  <c r="E29" i="38"/>
  <c r="D29" i="38"/>
  <c r="E530" i="38"/>
  <c r="F530" i="38"/>
  <c r="D530" i="38"/>
  <c r="C530" i="38"/>
  <c r="D137" i="38"/>
  <c r="F137" i="38"/>
  <c r="E137" i="38"/>
  <c r="C137" i="38"/>
  <c r="C142" i="38"/>
  <c r="F142" i="38"/>
  <c r="E142" i="38"/>
  <c r="D142" i="38"/>
  <c r="E66" i="38"/>
  <c r="F66" i="38"/>
  <c r="D66" i="38"/>
  <c r="C66" i="38"/>
  <c r="D73" i="38"/>
  <c r="F73" i="38"/>
  <c r="E73" i="38"/>
  <c r="C73" i="38"/>
  <c r="C7" i="38"/>
  <c r="F7" i="38"/>
  <c r="E7" i="38"/>
  <c r="D7" i="38"/>
  <c r="E398" i="38"/>
  <c r="F398" i="38"/>
  <c r="D398" i="38"/>
  <c r="C398" i="38"/>
  <c r="D602" i="38"/>
  <c r="F602" i="38"/>
  <c r="E602" i="38"/>
  <c r="C602" i="38"/>
  <c r="C621" i="38"/>
  <c r="F621" i="38"/>
  <c r="E621" i="38"/>
  <c r="D621" i="38"/>
  <c r="E55" i="38"/>
  <c r="D55" i="38"/>
  <c r="E56" i="38"/>
  <c r="D288" i="38"/>
  <c r="C288" i="38"/>
  <c r="E90" i="38"/>
  <c r="D90" i="38"/>
  <c r="E91" i="38"/>
  <c r="D192" i="38"/>
  <c r="C192" i="38"/>
  <c r="E236" i="38"/>
  <c r="D236" i="38"/>
  <c r="C236" i="38"/>
  <c r="E350" i="38"/>
  <c r="D350" i="38"/>
  <c r="C350" i="38"/>
  <c r="E239" i="38"/>
  <c r="D239" i="38"/>
  <c r="C239" i="38"/>
  <c r="E254" i="38"/>
  <c r="D254" i="38"/>
  <c r="C254" i="38"/>
  <c r="F258" i="38"/>
  <c r="E270" i="38"/>
  <c r="D270" i="38"/>
  <c r="C270" i="38"/>
  <c r="E86" i="38"/>
  <c r="D86" i="38"/>
  <c r="E228" i="38"/>
  <c r="D228" i="38"/>
  <c r="C228" i="38"/>
  <c r="E274" i="38"/>
  <c r="D274" i="38"/>
  <c r="C274" i="38"/>
  <c r="E287" i="38"/>
  <c r="D287" i="38"/>
  <c r="D583" i="38"/>
  <c r="C583" i="38"/>
  <c r="F86" i="38"/>
  <c r="E94" i="38"/>
  <c r="D94" i="38"/>
  <c r="D196" i="38"/>
  <c r="C196" i="38"/>
  <c r="E235" i="38"/>
  <c r="D235" i="38"/>
  <c r="C235" i="38"/>
  <c r="E334" i="38"/>
  <c r="D334" i="38"/>
  <c r="C334" i="38"/>
  <c r="E353" i="38"/>
  <c r="D353" i="38"/>
  <c r="C353" i="38"/>
  <c r="E375" i="38"/>
  <c r="D375" i="38"/>
  <c r="C375" i="38"/>
  <c r="E266" i="38"/>
  <c r="D266" i="38"/>
  <c r="C266" i="38"/>
  <c r="D56" i="38"/>
  <c r="C56" i="38"/>
  <c r="D91" i="38"/>
  <c r="C91" i="38"/>
  <c r="E276" i="38"/>
  <c r="D276" i="38"/>
  <c r="C276" i="38"/>
  <c r="E243" i="38"/>
  <c r="D243" i="38"/>
  <c r="C243" i="38"/>
  <c r="C287" i="38"/>
  <c r="E582" i="38"/>
  <c r="D582" i="38"/>
  <c r="E583" i="38"/>
  <c r="D87" i="38"/>
  <c r="C87" i="38"/>
  <c r="C94" i="38"/>
  <c r="E195" i="38"/>
  <c r="D195" i="38"/>
  <c r="E196" i="38"/>
  <c r="F235" i="38"/>
  <c r="E322" i="38"/>
  <c r="D322" i="38"/>
  <c r="C322" i="38"/>
  <c r="F334" i="38"/>
  <c r="E232" i="38"/>
  <c r="D232" i="38"/>
  <c r="C232" i="38"/>
  <c r="F353" i="38"/>
  <c r="E247" i="38"/>
  <c r="D247" i="38"/>
  <c r="C247" i="38"/>
  <c r="F375" i="38"/>
  <c r="E262" i="38"/>
  <c r="D262" i="38"/>
  <c r="C262" i="38"/>
  <c r="F266" i="38"/>
  <c r="E403" i="38"/>
  <c r="D403" i="38"/>
  <c r="C403" i="38"/>
  <c r="E286" i="38"/>
  <c r="E290" i="38"/>
  <c r="E85" i="38"/>
  <c r="E89" i="38"/>
  <c r="E93" i="38"/>
  <c r="E194" i="38"/>
  <c r="E198" i="38"/>
  <c r="D199" i="38"/>
  <c r="E203" i="38"/>
  <c r="D204" i="38"/>
  <c r="E238" i="38"/>
  <c r="D264" i="38"/>
  <c r="E279" i="38"/>
  <c r="D321" i="38"/>
  <c r="E324" i="38"/>
  <c r="D329" i="38"/>
  <c r="E222" i="38"/>
  <c r="D223" i="38"/>
  <c r="E226" i="38"/>
  <c r="D227" i="38"/>
  <c r="E230" i="38"/>
  <c r="D231" i="38"/>
  <c r="E234" i="38"/>
  <c r="D351" i="38"/>
  <c r="E358" i="38"/>
  <c r="D359" i="38"/>
  <c r="E241" i="38"/>
  <c r="D242" i="38"/>
  <c r="E245" i="38"/>
  <c r="D246" i="38"/>
  <c r="E249" i="38"/>
  <c r="D250" i="38"/>
  <c r="E252" i="38"/>
  <c r="D253" i="38"/>
  <c r="E256" i="38"/>
  <c r="D257" i="38"/>
  <c r="E260" i="38"/>
  <c r="D261" i="38"/>
  <c r="E376" i="38"/>
  <c r="D265" i="38"/>
  <c r="E268" i="38"/>
  <c r="D269" i="38"/>
  <c r="E272" i="38"/>
  <c r="D273" i="38"/>
  <c r="E394" i="38"/>
  <c r="D395" i="38"/>
  <c r="D491" i="38"/>
  <c r="F491" i="38"/>
  <c r="E491" i="38"/>
  <c r="C491" i="38"/>
  <c r="C467" i="38"/>
  <c r="F467" i="38"/>
  <c r="E467" i="38"/>
  <c r="D467" i="38"/>
  <c r="E472" i="38"/>
  <c r="F472" i="38"/>
  <c r="D472" i="38"/>
  <c r="C472" i="38"/>
  <c r="D522" i="38"/>
  <c r="F522" i="38"/>
  <c r="E522" i="38"/>
  <c r="C522" i="38"/>
  <c r="C25" i="38"/>
  <c r="F25" i="38"/>
  <c r="E25" i="38"/>
  <c r="D25" i="38"/>
  <c r="E527" i="38"/>
  <c r="F527" i="38"/>
  <c r="D527" i="38"/>
  <c r="C527" i="38"/>
  <c r="D106" i="38"/>
  <c r="F106" i="38"/>
  <c r="E106" i="38"/>
  <c r="C106" i="38"/>
  <c r="C138" i="38"/>
  <c r="F138" i="38"/>
  <c r="E138" i="38"/>
  <c r="D138" i="38"/>
  <c r="E144" i="38"/>
  <c r="F144" i="38"/>
  <c r="D144" i="38"/>
  <c r="C144" i="38"/>
  <c r="D589" i="38"/>
  <c r="F589" i="38"/>
  <c r="E589" i="38"/>
  <c r="C589" i="38"/>
  <c r="C74" i="38"/>
  <c r="F74" i="38"/>
  <c r="E74" i="38"/>
  <c r="D74" i="38"/>
  <c r="E9" i="38"/>
  <c r="F9" i="38"/>
  <c r="D9" i="38"/>
  <c r="C9" i="38"/>
  <c r="D399" i="38"/>
  <c r="F399" i="38"/>
  <c r="E399" i="38"/>
  <c r="C399" i="38"/>
  <c r="C404" i="38"/>
  <c r="F404" i="38"/>
  <c r="E404" i="38"/>
  <c r="D404" i="38"/>
  <c r="E478" i="38"/>
  <c r="F478" i="38"/>
  <c r="D478" i="38"/>
  <c r="C478" i="38"/>
  <c r="E199" i="38"/>
  <c r="E204" i="38"/>
  <c r="E264" i="38"/>
  <c r="E321" i="38"/>
  <c r="E329" i="38"/>
  <c r="E223" i="38"/>
  <c r="E227" i="38"/>
  <c r="E231" i="38"/>
  <c r="E351" i="38"/>
  <c r="E359" i="38"/>
  <c r="E242" i="38"/>
  <c r="E246" i="38"/>
  <c r="E250" i="38"/>
  <c r="E253" i="38"/>
  <c r="E257" i="38"/>
  <c r="E261" i="38"/>
  <c r="E265" i="38"/>
  <c r="E269" i="38"/>
  <c r="E273" i="38"/>
  <c r="E395" i="38"/>
  <c r="D481" i="38"/>
  <c r="F481" i="38"/>
  <c r="E481" i="38"/>
  <c r="C481" i="38"/>
  <c r="C487" i="38"/>
  <c r="F487" i="38"/>
  <c r="E487" i="38"/>
  <c r="D487" i="38"/>
  <c r="E502" i="38"/>
  <c r="F502" i="38"/>
  <c r="D502" i="38"/>
  <c r="C502" i="38"/>
  <c r="D511" i="38"/>
  <c r="F511" i="38"/>
  <c r="E511" i="38"/>
  <c r="C511" i="38"/>
  <c r="C21" i="38"/>
  <c r="F21" i="38"/>
  <c r="E21" i="38"/>
  <c r="D21" i="38"/>
  <c r="E27" i="38"/>
  <c r="F27" i="38"/>
  <c r="D27" i="38"/>
  <c r="C27" i="38"/>
  <c r="D528" i="38"/>
  <c r="F528" i="38"/>
  <c r="E528" i="38"/>
  <c r="C528" i="38"/>
  <c r="C134" i="38"/>
  <c r="F134" i="38"/>
  <c r="E134" i="38"/>
  <c r="D134" i="38"/>
  <c r="E140" i="38"/>
  <c r="F140" i="38"/>
  <c r="D140" i="38"/>
  <c r="C140" i="38"/>
  <c r="D145" i="38"/>
  <c r="F145" i="38"/>
  <c r="E145" i="38"/>
  <c r="C145" i="38"/>
  <c r="C594" i="38"/>
  <c r="F594" i="38"/>
  <c r="E594" i="38"/>
  <c r="D594" i="38"/>
  <c r="E5" i="38"/>
  <c r="F5" i="38"/>
  <c r="D5" i="38"/>
  <c r="C5" i="38"/>
  <c r="D10" i="38"/>
  <c r="F10" i="38"/>
  <c r="E10" i="38"/>
  <c r="C10" i="38"/>
  <c r="C400" i="38"/>
  <c r="F400" i="38"/>
  <c r="E400" i="38"/>
  <c r="D400" i="38"/>
  <c r="E619" i="38"/>
  <c r="F619" i="38"/>
  <c r="D619" i="38"/>
  <c r="C619" i="38"/>
  <c r="D636" i="38"/>
  <c r="F636" i="38"/>
  <c r="E636" i="38"/>
  <c r="C636" i="38"/>
  <c r="C488" i="38"/>
  <c r="F488" i="38"/>
  <c r="E488" i="38"/>
  <c r="D488" i="38"/>
  <c r="E494" i="38"/>
  <c r="F494" i="38"/>
  <c r="D494" i="38"/>
  <c r="C494" i="38"/>
  <c r="D505" i="38"/>
  <c r="F505" i="38"/>
  <c r="E505" i="38"/>
  <c r="C505" i="38"/>
  <c r="C521" i="38"/>
  <c r="F521" i="38"/>
  <c r="E521" i="38"/>
  <c r="D521" i="38"/>
  <c r="E23" i="38"/>
  <c r="F23" i="38"/>
  <c r="D23" i="38"/>
  <c r="C23" i="38"/>
  <c r="D28" i="38"/>
  <c r="F28" i="38"/>
  <c r="E28" i="38"/>
  <c r="C28" i="38"/>
  <c r="C103" i="38"/>
  <c r="F103" i="38"/>
  <c r="E103" i="38"/>
  <c r="D103" i="38"/>
  <c r="E136" i="38"/>
  <c r="F136" i="38"/>
  <c r="D136" i="38"/>
  <c r="C136" i="38"/>
  <c r="D141" i="38"/>
  <c r="F141" i="38"/>
  <c r="E141" i="38"/>
  <c r="C141" i="38"/>
  <c r="C146" i="38"/>
  <c r="F146" i="38"/>
  <c r="E146" i="38"/>
  <c r="D146" i="38"/>
  <c r="E601" i="38"/>
  <c r="F601" i="38"/>
  <c r="D601" i="38"/>
  <c r="C601" i="38"/>
  <c r="D6" i="38"/>
  <c r="F6" i="38"/>
  <c r="E6" i="38"/>
  <c r="C6" i="38"/>
  <c r="C396" i="38"/>
  <c r="F396" i="38"/>
  <c r="E396" i="38"/>
  <c r="D396" i="38"/>
  <c r="E402" i="38"/>
  <c r="F402" i="38"/>
  <c r="D402" i="38"/>
  <c r="C402" i="38"/>
  <c r="D620" i="38"/>
  <c r="F620" i="38"/>
  <c r="E620" i="38"/>
  <c r="C620" i="38"/>
  <c r="C637" i="38"/>
  <c r="F637" i="38"/>
  <c r="E637" i="38"/>
  <c r="D637" i="38"/>
  <c r="E125" i="38"/>
  <c r="D126" i="38"/>
  <c r="E126" i="38"/>
  <c r="E482" i="38"/>
  <c r="D483" i="38"/>
  <c r="F482" i="38"/>
  <c r="E483" i="38"/>
  <c r="C7" i="41"/>
  <c r="J7" i="41"/>
  <c r="C132" i="41"/>
  <c r="J132" i="41" s="1"/>
  <c r="C29" i="41"/>
  <c r="J29" i="41"/>
  <c r="C45" i="41"/>
  <c r="J45" i="41"/>
  <c r="C103" i="41"/>
  <c r="J103" i="41"/>
  <c r="C122" i="41"/>
  <c r="C124" i="41"/>
  <c r="C128" i="41"/>
  <c r="D128" i="41" s="1"/>
  <c r="E128" i="41" s="1"/>
  <c r="F128" i="41" s="1"/>
  <c r="C48" i="41"/>
  <c r="J48" i="41" s="1"/>
  <c r="J94" i="41"/>
  <c r="C264" i="41"/>
  <c r="J264" i="41"/>
  <c r="C10" i="41"/>
  <c r="C38" i="41"/>
  <c r="J38" i="41"/>
  <c r="C86" i="41"/>
  <c r="D86" i="41" s="1"/>
  <c r="E86" i="41" s="1"/>
  <c r="F86" i="41" s="1"/>
  <c r="J86" i="41"/>
  <c r="C92" i="41"/>
  <c r="C96" i="41"/>
  <c r="I96" i="41" s="1"/>
  <c r="C100" i="41"/>
  <c r="C119" i="41"/>
  <c r="J119" i="41"/>
  <c r="C135" i="41"/>
  <c r="C146" i="41"/>
  <c r="J146" i="41"/>
  <c r="C160" i="41"/>
  <c r="C164" i="41"/>
  <c r="J164" i="41"/>
  <c r="C168" i="41"/>
  <c r="C172" i="41"/>
  <c r="J172" i="41" s="1"/>
  <c r="C176" i="41"/>
  <c r="C387" i="41"/>
  <c r="J387" i="41" s="1"/>
  <c r="C182" i="41"/>
  <c r="C271" i="41"/>
  <c r="J271" i="41"/>
  <c r="C332" i="41"/>
  <c r="J332" i="41"/>
  <c r="J356" i="41"/>
  <c r="C419" i="41"/>
  <c r="J419" i="41"/>
  <c r="J430" i="41"/>
  <c r="J68" i="41"/>
  <c r="C104" i="41"/>
  <c r="J104" i="41" s="1"/>
  <c r="C154" i="41"/>
  <c r="C186" i="41"/>
  <c r="J186" i="41"/>
  <c r="C194" i="41"/>
  <c r="C202" i="41"/>
  <c r="I202" i="41" s="1"/>
  <c r="C230" i="41"/>
  <c r="J230" i="41"/>
  <c r="C237" i="41"/>
  <c r="J237" i="41"/>
  <c r="C249" i="41"/>
  <c r="J249" i="41"/>
  <c r="C284" i="41"/>
  <c r="J284" i="41" s="1"/>
  <c r="C341" i="41"/>
  <c r="C391" i="41"/>
  <c r="J391" i="41"/>
  <c r="C398" i="41"/>
  <c r="D398" i="41" s="1"/>
  <c r="E398" i="41" s="1"/>
  <c r="F398" i="41" s="1"/>
  <c r="G398" i="41" s="1"/>
  <c r="H398" i="41" s="1"/>
  <c r="C189" i="41"/>
  <c r="J189" i="41"/>
  <c r="J205" i="41"/>
  <c r="J236" i="41"/>
  <c r="C275" i="41"/>
  <c r="J275" i="41"/>
  <c r="C336" i="41"/>
  <c r="D336" i="41" s="1"/>
  <c r="E336" i="41" s="1"/>
  <c r="F336" i="41" s="1"/>
  <c r="C383" i="41"/>
  <c r="I383" i="41" s="1"/>
  <c r="C415" i="41"/>
  <c r="J415" i="41"/>
  <c r="C423" i="41"/>
  <c r="C3" i="41"/>
  <c r="I3" i="41" s="1"/>
  <c r="J3" i="41"/>
  <c r="J72" i="41"/>
  <c r="C80" i="41"/>
  <c r="D80" i="41" s="1"/>
  <c r="E80" i="41" s="1"/>
  <c r="F80" i="41" s="1"/>
  <c r="G80" i="41" s="1"/>
  <c r="H80" i="41" s="1"/>
  <c r="C108" i="41"/>
  <c r="I108" i="41" s="1"/>
  <c r="J108" i="41"/>
  <c r="C112" i="41"/>
  <c r="J112" i="41" s="1"/>
  <c r="J173" i="41"/>
  <c r="C190" i="41"/>
  <c r="J190" i="41"/>
  <c r="C198" i="41"/>
  <c r="J198" i="41"/>
  <c r="C214" i="41"/>
  <c r="I214" i="41" s="1"/>
  <c r="C221" i="41"/>
  <c r="C233" i="41"/>
  <c r="J233" i="41"/>
  <c r="C241" i="41"/>
  <c r="J241" i="41"/>
  <c r="C245" i="41"/>
  <c r="J245" i="41"/>
  <c r="C272" i="41"/>
  <c r="J272" i="41" s="1"/>
  <c r="C288" i="41"/>
  <c r="J288" i="41" s="1"/>
  <c r="C292" i="41"/>
  <c r="J292" i="41"/>
  <c r="C300" i="41"/>
  <c r="I300" i="41" s="1"/>
  <c r="J300" i="41"/>
  <c r="J337" i="41"/>
  <c r="C345" i="41"/>
  <c r="C349" i="41"/>
  <c r="J349" i="41"/>
  <c r="C427" i="41"/>
  <c r="I427" i="41" s="1"/>
  <c r="J427" i="41"/>
  <c r="J61" i="41"/>
  <c r="J136" i="41"/>
  <c r="J296" i="41"/>
  <c r="J25" i="41"/>
  <c r="C87" i="41"/>
  <c r="C126" i="41"/>
  <c r="J126" i="41" s="1"/>
  <c r="C140" i="41"/>
  <c r="J140" i="41" s="1"/>
  <c r="C144" i="41"/>
  <c r="D144" i="41" s="1"/>
  <c r="E144" i="41" s="1"/>
  <c r="F144" i="41" s="1"/>
  <c r="C159" i="41"/>
  <c r="J159" i="41"/>
  <c r="C162" i="41"/>
  <c r="J162" i="41"/>
  <c r="C174" i="41"/>
  <c r="J174" i="41"/>
  <c r="J228" i="41"/>
  <c r="J21" i="41"/>
  <c r="J42" i="41"/>
  <c r="J62" i="41"/>
  <c r="J85" i="41"/>
  <c r="C11" i="41"/>
  <c r="J11" i="41"/>
  <c r="J36" i="41"/>
  <c r="J56" i="41"/>
  <c r="C88" i="41"/>
  <c r="J88" i="41"/>
  <c r="C95" i="41"/>
  <c r="J95" i="41"/>
  <c r="J99" i="41"/>
  <c r="D102" i="41"/>
  <c r="E102" i="41" s="1"/>
  <c r="F102" i="41" s="1"/>
  <c r="C106" i="41"/>
  <c r="J106" i="41" s="1"/>
  <c r="J145" i="41"/>
  <c r="C156" i="41"/>
  <c r="D156" i="41" s="1"/>
  <c r="E156" i="41" s="1"/>
  <c r="F156" i="41" s="1"/>
  <c r="J156" i="41"/>
  <c r="C178" i="41"/>
  <c r="J178" i="41" s="1"/>
  <c r="J192" i="41"/>
  <c r="C206" i="41"/>
  <c r="J206" i="41"/>
  <c r="C222" i="41"/>
  <c r="C229" i="41"/>
  <c r="J229" i="41" s="1"/>
  <c r="C270" i="41"/>
  <c r="J270" i="41" s="1"/>
  <c r="J22" i="41"/>
  <c r="J34" i="41"/>
  <c r="J54" i="41"/>
  <c r="J66" i="41"/>
  <c r="J77" i="41"/>
  <c r="J116" i="41"/>
  <c r="J152" i="41"/>
  <c r="J276" i="41"/>
  <c r="C15" i="41"/>
  <c r="J15" i="41"/>
  <c r="C19" i="41"/>
  <c r="I19" i="41" s="1"/>
  <c r="J19" i="41"/>
  <c r="C23" i="41"/>
  <c r="J23" i="41"/>
  <c r="J47" i="41"/>
  <c r="C110" i="41"/>
  <c r="J110" i="41"/>
  <c r="C118" i="41"/>
  <c r="J118" i="41"/>
  <c r="J123" i="41"/>
  <c r="C134" i="41"/>
  <c r="J134" i="41"/>
  <c r="J138" i="41"/>
  <c r="C151" i="41"/>
  <c r="J151" i="41"/>
  <c r="C171" i="41"/>
  <c r="J171" i="41"/>
  <c r="C218" i="41"/>
  <c r="J218" i="41" s="1"/>
  <c r="C234" i="41"/>
  <c r="C238" i="41"/>
  <c r="D238" i="41" s="1"/>
  <c r="E238" i="41" s="1"/>
  <c r="F238" i="41" s="1"/>
  <c r="J238" i="41"/>
  <c r="C242" i="41"/>
  <c r="C246" i="41"/>
  <c r="J246" i="41"/>
  <c r="C250" i="41"/>
  <c r="J258" i="41"/>
  <c r="C269" i="41"/>
  <c r="J269" i="41"/>
  <c r="J289" i="41"/>
  <c r="C255" i="41"/>
  <c r="J255" i="41"/>
  <c r="C259" i="41"/>
  <c r="J259" i="41" s="1"/>
  <c r="J263" i="41"/>
  <c r="J265" i="41"/>
  <c r="C302" i="41"/>
  <c r="I302" i="41" s="1"/>
  <c r="J302" i="41"/>
  <c r="C306" i="41"/>
  <c r="J306" i="41"/>
  <c r="C310" i="41"/>
  <c r="J310" i="41" s="1"/>
  <c r="C314" i="41"/>
  <c r="J314" i="41" s="1"/>
  <c r="C318" i="41"/>
  <c r="J318" i="41"/>
  <c r="C322" i="41"/>
  <c r="I322" i="41" s="1"/>
  <c r="C326" i="41"/>
  <c r="I326" i="41" s="1"/>
  <c r="J326" i="41"/>
  <c r="C331" i="41"/>
  <c r="I331" i="41" s="1"/>
  <c r="J331" i="41"/>
  <c r="J370" i="41"/>
  <c r="C395" i="41"/>
  <c r="C431" i="41"/>
  <c r="D431" i="41" s="1"/>
  <c r="E431" i="41" s="1"/>
  <c r="F431" i="41" s="1"/>
  <c r="C435" i="41"/>
  <c r="I435" i="41" s="1"/>
  <c r="J207" i="41"/>
  <c r="C210" i="41"/>
  <c r="J210" i="41" s="1"/>
  <c r="J223" i="41"/>
  <c r="C226" i="41"/>
  <c r="C263" i="41"/>
  <c r="C279" i="41"/>
  <c r="C283" i="41"/>
  <c r="J283" i="41"/>
  <c r="C287" i="41"/>
  <c r="C291" i="41"/>
  <c r="J291" i="41" s="1"/>
  <c r="C295" i="41"/>
  <c r="C299" i="41"/>
  <c r="J299" i="41"/>
  <c r="C307" i="41"/>
  <c r="I307" i="41" s="1"/>
  <c r="J307" i="41"/>
  <c r="C311" i="41"/>
  <c r="J311" i="41"/>
  <c r="C323" i="41"/>
  <c r="J323" i="41"/>
  <c r="C327" i="41"/>
  <c r="J327" i="41"/>
  <c r="C335" i="41"/>
  <c r="J335" i="41" s="1"/>
  <c r="C351" i="41"/>
  <c r="C355" i="41"/>
  <c r="J355" i="41"/>
  <c r="C359" i="41"/>
  <c r="C363" i="41"/>
  <c r="D363" i="41" s="1"/>
  <c r="E363" i="41" s="1"/>
  <c r="F363" i="41" s="1"/>
  <c r="C367" i="41"/>
  <c r="D367" i="41" s="1"/>
  <c r="E367" i="41" s="1"/>
  <c r="F367" i="41" s="1"/>
  <c r="C371" i="41"/>
  <c r="I371" i="41" s="1"/>
  <c r="C375" i="41"/>
  <c r="C379" i="41"/>
  <c r="I379" i="41" s="1"/>
  <c r="J379" i="41"/>
  <c r="C382" i="41"/>
  <c r="C399" i="41"/>
  <c r="J399" i="41" s="1"/>
  <c r="C403" i="41"/>
  <c r="J403" i="41" s="1"/>
  <c r="C407" i="41"/>
  <c r="J407" i="41"/>
  <c r="C411" i="41"/>
  <c r="I411" i="41" s="1"/>
  <c r="C414" i="41"/>
  <c r="J414" i="41"/>
  <c r="J422" i="41"/>
  <c r="J426" i="41"/>
  <c r="C439" i="41"/>
  <c r="I439" i="41" s="1"/>
  <c r="J439" i="41"/>
  <c r="J256" i="41"/>
  <c r="C72" i="41"/>
  <c r="D72" i="41" s="1"/>
  <c r="E72" i="41" s="1"/>
  <c r="F72" i="41" s="1"/>
  <c r="G72" i="41" s="1"/>
  <c r="H72" i="41" s="1"/>
  <c r="C56" i="41"/>
  <c r="C40" i="41"/>
  <c r="D48" i="41"/>
  <c r="E48" i="41" s="1"/>
  <c r="F48" i="41" s="1"/>
  <c r="D307" i="41"/>
  <c r="E307" i="41" s="1"/>
  <c r="F307" i="41" s="1"/>
  <c r="G307" i="41" s="1"/>
  <c r="C32" i="41"/>
  <c r="C64" i="41"/>
  <c r="C315" i="41"/>
  <c r="C28" i="41"/>
  <c r="J28" i="41" s="1"/>
  <c r="C33" i="41"/>
  <c r="J33" i="41" s="1"/>
  <c r="C60" i="41"/>
  <c r="C65" i="41"/>
  <c r="C14" i="41"/>
  <c r="C36" i="41"/>
  <c r="C68" i="41"/>
  <c r="C73" i="41"/>
  <c r="C91" i="41"/>
  <c r="C9" i="41"/>
  <c r="C41" i="41"/>
  <c r="J41" i="41" s="1"/>
  <c r="C6" i="41"/>
  <c r="I6" i="41" s="1"/>
  <c r="C44" i="41"/>
  <c r="J44" i="41" s="1"/>
  <c r="C49" i="41"/>
  <c r="C76" i="41"/>
  <c r="C81" i="41"/>
  <c r="J81" i="41" s="1"/>
  <c r="C17" i="41"/>
  <c r="J17" i="41" s="1"/>
  <c r="C52" i="41"/>
  <c r="C57" i="41"/>
  <c r="C84" i="41"/>
  <c r="C94" i="41"/>
  <c r="C175" i="41"/>
  <c r="D181" i="41"/>
  <c r="E181" i="41" s="1"/>
  <c r="F181" i="41" s="1"/>
  <c r="G181" i="41" s="1"/>
  <c r="H181" i="41" s="1"/>
  <c r="C181" i="41"/>
  <c r="C217" i="41"/>
  <c r="C390" i="41"/>
  <c r="C2" i="41"/>
  <c r="C5" i="41"/>
  <c r="C13" i="41"/>
  <c r="C25" i="41"/>
  <c r="C90" i="41"/>
  <c r="C98" i="41"/>
  <c r="J98" i="41" s="1"/>
  <c r="C99" i="41"/>
  <c r="C115" i="41"/>
  <c r="C131" i="41"/>
  <c r="C142" i="41"/>
  <c r="D142" i="41" s="1"/>
  <c r="E142" i="41" s="1"/>
  <c r="F142" i="41" s="1"/>
  <c r="G142" i="41" s="1"/>
  <c r="H142" i="41" s="1"/>
  <c r="C143" i="41"/>
  <c r="C150" i="41"/>
  <c r="C158" i="41"/>
  <c r="C167" i="41"/>
  <c r="J167" i="41" s="1"/>
  <c r="C197" i="41"/>
  <c r="D344" i="41"/>
  <c r="E344" i="41" s="1"/>
  <c r="F344" i="41" s="1"/>
  <c r="G344" i="41" s="1"/>
  <c r="H344" i="41" s="1"/>
  <c r="C344" i="41"/>
  <c r="C362" i="41"/>
  <c r="D366" i="41"/>
  <c r="E366" i="41" s="1"/>
  <c r="F366" i="41" s="1"/>
  <c r="G366" i="41" s="1"/>
  <c r="H366" i="41" s="1"/>
  <c r="C394" i="41"/>
  <c r="C406" i="41"/>
  <c r="J406" i="41" s="1"/>
  <c r="C430" i="41"/>
  <c r="C434" i="41"/>
  <c r="D174" i="41"/>
  <c r="E174" i="41" s="1"/>
  <c r="F174" i="41" s="1"/>
  <c r="G174" i="41" s="1"/>
  <c r="H174" i="41" s="1"/>
  <c r="C378" i="41"/>
  <c r="C111" i="41"/>
  <c r="C114" i="41"/>
  <c r="C127" i="41"/>
  <c r="C130" i="41"/>
  <c r="C185" i="41"/>
  <c r="C213" i="41"/>
  <c r="C366" i="41"/>
  <c r="J366" i="41" s="1"/>
  <c r="C410" i="41"/>
  <c r="J410" i="41" s="1"/>
  <c r="C418" i="41"/>
  <c r="C438" i="41"/>
  <c r="D18" i="41"/>
  <c r="E18" i="41" s="1"/>
  <c r="F18" i="41" s="1"/>
  <c r="D22" i="41"/>
  <c r="E22" i="41" s="1"/>
  <c r="F22" i="41" s="1"/>
  <c r="G22" i="41" s="1"/>
  <c r="H22" i="41" s="1"/>
  <c r="I22" i="41" s="1"/>
  <c r="D95" i="41"/>
  <c r="E95" i="41" s="1"/>
  <c r="F95" i="41" s="1"/>
  <c r="G95" i="41" s="1"/>
  <c r="H95" i="41" s="1"/>
  <c r="C319" i="41"/>
  <c r="C402" i="41"/>
  <c r="D29" i="41"/>
  <c r="E29" i="41" s="1"/>
  <c r="F29" i="41" s="1"/>
  <c r="G29" i="41" s="1"/>
  <c r="H29" i="41" s="1"/>
  <c r="D37" i="41"/>
  <c r="E37" i="41" s="1"/>
  <c r="F37" i="41" s="1"/>
  <c r="G37" i="41" s="1"/>
  <c r="H37" i="41" s="1"/>
  <c r="I37" i="41" s="1"/>
  <c r="D45" i="41"/>
  <c r="E45" i="41" s="1"/>
  <c r="F45" i="41" s="1"/>
  <c r="D53" i="41"/>
  <c r="E53" i="41" s="1"/>
  <c r="F53" i="41" s="1"/>
  <c r="G53" i="41" s="1"/>
  <c r="H53" i="41" s="1"/>
  <c r="I53" i="41" s="1"/>
  <c r="D61" i="41"/>
  <c r="E61" i="41" s="1"/>
  <c r="F61" i="41" s="1"/>
  <c r="G61" i="41" s="1"/>
  <c r="H61" i="41" s="1"/>
  <c r="D69" i="41"/>
  <c r="E69" i="41" s="1"/>
  <c r="F69" i="41" s="1"/>
  <c r="G69" i="41" s="1"/>
  <c r="H69" i="41" s="1"/>
  <c r="I69" i="41" s="1"/>
  <c r="D77" i="41"/>
  <c r="E77" i="41" s="1"/>
  <c r="F77" i="41" s="1"/>
  <c r="D85" i="41"/>
  <c r="E85" i="41" s="1"/>
  <c r="F85" i="41" s="1"/>
  <c r="G85" i="41" s="1"/>
  <c r="H85" i="41" s="1"/>
  <c r="D106" i="41"/>
  <c r="E106" i="41" s="1"/>
  <c r="F106" i="41" s="1"/>
  <c r="G106" i="41" s="1"/>
  <c r="H106" i="41" s="1"/>
  <c r="C107" i="41"/>
  <c r="D119" i="41"/>
  <c r="E119" i="41" s="1"/>
  <c r="F119" i="41" s="1"/>
  <c r="G119" i="41" s="1"/>
  <c r="H119" i="41" s="1"/>
  <c r="C123" i="41"/>
  <c r="D138" i="41"/>
  <c r="E138" i="41" s="1"/>
  <c r="F138" i="41" s="1"/>
  <c r="G138" i="41" s="1"/>
  <c r="H138" i="41" s="1"/>
  <c r="I138" i="41" s="1"/>
  <c r="C139" i="41"/>
  <c r="C147" i="41"/>
  <c r="C155" i="41"/>
  <c r="D162" i="41"/>
  <c r="E162" i="41" s="1"/>
  <c r="F162" i="41" s="1"/>
  <c r="G162" i="41" s="1"/>
  <c r="H162" i="41" s="1"/>
  <c r="C163" i="41"/>
  <c r="J163" i="41" s="1"/>
  <c r="C201" i="41"/>
  <c r="D205" i="41"/>
  <c r="E205" i="41" s="1"/>
  <c r="F205" i="41" s="1"/>
  <c r="G205" i="41" s="1"/>
  <c r="H205" i="41" s="1"/>
  <c r="C303" i="41"/>
  <c r="C348" i="41"/>
  <c r="C358" i="41"/>
  <c r="C370" i="41"/>
  <c r="C374" i="41"/>
  <c r="C386" i="41"/>
  <c r="C417" i="41"/>
  <c r="C422" i="41"/>
  <c r="D426" i="41"/>
  <c r="E426" i="41" s="1"/>
  <c r="F426" i="41" s="1"/>
  <c r="G426" i="41" s="1"/>
  <c r="H426" i="41" s="1"/>
  <c r="I426" i="41" s="1"/>
  <c r="C177" i="41"/>
  <c r="C193" i="41"/>
  <c r="C209" i="41"/>
  <c r="C225" i="41"/>
  <c r="D331" i="41"/>
  <c r="E331" i="41" s="1"/>
  <c r="F331" i="41" s="1"/>
  <c r="C340" i="41"/>
  <c r="C354" i="41"/>
  <c r="D354" i="41" s="1"/>
  <c r="E354" i="41" s="1"/>
  <c r="F354" i="41" s="1"/>
  <c r="G354" i="41" s="1"/>
  <c r="H354" i="41" s="1"/>
  <c r="D414" i="41"/>
  <c r="E414" i="41" s="1"/>
  <c r="F414" i="41" s="1"/>
  <c r="G414" i="41" s="1"/>
  <c r="H414" i="41" s="1"/>
  <c r="C24" i="41"/>
  <c r="G48" i="41"/>
  <c r="H48" i="41" s="1"/>
  <c r="C12" i="41"/>
  <c r="C27" i="41"/>
  <c r="C59" i="41"/>
  <c r="C75" i="41"/>
  <c r="C16" i="41"/>
  <c r="C31" i="41"/>
  <c r="J31" i="41" s="1"/>
  <c r="C47" i="41"/>
  <c r="C63" i="41"/>
  <c r="C79" i="41"/>
  <c r="C93" i="41"/>
  <c r="I93" i="41" s="1"/>
  <c r="C109" i="41"/>
  <c r="J109" i="41" s="1"/>
  <c r="C125" i="41"/>
  <c r="C141" i="41"/>
  <c r="C157" i="41"/>
  <c r="C170" i="41"/>
  <c r="J170" i="41" s="1"/>
  <c r="C183" i="41"/>
  <c r="C192" i="41"/>
  <c r="C199" i="41"/>
  <c r="C208" i="41"/>
  <c r="C215" i="41"/>
  <c r="C224" i="41"/>
  <c r="C231" i="41"/>
  <c r="C240" i="41"/>
  <c r="C247" i="41"/>
  <c r="C254" i="41"/>
  <c r="C261" i="41"/>
  <c r="C268" i="41"/>
  <c r="C277" i="41"/>
  <c r="C286" i="41"/>
  <c r="C293" i="41"/>
  <c r="J293" i="41" s="1"/>
  <c r="C145" i="41"/>
  <c r="C161" i="41"/>
  <c r="C165" i="41"/>
  <c r="C180" i="41"/>
  <c r="C187" i="41"/>
  <c r="C196" i="41"/>
  <c r="C203" i="41"/>
  <c r="C212" i="41"/>
  <c r="I212" i="41" s="1"/>
  <c r="C219" i="41"/>
  <c r="J219" i="41" s="1"/>
  <c r="C228" i="41"/>
  <c r="C235" i="41"/>
  <c r="C244" i="41"/>
  <c r="C251" i="41"/>
  <c r="C258" i="41"/>
  <c r="C265" i="41"/>
  <c r="C274" i="41"/>
  <c r="C281" i="41"/>
  <c r="C290" i="41"/>
  <c r="C297" i="41"/>
  <c r="C20" i="41"/>
  <c r="C51" i="41"/>
  <c r="C67" i="41"/>
  <c r="C83" i="41"/>
  <c r="C97" i="41"/>
  <c r="C113" i="41"/>
  <c r="J113" i="41" s="1"/>
  <c r="C129" i="41"/>
  <c r="C8" i="41"/>
  <c r="C39" i="41"/>
  <c r="G45" i="41"/>
  <c r="H45" i="41" s="1"/>
  <c r="C55" i="41"/>
  <c r="C71" i="41"/>
  <c r="G77" i="41"/>
  <c r="H77" i="41" s="1"/>
  <c r="I77" i="41" s="1"/>
  <c r="C101" i="41"/>
  <c r="C117" i="41"/>
  <c r="C133" i="41"/>
  <c r="J133" i="41" s="1"/>
  <c r="C149" i="41"/>
  <c r="C169" i="41"/>
  <c r="C184" i="41"/>
  <c r="C191" i="41"/>
  <c r="C200" i="41"/>
  <c r="C207" i="41"/>
  <c r="C216" i="41"/>
  <c r="C223" i="41"/>
  <c r="C232" i="41"/>
  <c r="I232" i="41" s="1"/>
  <c r="C239" i="41"/>
  <c r="C248" i="41"/>
  <c r="I248" i="41" s="1"/>
  <c r="C253" i="41"/>
  <c r="C262" i="41"/>
  <c r="C267" i="41"/>
  <c r="C278" i="41"/>
  <c r="C285" i="41"/>
  <c r="C294" i="41"/>
  <c r="C301" i="41"/>
  <c r="C305" i="41"/>
  <c r="C309" i="41"/>
  <c r="C313" i="41"/>
  <c r="C317" i="41"/>
  <c r="C321" i="41"/>
  <c r="D321" i="41" s="1"/>
  <c r="E321" i="41" s="1"/>
  <c r="F321" i="41" s="1"/>
  <c r="C325" i="41"/>
  <c r="C4" i="41"/>
  <c r="I4" i="41" s="1"/>
  <c r="C35" i="41"/>
  <c r="G18" i="41"/>
  <c r="H18" i="41" s="1"/>
  <c r="I18" i="41" s="1"/>
  <c r="C43" i="41"/>
  <c r="C89" i="41"/>
  <c r="G102" i="41"/>
  <c r="H102" i="41" s="1"/>
  <c r="I102" i="41" s="1"/>
  <c r="C105" i="41"/>
  <c r="C121" i="41"/>
  <c r="C137" i="41"/>
  <c r="C153" i="41"/>
  <c r="C166" i="41"/>
  <c r="C173" i="41"/>
  <c r="C179" i="41"/>
  <c r="C188" i="41"/>
  <c r="C195" i="41"/>
  <c r="C204" i="41"/>
  <c r="C211" i="41"/>
  <c r="J211" i="41" s="1"/>
  <c r="C220" i="41"/>
  <c r="C227" i="41"/>
  <c r="C236" i="41"/>
  <c r="C243" i="41"/>
  <c r="C252" i="41"/>
  <c r="C257" i="41"/>
  <c r="C266" i="41"/>
  <c r="C273" i="41"/>
  <c r="J273" i="41" s="1"/>
  <c r="C282" i="41"/>
  <c r="C289" i="41"/>
  <c r="C298" i="4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96" i="41"/>
  <c r="E96" i="41" s="1"/>
  <c r="F96" i="41" s="1"/>
  <c r="D104" i="41"/>
  <c r="E104" i="41" s="1"/>
  <c r="F104" i="41" s="1"/>
  <c r="D108" i="41"/>
  <c r="E108" i="41" s="1"/>
  <c r="F108" i="41" s="1"/>
  <c r="D112" i="41"/>
  <c r="E112" i="41" s="1"/>
  <c r="F112" i="41" s="1"/>
  <c r="D116" i="41"/>
  <c r="E116" i="41" s="1"/>
  <c r="F116" i="41" s="1"/>
  <c r="D120" i="41"/>
  <c r="E120" i="41" s="1"/>
  <c r="F120" i="41" s="1"/>
  <c r="D136" i="41"/>
  <c r="E136" i="41" s="1"/>
  <c r="F136" i="41" s="1"/>
  <c r="D140" i="41"/>
  <c r="E140" i="41" s="1"/>
  <c r="F140" i="41" s="1"/>
  <c r="D148" i="41"/>
  <c r="E148" i="41" s="1"/>
  <c r="F148" i="41" s="1"/>
  <c r="D152" i="41"/>
  <c r="E152" i="41" s="1"/>
  <c r="F152" i="41" s="1"/>
  <c r="D160" i="41"/>
  <c r="E160" i="41" s="1"/>
  <c r="F160" i="41" s="1"/>
  <c r="D164" i="41"/>
  <c r="E164" i="41" s="1"/>
  <c r="F164" i="41" s="1"/>
  <c r="D176" i="41"/>
  <c r="E176" i="41" s="1"/>
  <c r="F176" i="41" s="1"/>
  <c r="D178" i="41"/>
  <c r="E178" i="41" s="1"/>
  <c r="F178" i="41" s="1"/>
  <c r="D186" i="41"/>
  <c r="E186" i="41" s="1"/>
  <c r="F186" i="41" s="1"/>
  <c r="D190" i="41"/>
  <c r="E190" i="41" s="1"/>
  <c r="F190" i="41" s="1"/>
  <c r="D206" i="41"/>
  <c r="E206" i="41" s="1"/>
  <c r="F206" i="41" s="1"/>
  <c r="D218" i="41"/>
  <c r="E218" i="41" s="1"/>
  <c r="F218" i="41" s="1"/>
  <c r="D222" i="41"/>
  <c r="E222" i="41" s="1"/>
  <c r="F222" i="41" s="1"/>
  <c r="D246" i="41"/>
  <c r="E246" i="41" s="1"/>
  <c r="F246" i="41" s="1"/>
  <c r="D256" i="41"/>
  <c r="E256" i="41" s="1"/>
  <c r="F256" i="41" s="1"/>
  <c r="D260" i="41"/>
  <c r="E260" i="41" s="1"/>
  <c r="F260" i="41" s="1"/>
  <c r="D264" i="41"/>
  <c r="E264" i="41" s="1"/>
  <c r="F264" i="41" s="1"/>
  <c r="D272" i="41"/>
  <c r="E272" i="41" s="1"/>
  <c r="F272" i="41" s="1"/>
  <c r="D276" i="41"/>
  <c r="E276" i="41" s="1"/>
  <c r="F276" i="41" s="1"/>
  <c r="D280" i="41"/>
  <c r="E280" i="41" s="1"/>
  <c r="F280" i="41" s="1"/>
  <c r="D284" i="41"/>
  <c r="E284" i="41" s="1"/>
  <c r="F284" i="41" s="1"/>
  <c r="D296" i="41"/>
  <c r="E296" i="41" s="1"/>
  <c r="F296" i="41" s="1"/>
  <c r="D300" i="41"/>
  <c r="E300" i="41" s="1"/>
  <c r="F300" i="41" s="1"/>
  <c r="D302" i="41"/>
  <c r="E302" i="41" s="1"/>
  <c r="F302" i="41" s="1"/>
  <c r="D306" i="41"/>
  <c r="E306" i="41" s="1"/>
  <c r="F306" i="41" s="1"/>
  <c r="D310" i="41"/>
  <c r="E310" i="41" s="1"/>
  <c r="F310" i="41" s="1"/>
  <c r="D314" i="41"/>
  <c r="E314" i="41" s="1"/>
  <c r="F314" i="41" s="1"/>
  <c r="D326" i="41"/>
  <c r="E326" i="41" s="1"/>
  <c r="F326" i="41" s="1"/>
  <c r="D332" i="41"/>
  <c r="E332" i="41" s="1"/>
  <c r="F332" i="41" s="1"/>
  <c r="C333" i="41"/>
  <c r="C343" i="41"/>
  <c r="C350" i="41"/>
  <c r="J350" i="41" s="1"/>
  <c r="C356" i="41"/>
  <c r="C365" i="41"/>
  <c r="C372" i="41"/>
  <c r="C381" i="41"/>
  <c r="C388" i="41"/>
  <c r="I388" i="41" s="1"/>
  <c r="C397" i="41"/>
  <c r="C404" i="41"/>
  <c r="C413" i="41"/>
  <c r="J413" i="41" s="1"/>
  <c r="C424" i="41"/>
  <c r="J424" i="41" s="1"/>
  <c r="C433" i="41"/>
  <c r="C440" i="41"/>
  <c r="C330" i="41"/>
  <c r="C338" i="41"/>
  <c r="C347" i="41"/>
  <c r="C353" i="41"/>
  <c r="C360" i="41"/>
  <c r="C369" i="41"/>
  <c r="J369" i="41" s="1"/>
  <c r="C376" i="41"/>
  <c r="C385" i="41"/>
  <c r="C392" i="41"/>
  <c r="C401" i="41"/>
  <c r="C408" i="41"/>
  <c r="C421" i="41"/>
  <c r="C428" i="41"/>
  <c r="C437" i="41"/>
  <c r="J437" i="41" s="1"/>
  <c r="C329" i="41"/>
  <c r="C337" i="41"/>
  <c r="C342" i="41"/>
  <c r="C357" i="41"/>
  <c r="C364" i="41"/>
  <c r="C373" i="41"/>
  <c r="C380" i="41"/>
  <c r="C389" i="41"/>
  <c r="C396" i="41"/>
  <c r="C405" i="41"/>
  <c r="C412" i="41"/>
  <c r="C425" i="41"/>
  <c r="J425" i="41" s="1"/>
  <c r="C432" i="41"/>
  <c r="C441" i="41"/>
  <c r="D441" i="41" s="1"/>
  <c r="E441" i="41" s="1"/>
  <c r="F441" i="41" s="1"/>
  <c r="C304" i="41"/>
  <c r="C308" i="41"/>
  <c r="J308" i="41" s="1"/>
  <c r="C312" i="41"/>
  <c r="C316" i="41"/>
  <c r="C320" i="41"/>
  <c r="C324" i="41"/>
  <c r="C328" i="41"/>
  <c r="C334" i="41"/>
  <c r="C339" i="41"/>
  <c r="C346" i="41"/>
  <c r="C352" i="41"/>
  <c r="C361" i="41"/>
  <c r="C368" i="41"/>
  <c r="C377" i="41"/>
  <c r="C384" i="41"/>
  <c r="J384" i="41" s="1"/>
  <c r="C393" i="41"/>
  <c r="J393" i="41" s="1"/>
  <c r="C400" i="41"/>
  <c r="J400" i="41" s="1"/>
  <c r="C409" i="41"/>
  <c r="C416" i="41"/>
  <c r="C420" i="41"/>
  <c r="J420" i="41" s="1"/>
  <c r="C429" i="41"/>
  <c r="C436" i="41"/>
  <c r="D371" i="41"/>
  <c r="E371" i="41" s="1"/>
  <c r="F371" i="41" s="1"/>
  <c r="D379" i="41"/>
  <c r="E379" i="41" s="1"/>
  <c r="F379" i="41" s="1"/>
  <c r="D383" i="41"/>
  <c r="E383" i="41" s="1"/>
  <c r="F383" i="41" s="1"/>
  <c r="D387" i="41"/>
  <c r="E387" i="41" s="1"/>
  <c r="F387" i="41" s="1"/>
  <c r="D391" i="41"/>
  <c r="E391" i="41" s="1"/>
  <c r="F391" i="41" s="1"/>
  <c r="D399" i="41"/>
  <c r="E399" i="41" s="1"/>
  <c r="F399" i="41" s="1"/>
  <c r="D407" i="41"/>
  <c r="E407" i="41" s="1"/>
  <c r="F407" i="41" s="1"/>
  <c r="D415" i="41"/>
  <c r="E415" i="41" s="1"/>
  <c r="F415" i="41" s="1"/>
  <c r="D419" i="41"/>
  <c r="E419" i="41" s="1"/>
  <c r="F419" i="41" s="1"/>
  <c r="D427" i="41"/>
  <c r="E427" i="41" s="1"/>
  <c r="F427" i="41" s="1"/>
  <c r="D439" i="41"/>
  <c r="E439" i="41" s="1"/>
  <c r="F439" i="41" s="1"/>
  <c r="G336" i="41" l="1"/>
  <c r="H336" i="41" s="1"/>
  <c r="I336" i="41" s="1"/>
  <c r="D267" i="41"/>
  <c r="E267" i="41" s="1"/>
  <c r="F267" i="41" s="1"/>
  <c r="I267" i="41"/>
  <c r="D303" i="41"/>
  <c r="E303" i="41" s="1"/>
  <c r="F303" i="41" s="1"/>
  <c r="D299" i="41"/>
  <c r="E299" i="41" s="1"/>
  <c r="F299" i="41" s="1"/>
  <c r="G299" i="41" s="1"/>
  <c r="H299" i="41" s="1"/>
  <c r="I299" i="41" s="1"/>
  <c r="D373" i="41"/>
  <c r="E373" i="41" s="1"/>
  <c r="F373" i="41" s="1"/>
  <c r="D320" i="41"/>
  <c r="E320" i="41" s="1"/>
  <c r="F320" i="41" s="1"/>
  <c r="D347" i="41"/>
  <c r="E347" i="41" s="1"/>
  <c r="F347" i="41" s="1"/>
  <c r="I347" i="41"/>
  <c r="D333" i="41"/>
  <c r="E333" i="41" s="1"/>
  <c r="F333" i="41" s="1"/>
  <c r="G333" i="41" s="1"/>
  <c r="H333" i="41" s="1"/>
  <c r="I333" i="41"/>
  <c r="D243" i="41"/>
  <c r="E243" i="41" s="1"/>
  <c r="F243" i="41" s="1"/>
  <c r="D294" i="41"/>
  <c r="E294" i="41" s="1"/>
  <c r="F294" i="41" s="1"/>
  <c r="D97" i="41"/>
  <c r="E97" i="41" s="1"/>
  <c r="F97" i="41" s="1"/>
  <c r="D157" i="41"/>
  <c r="E157" i="41" s="1"/>
  <c r="F157" i="41" s="1"/>
  <c r="D316" i="41"/>
  <c r="E316" i="41" s="1"/>
  <c r="F316" i="41" s="1"/>
  <c r="D338" i="41"/>
  <c r="E338" i="41" s="1"/>
  <c r="F338" i="41" s="1"/>
  <c r="D285" i="41"/>
  <c r="E285" i="41" s="1"/>
  <c r="F285" i="41" s="1"/>
  <c r="I285" i="41"/>
  <c r="D83" i="41"/>
  <c r="E83" i="41" s="1"/>
  <c r="F83" i="41" s="1"/>
  <c r="G83" i="41" s="1"/>
  <c r="H83" i="41" s="1"/>
  <c r="I83" i="41" s="1"/>
  <c r="D141" i="41"/>
  <c r="E141" i="41" s="1"/>
  <c r="F141" i="41" s="1"/>
  <c r="I141" i="41"/>
  <c r="D362" i="41"/>
  <c r="E362" i="41" s="1"/>
  <c r="F362" i="41" s="1"/>
  <c r="G362" i="41" s="1"/>
  <c r="H362" i="41" s="1"/>
  <c r="I362" i="41"/>
  <c r="D76" i="41"/>
  <c r="E76" i="41" s="1"/>
  <c r="F76" i="41" s="1"/>
  <c r="G76" i="41" s="1"/>
  <c r="H76" i="41" s="1"/>
  <c r="I76" i="41" s="1"/>
  <c r="I414" i="41"/>
  <c r="J92" i="41"/>
  <c r="D411" i="41"/>
  <c r="E411" i="41" s="1"/>
  <c r="F411" i="41" s="1"/>
  <c r="D416" i="41"/>
  <c r="E416" i="41" s="1"/>
  <c r="F416" i="41" s="1"/>
  <c r="I416" i="41"/>
  <c r="D312" i="41"/>
  <c r="E312" i="41" s="1"/>
  <c r="F312" i="41" s="1"/>
  <c r="D337" i="41"/>
  <c r="E337" i="41" s="1"/>
  <c r="F337" i="41" s="1"/>
  <c r="D330" i="41"/>
  <c r="E330" i="41" s="1"/>
  <c r="F330" i="41" s="1"/>
  <c r="D270" i="41"/>
  <c r="E270" i="41" s="1"/>
  <c r="F270" i="41" s="1"/>
  <c r="D172" i="41"/>
  <c r="E172" i="41" s="1"/>
  <c r="F172" i="41" s="1"/>
  <c r="D236" i="41"/>
  <c r="E236" i="41" s="1"/>
  <c r="F236" i="41" s="1"/>
  <c r="D89" i="41"/>
  <c r="E89" i="41" s="1"/>
  <c r="F89" i="41" s="1"/>
  <c r="I89" i="41"/>
  <c r="D149" i="41"/>
  <c r="E149" i="41" s="1"/>
  <c r="F149" i="41" s="1"/>
  <c r="D67" i="41"/>
  <c r="E67" i="41" s="1"/>
  <c r="F67" i="41" s="1"/>
  <c r="D228" i="41"/>
  <c r="E228" i="41" s="1"/>
  <c r="F228" i="41" s="1"/>
  <c r="G228" i="41" s="1"/>
  <c r="H228" i="41" s="1"/>
  <c r="I228" i="41" s="1"/>
  <c r="D268" i="41"/>
  <c r="E268" i="41" s="1"/>
  <c r="F268" i="41" s="1"/>
  <c r="D358" i="41"/>
  <c r="E358" i="41" s="1"/>
  <c r="F358" i="41" s="1"/>
  <c r="G358" i="41" s="1"/>
  <c r="H358" i="41" s="1"/>
  <c r="I358" i="41" s="1"/>
  <c r="J344" i="41"/>
  <c r="I344" i="41"/>
  <c r="D25" i="41"/>
  <c r="E25" i="41" s="1"/>
  <c r="F25" i="41" s="1"/>
  <c r="G25" i="41" s="1"/>
  <c r="H25" i="41" s="1"/>
  <c r="I25" i="41" s="1"/>
  <c r="D49" i="41"/>
  <c r="E49" i="41" s="1"/>
  <c r="F49" i="41" s="1"/>
  <c r="G49" i="41" s="1"/>
  <c r="H49" i="41" s="1"/>
  <c r="I49" i="41"/>
  <c r="D64" i="41"/>
  <c r="E64" i="41" s="1"/>
  <c r="F64" i="41" s="1"/>
  <c r="G64" i="41" s="1"/>
  <c r="H64" i="41" s="1"/>
  <c r="I64" i="41"/>
  <c r="J411" i="41"/>
  <c r="J363" i="41"/>
  <c r="J303" i="41"/>
  <c r="J435" i="41"/>
  <c r="J322" i="41"/>
  <c r="J242" i="41"/>
  <c r="D118" i="41"/>
  <c r="E118" i="41" s="1"/>
  <c r="F118" i="41" s="1"/>
  <c r="G118" i="41" s="1"/>
  <c r="H118" i="41" s="1"/>
  <c r="I118" i="41"/>
  <c r="D245" i="41"/>
  <c r="E245" i="41" s="1"/>
  <c r="F245" i="41" s="1"/>
  <c r="G245" i="41" s="1"/>
  <c r="H245" i="41" s="1"/>
  <c r="I245" i="41"/>
  <c r="D275" i="41"/>
  <c r="E275" i="41" s="1"/>
  <c r="F275" i="41" s="1"/>
  <c r="G275" i="41" s="1"/>
  <c r="H275" i="41" s="1"/>
  <c r="I275" i="41"/>
  <c r="D249" i="41"/>
  <c r="E249" i="41" s="1"/>
  <c r="F249" i="41" s="1"/>
  <c r="G249" i="41" s="1"/>
  <c r="H249" i="41" s="1"/>
  <c r="I249" i="41" s="1"/>
  <c r="J89" i="41"/>
  <c r="J128" i="41"/>
  <c r="D261" i="41"/>
  <c r="E261" i="41" s="1"/>
  <c r="F261" i="41" s="1"/>
  <c r="G261" i="41" s="1"/>
  <c r="H261" i="41" s="1"/>
  <c r="I261" i="41" s="1"/>
  <c r="D329" i="41"/>
  <c r="E329" i="41" s="1"/>
  <c r="F329" i="41" s="1"/>
  <c r="D117" i="41"/>
  <c r="E117" i="41" s="1"/>
  <c r="F117" i="41" s="1"/>
  <c r="I117" i="41"/>
  <c r="D185" i="41"/>
  <c r="E185" i="41" s="1"/>
  <c r="F185" i="41" s="1"/>
  <c r="G185" i="41" s="1"/>
  <c r="H185" i="41" s="1"/>
  <c r="I185" i="41" s="1"/>
  <c r="D130" i="41"/>
  <c r="E130" i="41" s="1"/>
  <c r="F130" i="41" s="1"/>
  <c r="G130" i="41" s="1"/>
  <c r="H130" i="41" s="1"/>
  <c r="I130" i="41" s="1"/>
  <c r="D167" i="41"/>
  <c r="E167" i="41" s="1"/>
  <c r="F167" i="41" s="1"/>
  <c r="G167" i="41" s="1"/>
  <c r="H167" i="41" s="1"/>
  <c r="I167" i="41"/>
  <c r="D6" i="41"/>
  <c r="E6" i="41" s="1"/>
  <c r="F6" i="41" s="1"/>
  <c r="D295" i="41"/>
  <c r="E295" i="41" s="1"/>
  <c r="F295" i="41" s="1"/>
  <c r="G295" i="41" s="1"/>
  <c r="H295" i="41" s="1"/>
  <c r="I295" i="41"/>
  <c r="D318" i="41"/>
  <c r="E318" i="41" s="1"/>
  <c r="F318" i="41" s="1"/>
  <c r="G318" i="41" s="1"/>
  <c r="H318" i="41" s="1"/>
  <c r="I318" i="41"/>
  <c r="D255" i="41"/>
  <c r="E255" i="41" s="1"/>
  <c r="F255" i="41" s="1"/>
  <c r="G255" i="41" s="1"/>
  <c r="H255" i="41" s="1"/>
  <c r="I255" i="41"/>
  <c r="J234" i="41"/>
  <c r="J345" i="41"/>
  <c r="I345" i="41"/>
  <c r="J83" i="41"/>
  <c r="D348" i="41"/>
  <c r="E348" i="41" s="1"/>
  <c r="F348" i="41" s="1"/>
  <c r="G348" i="41" s="1"/>
  <c r="H348" i="41" s="1"/>
  <c r="I348" i="41"/>
  <c r="D424" i="41"/>
  <c r="E424" i="41" s="1"/>
  <c r="F424" i="41" s="1"/>
  <c r="H3" i="41"/>
  <c r="D204" i="41"/>
  <c r="E204" i="41" s="1"/>
  <c r="F204" i="41" s="1"/>
  <c r="G204" i="41" s="1"/>
  <c r="H204" i="41" s="1"/>
  <c r="I204" i="41" s="1"/>
  <c r="D253" i="41"/>
  <c r="E253" i="41" s="1"/>
  <c r="F253" i="41" s="1"/>
  <c r="I253" i="41"/>
  <c r="D196" i="41"/>
  <c r="E196" i="41" s="1"/>
  <c r="F196" i="41" s="1"/>
  <c r="I196" i="41"/>
  <c r="D247" i="41"/>
  <c r="E247" i="41" s="1"/>
  <c r="F247" i="41" s="1"/>
  <c r="D79" i="41"/>
  <c r="E79" i="41" s="1"/>
  <c r="F79" i="41" s="1"/>
  <c r="D225" i="41"/>
  <c r="E225" i="41" s="1"/>
  <c r="F225" i="41" s="1"/>
  <c r="G225" i="41" s="1"/>
  <c r="H225" i="41" s="1"/>
  <c r="I225" i="41"/>
  <c r="D201" i="41"/>
  <c r="E201" i="41" s="1"/>
  <c r="F201" i="41" s="1"/>
  <c r="G201" i="41" s="1"/>
  <c r="H201" i="41" s="1"/>
  <c r="I201" i="41" s="1"/>
  <c r="J127" i="41"/>
  <c r="I127" i="41"/>
  <c r="D158" i="41"/>
  <c r="E158" i="41" s="1"/>
  <c r="F158" i="41" s="1"/>
  <c r="G158" i="41" s="1"/>
  <c r="H158" i="41" s="1"/>
  <c r="I158" i="41" s="1"/>
  <c r="D390" i="41"/>
  <c r="E390" i="41" s="1"/>
  <c r="F390" i="41" s="1"/>
  <c r="G390" i="41" s="1"/>
  <c r="H390" i="41" s="1"/>
  <c r="I390" i="41"/>
  <c r="D41" i="41"/>
  <c r="E41" i="41" s="1"/>
  <c r="F41" i="41" s="1"/>
  <c r="G41" i="41" s="1"/>
  <c r="H41" i="41" s="1"/>
  <c r="I41" i="41"/>
  <c r="J243" i="41"/>
  <c r="J87" i="41"/>
  <c r="D233" i="41"/>
  <c r="E233" i="41" s="1"/>
  <c r="F233" i="41" s="1"/>
  <c r="G233" i="41" s="1"/>
  <c r="H233" i="41" s="1"/>
  <c r="I233" i="41" s="1"/>
  <c r="D189" i="41"/>
  <c r="E189" i="41" s="1"/>
  <c r="F189" i="41" s="1"/>
  <c r="G189" i="41" s="1"/>
  <c r="H189" i="41" s="1"/>
  <c r="I189" i="41" s="1"/>
  <c r="D230" i="41"/>
  <c r="E230" i="41" s="1"/>
  <c r="F230" i="41" s="1"/>
  <c r="I230" i="41"/>
  <c r="I164" i="41"/>
  <c r="J79" i="41"/>
  <c r="J122" i="41"/>
  <c r="D43" i="41"/>
  <c r="E43" i="41" s="1"/>
  <c r="F43" i="41" s="1"/>
  <c r="D13" i="41"/>
  <c r="E13" i="41" s="1"/>
  <c r="F13" i="41" s="1"/>
  <c r="D304" i="41"/>
  <c r="E304" i="41" s="1"/>
  <c r="F304" i="41" s="1"/>
  <c r="I304" i="41"/>
  <c r="D20" i="41"/>
  <c r="E20" i="41" s="1"/>
  <c r="F20" i="41" s="1"/>
  <c r="J168" i="41"/>
  <c r="I168" i="41"/>
  <c r="D432" i="41"/>
  <c r="E432" i="41" s="1"/>
  <c r="F432" i="41" s="1"/>
  <c r="G432" i="41" s="1"/>
  <c r="H432" i="41" s="1"/>
  <c r="I432" i="41" s="1"/>
  <c r="D425" i="41"/>
  <c r="E425" i="41" s="1"/>
  <c r="F425" i="41" s="1"/>
  <c r="D195" i="41"/>
  <c r="E195" i="41" s="1"/>
  <c r="F195" i="41" s="1"/>
  <c r="D325" i="41"/>
  <c r="E325" i="41" s="1"/>
  <c r="F325" i="41" s="1"/>
  <c r="D71" i="41"/>
  <c r="E71" i="41" s="1"/>
  <c r="F71" i="41" s="1"/>
  <c r="I71" i="41"/>
  <c r="D290" i="41"/>
  <c r="E290" i="41" s="1"/>
  <c r="F290" i="41" s="1"/>
  <c r="D187" i="41"/>
  <c r="E187" i="41" s="1"/>
  <c r="F187" i="41" s="1"/>
  <c r="I187" i="41"/>
  <c r="D240" i="41"/>
  <c r="E240" i="41" s="1"/>
  <c r="F240" i="41" s="1"/>
  <c r="I240" i="41"/>
  <c r="D63" i="41"/>
  <c r="E63" i="41" s="1"/>
  <c r="F63" i="41" s="1"/>
  <c r="G63" i="41" s="1"/>
  <c r="H63" i="41" s="1"/>
  <c r="I63" i="41" s="1"/>
  <c r="J209" i="41"/>
  <c r="I209" i="41"/>
  <c r="D163" i="41"/>
  <c r="E163" i="41" s="1"/>
  <c r="F163" i="41" s="1"/>
  <c r="G163" i="41" s="1"/>
  <c r="H163" i="41" s="1"/>
  <c r="I163" i="41" s="1"/>
  <c r="D150" i="41"/>
  <c r="E150" i="41" s="1"/>
  <c r="F150" i="41" s="1"/>
  <c r="G150" i="41" s="1"/>
  <c r="H150" i="41" s="1"/>
  <c r="I150" i="41" s="1"/>
  <c r="J40" i="41"/>
  <c r="J351" i="41"/>
  <c r="J325" i="41"/>
  <c r="I106" i="41"/>
  <c r="D241" i="41"/>
  <c r="E241" i="41" s="1"/>
  <c r="F241" i="41" s="1"/>
  <c r="G241" i="41" s="1"/>
  <c r="H241" i="41" s="1"/>
  <c r="I241" i="41"/>
  <c r="D35" i="41"/>
  <c r="E35" i="41" s="1"/>
  <c r="F35" i="41" s="1"/>
  <c r="G35" i="41" s="1"/>
  <c r="H35" i="41" s="1"/>
  <c r="I35" i="41"/>
  <c r="D203" i="41"/>
  <c r="E203" i="41" s="1"/>
  <c r="F203" i="41" s="1"/>
  <c r="D404" i="41"/>
  <c r="E404" i="41" s="1"/>
  <c r="F404" i="41" s="1"/>
  <c r="D298" i="41"/>
  <c r="E298" i="41" s="1"/>
  <c r="F298" i="41" s="1"/>
  <c r="D114" i="41"/>
  <c r="E114" i="41" s="1"/>
  <c r="F114" i="41" s="1"/>
  <c r="G114" i="41" s="1"/>
  <c r="H114" i="41" s="1"/>
  <c r="I114" i="41" s="1"/>
  <c r="D217" i="41"/>
  <c r="E217" i="41" s="1"/>
  <c r="F217" i="41" s="1"/>
  <c r="G217" i="41" s="1"/>
  <c r="H217" i="41" s="1"/>
  <c r="I217" i="41"/>
  <c r="D9" i="41"/>
  <c r="E9" i="41" s="1"/>
  <c r="F9" i="41" s="1"/>
  <c r="G9" i="41" s="1"/>
  <c r="H9" i="41" s="1"/>
  <c r="I9" i="41"/>
  <c r="D403" i="41"/>
  <c r="E403" i="41" s="1"/>
  <c r="F403" i="41" s="1"/>
  <c r="D291" i="41"/>
  <c r="E291" i="41" s="1"/>
  <c r="F291" i="41" s="1"/>
  <c r="G291" i="41" s="1"/>
  <c r="H291" i="41" s="1"/>
  <c r="I291" i="41"/>
  <c r="J316" i="41"/>
  <c r="J221" i="41"/>
  <c r="I221" i="41"/>
  <c r="J160" i="41"/>
  <c r="D368" i="41"/>
  <c r="E368" i="41" s="1"/>
  <c r="F368" i="41" s="1"/>
  <c r="D408" i="41"/>
  <c r="E408" i="41" s="1"/>
  <c r="F408" i="41" s="1"/>
  <c r="D397" i="41"/>
  <c r="E397" i="41" s="1"/>
  <c r="F397" i="41" s="1"/>
  <c r="I397" i="41"/>
  <c r="H307" i="41"/>
  <c r="D289" i="41"/>
  <c r="E289" i="41" s="1"/>
  <c r="F289" i="41" s="1"/>
  <c r="G289" i="41" s="1"/>
  <c r="H289" i="41" s="1"/>
  <c r="I289" i="41"/>
  <c r="D188" i="41"/>
  <c r="E188" i="41" s="1"/>
  <c r="F188" i="41" s="1"/>
  <c r="D239" i="41"/>
  <c r="E239" i="41" s="1"/>
  <c r="F239" i="41" s="1"/>
  <c r="D55" i="41"/>
  <c r="E55" i="41" s="1"/>
  <c r="F55" i="41" s="1"/>
  <c r="I55" i="41"/>
  <c r="D281" i="41"/>
  <c r="E281" i="41" s="1"/>
  <c r="F281" i="41" s="1"/>
  <c r="D180" i="41"/>
  <c r="E180" i="41" s="1"/>
  <c r="F180" i="41" s="1"/>
  <c r="D231" i="41"/>
  <c r="E231" i="41" s="1"/>
  <c r="F231" i="41" s="1"/>
  <c r="D47" i="41"/>
  <c r="E47" i="41" s="1"/>
  <c r="F47" i="41" s="1"/>
  <c r="I47" i="41"/>
  <c r="D193" i="41"/>
  <c r="E193" i="41" s="1"/>
  <c r="F193" i="41" s="1"/>
  <c r="G193" i="41" s="1"/>
  <c r="H193" i="41" s="1"/>
  <c r="I193" i="41" s="1"/>
  <c r="D111" i="41"/>
  <c r="E111" i="41" s="1"/>
  <c r="F111" i="41" s="1"/>
  <c r="G111" i="41" s="1"/>
  <c r="H111" i="41" s="1"/>
  <c r="I111" i="41"/>
  <c r="D143" i="41"/>
  <c r="E143" i="41" s="1"/>
  <c r="F143" i="41" s="1"/>
  <c r="G143" i="41" s="1"/>
  <c r="H143" i="41" s="1"/>
  <c r="I143" i="41"/>
  <c r="J181" i="41"/>
  <c r="I181" i="41"/>
  <c r="D91" i="41"/>
  <c r="E91" i="41" s="1"/>
  <c r="F91" i="41" s="1"/>
  <c r="G91" i="41" s="1"/>
  <c r="H91" i="41" s="1"/>
  <c r="I91" i="41"/>
  <c r="D56" i="41"/>
  <c r="E56" i="41" s="1"/>
  <c r="F56" i="41" s="1"/>
  <c r="G56" i="41" s="1"/>
  <c r="H56" i="41" s="1"/>
  <c r="I56" i="41" s="1"/>
  <c r="D287" i="41"/>
  <c r="E287" i="41" s="1"/>
  <c r="F287" i="41" s="1"/>
  <c r="G287" i="41" s="1"/>
  <c r="H287" i="41" s="1"/>
  <c r="I287" i="41" s="1"/>
  <c r="J395" i="41"/>
  <c r="I395" i="41"/>
  <c r="J187" i="41"/>
  <c r="D23" i="41"/>
  <c r="E23" i="41" s="1"/>
  <c r="F23" i="41" s="1"/>
  <c r="I23" i="41"/>
  <c r="I174" i="41"/>
  <c r="J55" i="41"/>
  <c r="J312" i="41"/>
  <c r="J214" i="41"/>
  <c r="J416" i="41"/>
  <c r="J202" i="41"/>
  <c r="J157" i="41"/>
  <c r="D103" i="41"/>
  <c r="E103" i="41" s="1"/>
  <c r="F103" i="41" s="1"/>
  <c r="G103" i="41" s="1"/>
  <c r="H103" i="41" s="1"/>
  <c r="I103" i="41" s="1"/>
  <c r="D409" i="41"/>
  <c r="E409" i="41" s="1"/>
  <c r="F409" i="41" s="1"/>
  <c r="D133" i="41"/>
  <c r="E133" i="41" s="1"/>
  <c r="F133" i="41" s="1"/>
  <c r="I133" i="41"/>
  <c r="D44" i="41"/>
  <c r="E44" i="41" s="1"/>
  <c r="F44" i="41" s="1"/>
  <c r="G44" i="41" s="1"/>
  <c r="H44" i="41" s="1"/>
  <c r="I44" i="41"/>
  <c r="D109" i="41"/>
  <c r="E109" i="41" s="1"/>
  <c r="F109" i="41" s="1"/>
  <c r="D428" i="41"/>
  <c r="E428" i="41" s="1"/>
  <c r="F428" i="41" s="1"/>
  <c r="D179" i="41"/>
  <c r="E179" i="41" s="1"/>
  <c r="F179" i="41" s="1"/>
  <c r="D274" i="41"/>
  <c r="E274" i="41" s="1"/>
  <c r="F274" i="41" s="1"/>
  <c r="D177" i="41"/>
  <c r="E177" i="41" s="1"/>
  <c r="F177" i="41" s="1"/>
  <c r="G177" i="41" s="1"/>
  <c r="H177" i="41" s="1"/>
  <c r="I177" i="41"/>
  <c r="D378" i="41"/>
  <c r="E378" i="41" s="1"/>
  <c r="F378" i="41" s="1"/>
  <c r="G378" i="41" s="1"/>
  <c r="H378" i="41" s="1"/>
  <c r="I378" i="41"/>
  <c r="D335" i="41"/>
  <c r="E335" i="41" s="1"/>
  <c r="F335" i="41" s="1"/>
  <c r="D229" i="41"/>
  <c r="E229" i="41" s="1"/>
  <c r="F229" i="41" s="1"/>
  <c r="G229" i="41" s="1"/>
  <c r="H229" i="41" s="1"/>
  <c r="I229" i="41"/>
  <c r="J423" i="41"/>
  <c r="J398" i="41"/>
  <c r="I398" i="41"/>
  <c r="J10" i="41"/>
  <c r="D433" i="41"/>
  <c r="E433" i="41" s="1"/>
  <c r="F433" i="41" s="1"/>
  <c r="I433" i="41"/>
  <c r="D237" i="41"/>
  <c r="E237" i="41" s="1"/>
  <c r="F237" i="41" s="1"/>
  <c r="G237" i="41" s="1"/>
  <c r="H237" i="41" s="1"/>
  <c r="I237" i="41"/>
  <c r="D384" i="41"/>
  <c r="E384" i="41" s="1"/>
  <c r="F384" i="41" s="1"/>
  <c r="G384" i="41" s="1"/>
  <c r="H384" i="41" s="1"/>
  <c r="I384" i="41" s="1"/>
  <c r="D413" i="41"/>
  <c r="E413" i="41" s="1"/>
  <c r="F413" i="41" s="1"/>
  <c r="D282" i="41"/>
  <c r="E282" i="41" s="1"/>
  <c r="F282" i="41" s="1"/>
  <c r="D317" i="41"/>
  <c r="E317" i="41" s="1"/>
  <c r="F317" i="41" s="1"/>
  <c r="D39" i="41"/>
  <c r="E39" i="41" s="1"/>
  <c r="F39" i="41" s="1"/>
  <c r="I39" i="41"/>
  <c r="D265" i="41"/>
  <c r="E265" i="41" s="1"/>
  <c r="F265" i="41" s="1"/>
  <c r="D161" i="41"/>
  <c r="E161" i="41" s="1"/>
  <c r="F161" i="41" s="1"/>
  <c r="I161" i="41"/>
  <c r="D215" i="41"/>
  <c r="E215" i="41" s="1"/>
  <c r="F215" i="41" s="1"/>
  <c r="D16" i="41"/>
  <c r="E16" i="41" s="1"/>
  <c r="F16" i="41" s="1"/>
  <c r="G16" i="41" s="1"/>
  <c r="H16" i="41" s="1"/>
  <c r="I16" i="41" s="1"/>
  <c r="D147" i="41"/>
  <c r="E147" i="41" s="1"/>
  <c r="F147" i="41" s="1"/>
  <c r="G147" i="41" s="1"/>
  <c r="H147" i="41" s="1"/>
  <c r="I147" i="41"/>
  <c r="D319" i="41"/>
  <c r="E319" i="41" s="1"/>
  <c r="F319" i="41" s="1"/>
  <c r="D175" i="41"/>
  <c r="E175" i="41" s="1"/>
  <c r="F175" i="41" s="1"/>
  <c r="G175" i="41" s="1"/>
  <c r="H175" i="41" s="1"/>
  <c r="I175" i="41" s="1"/>
  <c r="D68" i="41"/>
  <c r="E68" i="41" s="1"/>
  <c r="F68" i="41" s="1"/>
  <c r="G68" i="41" s="1"/>
  <c r="H68" i="41" s="1"/>
  <c r="I68" i="41" s="1"/>
  <c r="D283" i="41"/>
  <c r="E283" i="41" s="1"/>
  <c r="F283" i="41" s="1"/>
  <c r="G283" i="41" s="1"/>
  <c r="H283" i="41" s="1"/>
  <c r="I283" i="41"/>
  <c r="D171" i="41"/>
  <c r="E171" i="41" s="1"/>
  <c r="F171" i="41" s="1"/>
  <c r="G171" i="41" s="1"/>
  <c r="H171" i="41" s="1"/>
  <c r="I171" i="41"/>
  <c r="J222" i="41"/>
  <c r="J194" i="41"/>
  <c r="D271" i="41"/>
  <c r="E271" i="41" s="1"/>
  <c r="F271" i="41" s="1"/>
  <c r="G271" i="41" s="1"/>
  <c r="H271" i="41" s="1"/>
  <c r="I271" i="41"/>
  <c r="D146" i="41"/>
  <c r="E146" i="41" s="1"/>
  <c r="F146" i="41" s="1"/>
  <c r="G146" i="41" s="1"/>
  <c r="H146" i="41" s="1"/>
  <c r="I146" i="41" s="1"/>
  <c r="I45" i="41"/>
  <c r="I354" i="41"/>
  <c r="D220" i="41"/>
  <c r="E220" i="41" s="1"/>
  <c r="F220" i="41" s="1"/>
  <c r="D393" i="41"/>
  <c r="E393" i="41" s="1"/>
  <c r="F393" i="41" s="1"/>
  <c r="I393" i="41"/>
  <c r="D262" i="41"/>
  <c r="E262" i="41" s="1"/>
  <c r="F262" i="41" s="1"/>
  <c r="D361" i="41"/>
  <c r="E361" i="41" s="1"/>
  <c r="F361" i="41" s="1"/>
  <c r="G361" i="41" s="1"/>
  <c r="H361" i="41" s="1"/>
  <c r="I361" i="41"/>
  <c r="D224" i="41"/>
  <c r="E224" i="41" s="1"/>
  <c r="F224" i="41" s="1"/>
  <c r="D155" i="41"/>
  <c r="E155" i="41" s="1"/>
  <c r="F155" i="41" s="1"/>
  <c r="G155" i="41" s="1"/>
  <c r="H155" i="41" s="1"/>
  <c r="I155" i="41" s="1"/>
  <c r="J142" i="41"/>
  <c r="I142" i="41"/>
  <c r="D385" i="41"/>
  <c r="E385" i="41" s="1"/>
  <c r="F385" i="41" s="1"/>
  <c r="D210" i="41"/>
  <c r="E210" i="41" s="1"/>
  <c r="F210" i="41" s="1"/>
  <c r="D273" i="41"/>
  <c r="E273" i="41" s="1"/>
  <c r="F273" i="41" s="1"/>
  <c r="G273" i="41" s="1"/>
  <c r="H273" i="41" s="1"/>
  <c r="I273" i="41" s="1"/>
  <c r="D166" i="41"/>
  <c r="E166" i="41" s="1"/>
  <c r="F166" i="41" s="1"/>
  <c r="D313" i="41"/>
  <c r="E313" i="41" s="1"/>
  <c r="F313" i="41" s="1"/>
  <c r="G313" i="41" s="1"/>
  <c r="D223" i="41"/>
  <c r="E223" i="41" s="1"/>
  <c r="F223" i="41" s="1"/>
  <c r="I223" i="41"/>
  <c r="D8" i="41"/>
  <c r="E8" i="41" s="1"/>
  <c r="F8" i="41" s="1"/>
  <c r="D145" i="41"/>
  <c r="E145" i="41" s="1"/>
  <c r="F145" i="41" s="1"/>
  <c r="D208" i="41"/>
  <c r="E208" i="41" s="1"/>
  <c r="F208" i="41" s="1"/>
  <c r="D75" i="41"/>
  <c r="E75" i="41" s="1"/>
  <c r="F75" i="41" s="1"/>
  <c r="D139" i="41"/>
  <c r="E139" i="41" s="1"/>
  <c r="F139" i="41" s="1"/>
  <c r="G139" i="41" s="1"/>
  <c r="H139" i="41" s="1"/>
  <c r="I139" i="41" s="1"/>
  <c r="D87" i="41"/>
  <c r="E87" i="41" s="1"/>
  <c r="F87" i="41" s="1"/>
  <c r="G87" i="41" s="1"/>
  <c r="H87" i="41" s="1"/>
  <c r="I87" i="41" s="1"/>
  <c r="D131" i="41"/>
  <c r="E131" i="41" s="1"/>
  <c r="F131" i="41" s="1"/>
  <c r="G131" i="41" s="1"/>
  <c r="H131" i="41" s="1"/>
  <c r="I131" i="41"/>
  <c r="D94" i="41"/>
  <c r="E94" i="41" s="1"/>
  <c r="F94" i="41" s="1"/>
  <c r="G94" i="41" s="1"/>
  <c r="H94" i="41" s="1"/>
  <c r="I94" i="41"/>
  <c r="D36" i="41"/>
  <c r="E36" i="41" s="1"/>
  <c r="F36" i="41" s="1"/>
  <c r="G36" i="41" s="1"/>
  <c r="H36" i="41" s="1"/>
  <c r="I36" i="41" s="1"/>
  <c r="J382" i="41"/>
  <c r="D327" i="41"/>
  <c r="E327" i="41" s="1"/>
  <c r="F327" i="41" s="1"/>
  <c r="D279" i="41"/>
  <c r="E279" i="41" s="1"/>
  <c r="F279" i="41" s="1"/>
  <c r="G279" i="41" s="1"/>
  <c r="H279" i="41" s="1"/>
  <c r="I279" i="41"/>
  <c r="J354" i="41"/>
  <c r="I95" i="41"/>
  <c r="I162" i="41"/>
  <c r="D198" i="41"/>
  <c r="E198" i="41" s="1"/>
  <c r="F198" i="41" s="1"/>
  <c r="G198" i="41" s="1"/>
  <c r="H198" i="41" s="1"/>
  <c r="I198" i="41" s="1"/>
  <c r="J220" i="41"/>
  <c r="J135" i="41"/>
  <c r="D125" i="41"/>
  <c r="E125" i="41" s="1"/>
  <c r="F125" i="41" s="1"/>
  <c r="D437" i="41"/>
  <c r="E437" i="41" s="1"/>
  <c r="F437" i="41" s="1"/>
  <c r="I437" i="41"/>
  <c r="D297" i="41"/>
  <c r="E297" i="41" s="1"/>
  <c r="F297" i="41" s="1"/>
  <c r="D377" i="41"/>
  <c r="E377" i="41" s="1"/>
  <c r="F377" i="41" s="1"/>
  <c r="D412" i="41"/>
  <c r="E412" i="41" s="1"/>
  <c r="F412" i="41" s="1"/>
  <c r="I412" i="41"/>
  <c r="D401" i="41"/>
  <c r="E401" i="41" s="1"/>
  <c r="F401" i="41" s="1"/>
  <c r="I401" i="41"/>
  <c r="D165" i="41"/>
  <c r="E165" i="41" s="1"/>
  <c r="F165" i="41" s="1"/>
  <c r="I165" i="41"/>
  <c r="D402" i="41"/>
  <c r="E402" i="41" s="1"/>
  <c r="F402" i="41" s="1"/>
  <c r="G402" i="41" s="1"/>
  <c r="H402" i="41" s="1"/>
  <c r="I402" i="41"/>
  <c r="D73" i="41"/>
  <c r="E73" i="41" s="1"/>
  <c r="F73" i="41" s="1"/>
  <c r="G73" i="41" s="1"/>
  <c r="H73" i="41" s="1"/>
  <c r="I73" i="41" s="1"/>
  <c r="D355" i="41"/>
  <c r="E355" i="41" s="1"/>
  <c r="F355" i="41" s="1"/>
  <c r="D339" i="41"/>
  <c r="E339" i="41" s="1"/>
  <c r="F339" i="41" s="1"/>
  <c r="D389" i="41"/>
  <c r="E389" i="41" s="1"/>
  <c r="F389" i="41" s="1"/>
  <c r="I389" i="41"/>
  <c r="D376" i="41"/>
  <c r="E376" i="41" s="1"/>
  <c r="F376" i="41" s="1"/>
  <c r="I376" i="41"/>
  <c r="D365" i="41"/>
  <c r="E365" i="41" s="1"/>
  <c r="F365" i="41" s="1"/>
  <c r="G365" i="41" s="1"/>
  <c r="H365" i="41" s="1"/>
  <c r="I365" i="41" s="1"/>
  <c r="D153" i="41"/>
  <c r="E153" i="41" s="1"/>
  <c r="F153" i="41" s="1"/>
  <c r="I153" i="41"/>
  <c r="D309" i="41"/>
  <c r="E309" i="41" s="1"/>
  <c r="F309" i="41" s="1"/>
  <c r="D129" i="41"/>
  <c r="E129" i="41" s="1"/>
  <c r="F129" i="41" s="1"/>
  <c r="D258" i="41"/>
  <c r="E258" i="41" s="1"/>
  <c r="F258" i="41" s="1"/>
  <c r="D199" i="41"/>
  <c r="E199" i="41" s="1"/>
  <c r="F199" i="41" s="1"/>
  <c r="D59" i="41"/>
  <c r="E59" i="41" s="1"/>
  <c r="F59" i="41" s="1"/>
  <c r="D422" i="41"/>
  <c r="E422" i="41" s="1"/>
  <c r="F422" i="41" s="1"/>
  <c r="G422" i="41" s="1"/>
  <c r="H422" i="41" s="1"/>
  <c r="I422" i="41"/>
  <c r="D434" i="41"/>
  <c r="E434" i="41" s="1"/>
  <c r="F434" i="41" s="1"/>
  <c r="G434" i="41" s="1"/>
  <c r="H434" i="41" s="1"/>
  <c r="I434" i="41"/>
  <c r="D126" i="41"/>
  <c r="E126" i="41" s="1"/>
  <c r="F126" i="41" s="1"/>
  <c r="G126" i="41" s="1"/>
  <c r="H126" i="41" s="1"/>
  <c r="I126" i="41" s="1"/>
  <c r="D84" i="41"/>
  <c r="E84" i="41" s="1"/>
  <c r="F84" i="41" s="1"/>
  <c r="G84" i="41" s="1"/>
  <c r="H84" i="41" s="1"/>
  <c r="I84" i="41"/>
  <c r="D263" i="41"/>
  <c r="E263" i="41" s="1"/>
  <c r="F263" i="41" s="1"/>
  <c r="G263" i="41" s="1"/>
  <c r="H263" i="41" s="1"/>
  <c r="I263" i="41"/>
  <c r="D269" i="41"/>
  <c r="E269" i="41" s="1"/>
  <c r="F269" i="41" s="1"/>
  <c r="G269" i="41" s="1"/>
  <c r="H269" i="41" s="1"/>
  <c r="I269" i="41"/>
  <c r="D151" i="41"/>
  <c r="E151" i="41" s="1"/>
  <c r="F151" i="41" s="1"/>
  <c r="G151" i="41" s="1"/>
  <c r="H151" i="41" s="1"/>
  <c r="I151" i="41"/>
  <c r="D15" i="41"/>
  <c r="E15" i="41" s="1"/>
  <c r="F15" i="41" s="1"/>
  <c r="D292" i="41"/>
  <c r="E292" i="41" s="1"/>
  <c r="F292" i="41" s="1"/>
  <c r="G292" i="41" s="1"/>
  <c r="H292" i="41" s="1"/>
  <c r="I292" i="41"/>
  <c r="J182" i="41"/>
  <c r="D308" i="41"/>
  <c r="E308" i="41" s="1"/>
  <c r="F308" i="41" s="1"/>
  <c r="D51" i="41"/>
  <c r="E51" i="41" s="1"/>
  <c r="F51" i="41" s="1"/>
  <c r="D32" i="41"/>
  <c r="E32" i="41" s="1"/>
  <c r="F32" i="41" s="1"/>
  <c r="G32" i="41" s="1"/>
  <c r="H32" i="41" s="1"/>
  <c r="I32" i="41"/>
  <c r="D197" i="41"/>
  <c r="E197" i="41" s="1"/>
  <c r="F197" i="41" s="1"/>
  <c r="G197" i="41" s="1"/>
  <c r="H197" i="41" s="1"/>
  <c r="I197" i="41"/>
  <c r="D211" i="41"/>
  <c r="E211" i="41" s="1"/>
  <c r="F211" i="41" s="1"/>
  <c r="I211" i="41"/>
  <c r="D254" i="41"/>
  <c r="E254" i="41" s="1"/>
  <c r="F254" i="41" s="1"/>
  <c r="G254" i="41" s="1"/>
  <c r="H254" i="41" s="1"/>
  <c r="I254" i="41" s="1"/>
  <c r="D421" i="41"/>
  <c r="E421" i="41" s="1"/>
  <c r="F421" i="41" s="1"/>
  <c r="I421" i="41"/>
  <c r="J321" i="41"/>
  <c r="I321" i="41"/>
  <c r="D31" i="41"/>
  <c r="E31" i="41" s="1"/>
  <c r="F31" i="41" s="1"/>
  <c r="I31" i="41"/>
  <c r="I72" i="41"/>
  <c r="D352" i="41"/>
  <c r="E352" i="41" s="1"/>
  <c r="F352" i="41" s="1"/>
  <c r="D405" i="41"/>
  <c r="E405" i="41" s="1"/>
  <c r="F405" i="41" s="1"/>
  <c r="D381" i="41"/>
  <c r="E381" i="41" s="1"/>
  <c r="F381" i="41" s="1"/>
  <c r="I381" i="41"/>
  <c r="D214" i="41"/>
  <c r="E214" i="41" s="1"/>
  <c r="F214" i="41" s="1"/>
  <c r="G214" i="41" s="1"/>
  <c r="H214" i="41" s="1"/>
  <c r="D173" i="41"/>
  <c r="E173" i="41" s="1"/>
  <c r="F173" i="41" s="1"/>
  <c r="I173" i="41"/>
  <c r="D346" i="41"/>
  <c r="E346" i="41" s="1"/>
  <c r="F346" i="41" s="1"/>
  <c r="D396" i="41"/>
  <c r="E396" i="41" s="1"/>
  <c r="F396" i="41" s="1"/>
  <c r="D372" i="41"/>
  <c r="E372" i="41" s="1"/>
  <c r="F372" i="41" s="1"/>
  <c r="D435" i="41"/>
  <c r="E435" i="41" s="1"/>
  <c r="F435" i="41" s="1"/>
  <c r="D351" i="41"/>
  <c r="E351" i="41" s="1"/>
  <c r="F351" i="41" s="1"/>
  <c r="G351" i="41" s="1"/>
  <c r="H351" i="41" s="1"/>
  <c r="I351" i="41" s="1"/>
  <c r="J334" i="41"/>
  <c r="I334" i="41"/>
  <c r="D380" i="41"/>
  <c r="E380" i="41" s="1"/>
  <c r="F380" i="41" s="1"/>
  <c r="D369" i="41"/>
  <c r="E369" i="41" s="1"/>
  <c r="F369" i="41" s="1"/>
  <c r="G369" i="41" s="1"/>
  <c r="H369" i="41" s="1"/>
  <c r="I369" i="41" s="1"/>
  <c r="D356" i="41"/>
  <c r="E356" i="41" s="1"/>
  <c r="F356" i="41" s="1"/>
  <c r="D288" i="41"/>
  <c r="E288" i="41" s="1"/>
  <c r="F288" i="41" s="1"/>
  <c r="D202" i="41"/>
  <c r="E202" i="41" s="1"/>
  <c r="F202" i="41" s="1"/>
  <c r="D266" i="41"/>
  <c r="E266" i="41" s="1"/>
  <c r="F266" i="41" s="1"/>
  <c r="D137" i="41"/>
  <c r="E137" i="41" s="1"/>
  <c r="F137" i="41" s="1"/>
  <c r="D305" i="41"/>
  <c r="E305" i="41" s="1"/>
  <c r="F305" i="41" s="1"/>
  <c r="I305" i="41"/>
  <c r="D207" i="41"/>
  <c r="E207" i="41" s="1"/>
  <c r="F207" i="41" s="1"/>
  <c r="D251" i="41"/>
  <c r="E251" i="41" s="1"/>
  <c r="F251" i="41" s="1"/>
  <c r="D293" i="41"/>
  <c r="E293" i="41" s="1"/>
  <c r="F293" i="41" s="1"/>
  <c r="G293" i="41" s="1"/>
  <c r="H293" i="41" s="1"/>
  <c r="I293" i="41" s="1"/>
  <c r="D192" i="41"/>
  <c r="E192" i="41" s="1"/>
  <c r="F192" i="41" s="1"/>
  <c r="D27" i="41"/>
  <c r="E27" i="41" s="1"/>
  <c r="F27" i="41" s="1"/>
  <c r="D417" i="41"/>
  <c r="E417" i="41" s="1"/>
  <c r="F417" i="41" s="1"/>
  <c r="G417" i="41" s="1"/>
  <c r="H417" i="41" s="1"/>
  <c r="I417" i="41" s="1"/>
  <c r="D123" i="41"/>
  <c r="E123" i="41" s="1"/>
  <c r="F123" i="41" s="1"/>
  <c r="G123" i="41" s="1"/>
  <c r="H123" i="41" s="1"/>
  <c r="I123" i="41"/>
  <c r="D430" i="41"/>
  <c r="E430" i="41" s="1"/>
  <c r="F430" i="41" s="1"/>
  <c r="G430" i="41" s="1"/>
  <c r="H430" i="41" s="1"/>
  <c r="I430" i="41"/>
  <c r="D115" i="41"/>
  <c r="E115" i="41" s="1"/>
  <c r="F115" i="41" s="1"/>
  <c r="G115" i="41" s="1"/>
  <c r="H115" i="41" s="1"/>
  <c r="I115" i="41"/>
  <c r="D57" i="41"/>
  <c r="E57" i="41" s="1"/>
  <c r="F57" i="41" s="1"/>
  <c r="G57" i="41" s="1"/>
  <c r="H57" i="41" s="1"/>
  <c r="I57" i="41"/>
  <c r="D65" i="41"/>
  <c r="E65" i="41" s="1"/>
  <c r="F65" i="41" s="1"/>
  <c r="G65" i="41" s="1"/>
  <c r="H65" i="41" s="1"/>
  <c r="I65" i="41"/>
  <c r="D323" i="41"/>
  <c r="E323" i="41" s="1"/>
  <c r="F323" i="41" s="1"/>
  <c r="G323" i="41" s="1"/>
  <c r="J226" i="41"/>
  <c r="J338" i="41"/>
  <c r="J262" i="41"/>
  <c r="D88" i="41"/>
  <c r="E88" i="41" s="1"/>
  <c r="F88" i="41" s="1"/>
  <c r="D159" i="41"/>
  <c r="E159" i="41" s="1"/>
  <c r="F159" i="41" s="1"/>
  <c r="G159" i="41" s="1"/>
  <c r="H159" i="41" s="1"/>
  <c r="I159" i="41" s="1"/>
  <c r="J383" i="41"/>
  <c r="J361" i="41"/>
  <c r="D154" i="41"/>
  <c r="E154" i="41" s="1"/>
  <c r="F154" i="41" s="1"/>
  <c r="G154" i="41" s="1"/>
  <c r="H154" i="41" s="1"/>
  <c r="I154" i="41"/>
  <c r="I119" i="41"/>
  <c r="I29" i="41"/>
  <c r="D227" i="41"/>
  <c r="E227" i="41" s="1"/>
  <c r="F227" i="41" s="1"/>
  <c r="D213" i="41"/>
  <c r="E213" i="41" s="1"/>
  <c r="F213" i="41" s="1"/>
  <c r="G213" i="41" s="1"/>
  <c r="H213" i="41" s="1"/>
  <c r="I213" i="41" s="1"/>
  <c r="D259" i="41"/>
  <c r="E259" i="41" s="1"/>
  <c r="F259" i="41" s="1"/>
  <c r="G259" i="41" s="1"/>
  <c r="H259" i="41" s="1"/>
  <c r="I259" i="41" s="1"/>
  <c r="D400" i="41"/>
  <c r="E400" i="41" s="1"/>
  <c r="F400" i="41" s="1"/>
  <c r="J359" i="41"/>
  <c r="J117" i="41"/>
  <c r="D360" i="41"/>
  <c r="E360" i="41" s="1"/>
  <c r="F360" i="41" s="1"/>
  <c r="G360" i="41" s="1"/>
  <c r="H360" i="41" s="1"/>
  <c r="I360" i="41" s="1"/>
  <c r="D257" i="41"/>
  <c r="E257" i="41" s="1"/>
  <c r="F257" i="41" s="1"/>
  <c r="D301" i="41"/>
  <c r="E301" i="41" s="1"/>
  <c r="F301" i="41" s="1"/>
  <c r="D200" i="41"/>
  <c r="E200" i="41" s="1"/>
  <c r="F200" i="41" s="1"/>
  <c r="G200" i="41" s="1"/>
  <c r="H200" i="41" s="1"/>
  <c r="I200" i="41" s="1"/>
  <c r="D113" i="41"/>
  <c r="E113" i="41" s="1"/>
  <c r="F113" i="41" s="1"/>
  <c r="D183" i="41"/>
  <c r="E183" i="41" s="1"/>
  <c r="F183" i="41" s="1"/>
  <c r="I183" i="41"/>
  <c r="D12" i="41"/>
  <c r="E12" i="41" s="1"/>
  <c r="F12" i="41" s="1"/>
  <c r="I12" i="41"/>
  <c r="J386" i="41"/>
  <c r="D438" i="41"/>
  <c r="E438" i="41" s="1"/>
  <c r="F438" i="41" s="1"/>
  <c r="G438" i="41" s="1"/>
  <c r="H438" i="41" s="1"/>
  <c r="I438" i="41"/>
  <c r="D406" i="41"/>
  <c r="E406" i="41" s="1"/>
  <c r="F406" i="41" s="1"/>
  <c r="G406" i="41" s="1"/>
  <c r="H406" i="41" s="1"/>
  <c r="I406" i="41"/>
  <c r="D110" i="41"/>
  <c r="E110" i="41" s="1"/>
  <c r="F110" i="41" s="1"/>
  <c r="G110" i="41" s="1"/>
  <c r="H110" i="41" s="1"/>
  <c r="I110" i="41" s="1"/>
  <c r="D52" i="41"/>
  <c r="E52" i="41" s="1"/>
  <c r="F52" i="41" s="1"/>
  <c r="G52" i="41" s="1"/>
  <c r="H52" i="41" s="1"/>
  <c r="I52" i="41"/>
  <c r="D60" i="41"/>
  <c r="E60" i="41" s="1"/>
  <c r="F60" i="41" s="1"/>
  <c r="G60" i="41" s="1"/>
  <c r="H60" i="41" s="1"/>
  <c r="I60" i="41"/>
  <c r="J375" i="41"/>
  <c r="J290" i="41"/>
  <c r="J144" i="41"/>
  <c r="J341" i="41"/>
  <c r="I341" i="41"/>
  <c r="J125" i="41"/>
  <c r="J100" i="41"/>
  <c r="I100" i="41"/>
  <c r="J9" i="41"/>
  <c r="D219" i="41"/>
  <c r="E219" i="41" s="1"/>
  <c r="F219" i="41" s="1"/>
  <c r="D322" i="41"/>
  <c r="E322" i="41" s="1"/>
  <c r="F322" i="41" s="1"/>
  <c r="D350" i="41"/>
  <c r="E350" i="41" s="1"/>
  <c r="F350" i="41" s="1"/>
  <c r="D121" i="41"/>
  <c r="E121" i="41" s="1"/>
  <c r="F121" i="41" s="1"/>
  <c r="D324" i="41"/>
  <c r="E324" i="41" s="1"/>
  <c r="F324" i="41" s="1"/>
  <c r="G324" i="41" s="1"/>
  <c r="H324" i="41" s="1"/>
  <c r="I324" i="41" s="1"/>
  <c r="D364" i="41"/>
  <c r="E364" i="41" s="1"/>
  <c r="F364" i="41" s="1"/>
  <c r="D353" i="41"/>
  <c r="E353" i="41" s="1"/>
  <c r="F353" i="41" s="1"/>
  <c r="D343" i="41"/>
  <c r="E343" i="41" s="1"/>
  <c r="F343" i="41" s="1"/>
  <c r="D252" i="41"/>
  <c r="E252" i="41" s="1"/>
  <c r="F252" i="41" s="1"/>
  <c r="D191" i="41"/>
  <c r="E191" i="41" s="1"/>
  <c r="F191" i="41" s="1"/>
  <c r="I191" i="41"/>
  <c r="D286" i="41"/>
  <c r="E286" i="41" s="1"/>
  <c r="F286" i="41" s="1"/>
  <c r="I286" i="41"/>
  <c r="D170" i="41"/>
  <c r="E170" i="41" s="1"/>
  <c r="F170" i="41" s="1"/>
  <c r="G170" i="41" s="1"/>
  <c r="H170" i="41" s="1"/>
  <c r="I170" i="41" s="1"/>
  <c r="D386" i="41"/>
  <c r="E386" i="41" s="1"/>
  <c r="F386" i="41" s="1"/>
  <c r="G386" i="41" s="1"/>
  <c r="H386" i="41" s="1"/>
  <c r="I386" i="41" s="1"/>
  <c r="D107" i="41"/>
  <c r="E107" i="41" s="1"/>
  <c r="F107" i="41" s="1"/>
  <c r="G107" i="41" s="1"/>
  <c r="H107" i="41" s="1"/>
  <c r="I107" i="41"/>
  <c r="D418" i="41"/>
  <c r="E418" i="41" s="1"/>
  <c r="F418" i="41" s="1"/>
  <c r="G418" i="41" s="1"/>
  <c r="H418" i="41" s="1"/>
  <c r="I418" i="41" s="1"/>
  <c r="D394" i="41"/>
  <c r="E394" i="41" s="1"/>
  <c r="F394" i="41" s="1"/>
  <c r="G394" i="41" s="1"/>
  <c r="H394" i="41" s="1"/>
  <c r="I394" i="41" s="1"/>
  <c r="D99" i="41"/>
  <c r="E99" i="41" s="1"/>
  <c r="F99" i="41" s="1"/>
  <c r="G99" i="41" s="1"/>
  <c r="H99" i="41" s="1"/>
  <c r="I99" i="41" s="1"/>
  <c r="D17" i="41"/>
  <c r="E17" i="41" s="1"/>
  <c r="F17" i="41" s="1"/>
  <c r="G17" i="41" s="1"/>
  <c r="H17" i="41" s="1"/>
  <c r="I17" i="41"/>
  <c r="D33" i="41"/>
  <c r="E33" i="41" s="1"/>
  <c r="F33" i="41" s="1"/>
  <c r="G33" i="41" s="1"/>
  <c r="H33" i="41" s="1"/>
  <c r="I33" i="41"/>
  <c r="J371" i="41"/>
  <c r="D311" i="41"/>
  <c r="E311" i="41" s="1"/>
  <c r="F311" i="41" s="1"/>
  <c r="I311" i="41"/>
  <c r="J286" i="41"/>
  <c r="J250" i="41"/>
  <c r="I250" i="41"/>
  <c r="D134" i="41"/>
  <c r="E134" i="41" s="1"/>
  <c r="F134" i="41" s="1"/>
  <c r="G134" i="41" s="1"/>
  <c r="H134" i="41" s="1"/>
  <c r="I134" i="41" s="1"/>
  <c r="J368" i="41"/>
  <c r="J360" i="41"/>
  <c r="J96" i="41"/>
  <c r="D340" i="41"/>
  <c r="E340" i="41" s="1"/>
  <c r="F340" i="41" s="1"/>
  <c r="G340" i="41" s="1"/>
  <c r="H340" i="41" s="1"/>
  <c r="I340" i="41"/>
  <c r="J431" i="41"/>
  <c r="I328" i="41"/>
  <c r="D105" i="41"/>
  <c r="E105" i="41" s="1"/>
  <c r="F105" i="41" s="1"/>
  <c r="I184" i="41"/>
  <c r="D235" i="41"/>
  <c r="E235" i="41" s="1"/>
  <c r="F235" i="41" s="1"/>
  <c r="G235" i="41" s="1"/>
  <c r="H235" i="41" s="1"/>
  <c r="I235" i="41"/>
  <c r="D277" i="41"/>
  <c r="E277" i="41" s="1"/>
  <c r="F277" i="41" s="1"/>
  <c r="I277" i="41"/>
  <c r="D24" i="41"/>
  <c r="E24" i="41" s="1"/>
  <c r="F24" i="41" s="1"/>
  <c r="D374" i="41"/>
  <c r="E374" i="41" s="1"/>
  <c r="F374" i="41" s="1"/>
  <c r="G374" i="41" s="1"/>
  <c r="H374" i="41" s="1"/>
  <c r="I374" i="41"/>
  <c r="D410" i="41"/>
  <c r="E410" i="41" s="1"/>
  <c r="F410" i="41" s="1"/>
  <c r="G410" i="41" s="1"/>
  <c r="H410" i="41" s="1"/>
  <c r="I410" i="41"/>
  <c r="D98" i="41"/>
  <c r="E98" i="41" s="1"/>
  <c r="F98" i="41" s="1"/>
  <c r="G98" i="41" s="1"/>
  <c r="H98" i="41" s="1"/>
  <c r="I98" i="41"/>
  <c r="D81" i="41"/>
  <c r="E81" i="41" s="1"/>
  <c r="F81" i="41" s="1"/>
  <c r="G81" i="41" s="1"/>
  <c r="H81" i="41" s="1"/>
  <c r="I81" i="41"/>
  <c r="D28" i="41"/>
  <c r="E28" i="41" s="1"/>
  <c r="F28" i="41" s="1"/>
  <c r="G28" i="41" s="1"/>
  <c r="H28" i="41" s="1"/>
  <c r="I28" i="41"/>
  <c r="I210" i="41"/>
  <c r="I140" i="41"/>
  <c r="J336" i="41"/>
  <c r="J340" i="41"/>
  <c r="I48" i="41"/>
  <c r="D132" i="41"/>
  <c r="E132" i="41" s="1"/>
  <c r="F132" i="41" s="1"/>
  <c r="I132" i="41"/>
  <c r="D278" i="41"/>
  <c r="E278" i="41" s="1"/>
  <c r="F278" i="41" s="1"/>
  <c r="I278" i="41"/>
  <c r="J80" i="41"/>
  <c r="I80" i="41"/>
  <c r="J124" i="41"/>
  <c r="D349" i="41"/>
  <c r="E349" i="41" s="1"/>
  <c r="F349" i="41" s="1"/>
  <c r="D429" i="41"/>
  <c r="E429" i="41" s="1"/>
  <c r="F429" i="41" s="1"/>
  <c r="I429" i="41"/>
  <c r="D357" i="41"/>
  <c r="E357" i="41" s="1"/>
  <c r="F357" i="41" s="1"/>
  <c r="I357" i="41"/>
  <c r="D420" i="41"/>
  <c r="E420" i="41" s="1"/>
  <c r="F420" i="41" s="1"/>
  <c r="D342" i="41"/>
  <c r="E342" i="41" s="1"/>
  <c r="F342" i="41" s="1"/>
  <c r="D169" i="41"/>
  <c r="E169" i="41" s="1"/>
  <c r="F169" i="41" s="1"/>
  <c r="I169" i="41"/>
  <c r="D370" i="41"/>
  <c r="E370" i="41" s="1"/>
  <c r="F370" i="41" s="1"/>
  <c r="G370" i="41" s="1"/>
  <c r="H370" i="41" s="1"/>
  <c r="I370" i="41"/>
  <c r="I366" i="41"/>
  <c r="D315" i="41"/>
  <c r="E315" i="41" s="1"/>
  <c r="F315" i="41" s="1"/>
  <c r="G315" i="41" s="1"/>
  <c r="H315" i="41" s="1"/>
  <c r="I315" i="41"/>
  <c r="J367" i="41"/>
  <c r="J176" i="41"/>
  <c r="J32" i="41"/>
  <c r="D436" i="41"/>
  <c r="E436" i="41" s="1"/>
  <c r="F436" i="41" s="1"/>
  <c r="J436" i="41"/>
  <c r="D440" i="41"/>
  <c r="E440" i="41" s="1"/>
  <c r="F440" i="41" s="1"/>
  <c r="G440" i="41" s="1"/>
  <c r="H440" i="41" s="1"/>
  <c r="I440" i="41" s="1"/>
  <c r="J440" i="41"/>
  <c r="J309" i="41"/>
  <c r="J215" i="41"/>
  <c r="J191" i="41"/>
  <c r="J357" i="41"/>
  <c r="J139" i="41"/>
  <c r="D92" i="41"/>
  <c r="E92" i="41" s="1"/>
  <c r="F92" i="41" s="1"/>
  <c r="D382" i="41"/>
  <c r="E382" i="41" s="1"/>
  <c r="F382" i="41" s="1"/>
  <c r="G382" i="41" s="1"/>
  <c r="H382" i="41" s="1"/>
  <c r="I382" i="41" s="1"/>
  <c r="D221" i="41"/>
  <c r="E221" i="41" s="1"/>
  <c r="F221" i="41" s="1"/>
  <c r="G221" i="41" s="1"/>
  <c r="H221" i="41" s="1"/>
  <c r="D40" i="41"/>
  <c r="E40" i="41" s="1"/>
  <c r="F40" i="41" s="1"/>
  <c r="G40" i="41" s="1"/>
  <c r="H40" i="41" s="1"/>
  <c r="I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G168" i="41" s="1"/>
  <c r="H168" i="41" s="1"/>
  <c r="D4" i="41"/>
  <c r="E4" i="41" s="1"/>
  <c r="F4" i="41" s="1"/>
  <c r="D232" i="41"/>
  <c r="E232" i="41" s="1"/>
  <c r="F232" i="41" s="1"/>
  <c r="J232" i="41"/>
  <c r="D244" i="41"/>
  <c r="E244" i="41" s="1"/>
  <c r="F244" i="41" s="1"/>
  <c r="G244" i="41" s="1"/>
  <c r="H244" i="41" s="1"/>
  <c r="I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G93" i="41" s="1"/>
  <c r="H93" i="41" s="1"/>
  <c r="J93" i="41"/>
  <c r="D90" i="41"/>
  <c r="E90" i="41" s="1"/>
  <c r="F90" i="41" s="1"/>
  <c r="G90" i="41" s="1"/>
  <c r="H90" i="41" s="1"/>
  <c r="I90" i="41" s="1"/>
  <c r="J90" i="41"/>
  <c r="D2" i="41"/>
  <c r="E2" i="41" s="1"/>
  <c r="F2" i="41" s="1"/>
  <c r="G2" i="41" s="1"/>
  <c r="J277" i="41"/>
  <c r="J274" i="41"/>
  <c r="J59" i="41"/>
  <c r="J183" i="41"/>
  <c r="J267" i="41"/>
  <c r="J390" i="41"/>
  <c r="J57" i="41"/>
  <c r="D395" i="41"/>
  <c r="E395" i="41" s="1"/>
  <c r="F395" i="41" s="1"/>
  <c r="G395" i="41" s="1"/>
  <c r="H395" i="41" s="1"/>
  <c r="D334" i="41"/>
  <c r="E334" i="41" s="1"/>
  <c r="F334" i="41" s="1"/>
  <c r="G334" i="41" s="1"/>
  <c r="H334" i="41" s="1"/>
  <c r="D250" i="41"/>
  <c r="E250" i="41" s="1"/>
  <c r="F250" i="41" s="1"/>
  <c r="D234" i="41"/>
  <c r="E234" i="41" s="1"/>
  <c r="F234" i="41" s="1"/>
  <c r="D124" i="41"/>
  <c r="E124" i="41" s="1"/>
  <c r="F124" i="41" s="1"/>
  <c r="G124" i="41" s="1"/>
  <c r="H124" i="41" s="1"/>
  <c r="I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I423" i="41" s="1"/>
  <c r="D375" i="41"/>
  <c r="E375" i="41" s="1"/>
  <c r="F375" i="41" s="1"/>
  <c r="D359" i="41"/>
  <c r="E359" i="41" s="1"/>
  <c r="F359" i="41" s="1"/>
  <c r="D345" i="41"/>
  <c r="E345" i="41" s="1"/>
  <c r="F345" i="41" s="1"/>
  <c r="G345" i="41" s="1"/>
  <c r="H345" i="41" s="1"/>
  <c r="D328" i="41"/>
  <c r="E328" i="41" s="1"/>
  <c r="F328" i="41" s="1"/>
  <c r="G328" i="41" s="1"/>
  <c r="H328" i="41" s="1"/>
  <c r="J328" i="41"/>
  <c r="D341" i="41"/>
  <c r="E341" i="41" s="1"/>
  <c r="F341" i="41" s="1"/>
  <c r="D392" i="41"/>
  <c r="E392" i="41" s="1"/>
  <c r="F392" i="41" s="1"/>
  <c r="G392" i="41" s="1"/>
  <c r="H392" i="41" s="1"/>
  <c r="I392" i="41" s="1"/>
  <c r="J392" i="41"/>
  <c r="D242" i="41"/>
  <c r="E242" i="41" s="1"/>
  <c r="F242" i="41" s="1"/>
  <c r="D226" i="41"/>
  <c r="E226" i="41" s="1"/>
  <c r="F226" i="41" s="1"/>
  <c r="G226" i="41" s="1"/>
  <c r="H226" i="41" s="1"/>
  <c r="I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I122" i="41" s="1"/>
  <c r="D135" i="41"/>
  <c r="E135" i="41" s="1"/>
  <c r="F135" i="41" s="1"/>
  <c r="G135" i="41" s="1"/>
  <c r="H135" i="41" s="1"/>
  <c r="I135" i="41" s="1"/>
  <c r="D10" i="41"/>
  <c r="E10" i="41" s="1"/>
  <c r="F10" i="41" s="1"/>
  <c r="G10" i="41" s="1"/>
  <c r="H10" i="41" s="1"/>
  <c r="I10" i="41" s="1"/>
  <c r="D5" i="41"/>
  <c r="E5" i="41" s="1"/>
  <c r="F5" i="41" s="1"/>
  <c r="J5" i="41"/>
  <c r="J6" i="41"/>
  <c r="D14" i="41"/>
  <c r="E14" i="41" s="1"/>
  <c r="F14" i="41" s="1"/>
  <c r="G14" i="41" s="1"/>
  <c r="H14" i="41" s="1"/>
  <c r="I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H323" i="41"/>
  <c r="I323" i="41" s="1"/>
  <c r="G303" i="41"/>
  <c r="H303" i="41" s="1"/>
  <c r="I303" i="41" s="1"/>
  <c r="G13" i="41"/>
  <c r="H13" i="41" s="1"/>
  <c r="I13" i="41" s="1"/>
  <c r="G319" i="41"/>
  <c r="H319" i="41" s="1"/>
  <c r="I319" i="41" s="1"/>
  <c r="G331" i="41"/>
  <c r="H331" i="41" s="1"/>
  <c r="G420" i="41"/>
  <c r="H420" i="41" s="1"/>
  <c r="I420" i="41" s="1"/>
  <c r="G400" i="41"/>
  <c r="H400" i="41" s="1"/>
  <c r="I400" i="41" s="1"/>
  <c r="G377" i="41"/>
  <c r="H377" i="41" s="1"/>
  <c r="I377" i="41" s="1"/>
  <c r="G339" i="41"/>
  <c r="H339" i="41" s="1"/>
  <c r="I339" i="41" s="1"/>
  <c r="G312" i="41"/>
  <c r="H312" i="41" s="1"/>
  <c r="I312" i="41" s="1"/>
  <c r="G425" i="41"/>
  <c r="H425" i="41" s="1"/>
  <c r="I425" i="41" s="1"/>
  <c r="G405" i="41"/>
  <c r="H405" i="41" s="1"/>
  <c r="I405" i="41" s="1"/>
  <c r="G364" i="41"/>
  <c r="H364" i="41" s="1"/>
  <c r="I364" i="41" s="1"/>
  <c r="G428" i="41"/>
  <c r="H428" i="41" s="1"/>
  <c r="I428" i="41" s="1"/>
  <c r="G401" i="41"/>
  <c r="H401" i="41" s="1"/>
  <c r="G338" i="41"/>
  <c r="H338" i="41" s="1"/>
  <c r="I338" i="41" s="1"/>
  <c r="G397" i="41"/>
  <c r="H397" i="41" s="1"/>
  <c r="G356" i="41"/>
  <c r="H356" i="41" s="1"/>
  <c r="I356" i="41" s="1"/>
  <c r="G282" i="41"/>
  <c r="H282" i="41" s="1"/>
  <c r="I282" i="41" s="1"/>
  <c r="G266" i="41"/>
  <c r="H266" i="41" s="1"/>
  <c r="I266" i="41" s="1"/>
  <c r="G243" i="41"/>
  <c r="H243" i="41" s="1"/>
  <c r="I243" i="41" s="1"/>
  <c r="G220" i="41"/>
  <c r="H220" i="41" s="1"/>
  <c r="I220" i="41" s="1"/>
  <c r="G179" i="41"/>
  <c r="H179" i="41" s="1"/>
  <c r="I179" i="41" s="1"/>
  <c r="G153" i="41"/>
  <c r="H153" i="41" s="1"/>
  <c r="G253" i="41"/>
  <c r="H253" i="41" s="1"/>
  <c r="G232" i="41"/>
  <c r="H232" i="41" s="1"/>
  <c r="G191" i="41"/>
  <c r="H191" i="41" s="1"/>
  <c r="G149" i="41"/>
  <c r="H149" i="41" s="1"/>
  <c r="I149" i="41" s="1"/>
  <c r="G39" i="41"/>
  <c r="H39" i="41" s="1"/>
  <c r="G97" i="41"/>
  <c r="H97" i="41" s="1"/>
  <c r="I97" i="41" s="1"/>
  <c r="G51" i="41"/>
  <c r="H51" i="41" s="1"/>
  <c r="I51" i="41" s="1"/>
  <c r="G274" i="41"/>
  <c r="H274" i="41" s="1"/>
  <c r="I274" i="41" s="1"/>
  <c r="G251" i="41"/>
  <c r="H251" i="41" s="1"/>
  <c r="I251" i="41" s="1"/>
  <c r="G165" i="41"/>
  <c r="H165" i="41" s="1"/>
  <c r="G145" i="41"/>
  <c r="H145" i="41" s="1"/>
  <c r="I145" i="41" s="1"/>
  <c r="G286" i="41"/>
  <c r="H286" i="41" s="1"/>
  <c r="G224" i="41"/>
  <c r="H224" i="41" s="1"/>
  <c r="I224" i="41" s="1"/>
  <c r="G183" i="41"/>
  <c r="H183" i="41" s="1"/>
  <c r="G157" i="41"/>
  <c r="H157" i="41" s="1"/>
  <c r="I157" i="41" s="1"/>
  <c r="G31" i="41"/>
  <c r="H31" i="41" s="1"/>
  <c r="G436" i="41"/>
  <c r="H436" i="41" s="1"/>
  <c r="I436" i="41" s="1"/>
  <c r="G416" i="41"/>
  <c r="H416" i="41" s="1"/>
  <c r="G393" i="41"/>
  <c r="H393" i="41" s="1"/>
  <c r="G352" i="41"/>
  <c r="H352" i="41" s="1"/>
  <c r="I352" i="41" s="1"/>
  <c r="G308" i="41"/>
  <c r="H308" i="41" s="1"/>
  <c r="I308" i="41" s="1"/>
  <c r="G441" i="41"/>
  <c r="H441" i="41" s="1"/>
  <c r="G380" i="41"/>
  <c r="H380" i="41" s="1"/>
  <c r="I380" i="41" s="1"/>
  <c r="G357" i="41"/>
  <c r="H357" i="41" s="1"/>
  <c r="G421" i="41"/>
  <c r="H421" i="41" s="1"/>
  <c r="G376" i="41"/>
  <c r="H376" i="41" s="1"/>
  <c r="G353" i="41"/>
  <c r="H353" i="41" s="1"/>
  <c r="I353" i="41" s="1"/>
  <c r="G330" i="41"/>
  <c r="H330" i="41" s="1"/>
  <c r="I330" i="41" s="1"/>
  <c r="G433" i="41"/>
  <c r="H433" i="41" s="1"/>
  <c r="G413" i="41"/>
  <c r="H413" i="41" s="1"/>
  <c r="I413" i="41" s="1"/>
  <c r="G372" i="41"/>
  <c r="H372" i="41" s="1"/>
  <c r="I372" i="41" s="1"/>
  <c r="G350" i="41"/>
  <c r="H350" i="41" s="1"/>
  <c r="I350" i="41" s="1"/>
  <c r="G298" i="41"/>
  <c r="H298" i="41" s="1"/>
  <c r="I298" i="41" s="1"/>
  <c r="G257" i="41"/>
  <c r="H257" i="41" s="1"/>
  <c r="I257" i="41" s="1"/>
  <c r="G195" i="41"/>
  <c r="H195" i="41" s="1"/>
  <c r="I195" i="41" s="1"/>
  <c r="G173" i="41"/>
  <c r="H173" i="41" s="1"/>
  <c r="G105" i="41"/>
  <c r="H105" i="41" s="1"/>
  <c r="I105" i="41" s="1"/>
  <c r="G278" i="41"/>
  <c r="H278" i="41" s="1"/>
  <c r="G248" i="41"/>
  <c r="H248" i="41" s="1"/>
  <c r="G207" i="41"/>
  <c r="H207" i="41" s="1"/>
  <c r="I207" i="41" s="1"/>
  <c r="G169" i="41"/>
  <c r="H169" i="41" s="1"/>
  <c r="G101" i="41"/>
  <c r="H101" i="41" s="1"/>
  <c r="I101" i="41" s="1"/>
  <c r="G55" i="41"/>
  <c r="H55" i="41" s="1"/>
  <c r="G113" i="41"/>
  <c r="H113" i="41" s="1"/>
  <c r="I113" i="41" s="1"/>
  <c r="G290" i="41"/>
  <c r="H290" i="41" s="1"/>
  <c r="I290" i="41" s="1"/>
  <c r="G265" i="41"/>
  <c r="H265" i="41" s="1"/>
  <c r="I265" i="41" s="1"/>
  <c r="G187" i="41"/>
  <c r="H187" i="41" s="1"/>
  <c r="G161" i="41"/>
  <c r="H161" i="41" s="1"/>
  <c r="G277" i="41"/>
  <c r="H277" i="41" s="1"/>
  <c r="G240" i="41"/>
  <c r="H240" i="41" s="1"/>
  <c r="G199" i="41"/>
  <c r="H199" i="41" s="1"/>
  <c r="I199" i="41" s="1"/>
  <c r="G109" i="41"/>
  <c r="H109" i="41" s="1"/>
  <c r="I109" i="41" s="1"/>
  <c r="G47" i="41"/>
  <c r="H47" i="41" s="1"/>
  <c r="G59" i="41"/>
  <c r="H59" i="41" s="1"/>
  <c r="I59" i="41" s="1"/>
  <c r="G27" i="41"/>
  <c r="H27" i="41" s="1"/>
  <c r="I27" i="41" s="1"/>
  <c r="G429" i="41"/>
  <c r="H429" i="41" s="1"/>
  <c r="G409" i="41"/>
  <c r="H409" i="41" s="1"/>
  <c r="I409" i="41" s="1"/>
  <c r="G368" i="41"/>
  <c r="H368" i="41" s="1"/>
  <c r="I368" i="41" s="1"/>
  <c r="G320" i="41"/>
  <c r="H320" i="41" s="1"/>
  <c r="I320" i="41" s="1"/>
  <c r="G304" i="41"/>
  <c r="H304" i="41" s="1"/>
  <c r="G396" i="41"/>
  <c r="H396" i="41" s="1"/>
  <c r="I396" i="41" s="1"/>
  <c r="G373" i="41"/>
  <c r="H373" i="41" s="1"/>
  <c r="I373" i="41" s="1"/>
  <c r="G437" i="41"/>
  <c r="H437" i="41" s="1"/>
  <c r="G347" i="41"/>
  <c r="H347" i="41" s="1"/>
  <c r="G343" i="41"/>
  <c r="H343" i="41" s="1"/>
  <c r="I343" i="41" s="1"/>
  <c r="G236" i="41"/>
  <c r="H236" i="41" s="1"/>
  <c r="I236" i="41" s="1"/>
  <c r="G211" i="41"/>
  <c r="H211" i="41" s="1"/>
  <c r="G188" i="41"/>
  <c r="H188" i="41" s="1"/>
  <c r="I188" i="41" s="1"/>
  <c r="G166" i="41"/>
  <c r="H166" i="41" s="1"/>
  <c r="I166" i="41" s="1"/>
  <c r="G121" i="41"/>
  <c r="H121" i="41" s="1"/>
  <c r="I121" i="41" s="1"/>
  <c r="G43" i="41"/>
  <c r="H43" i="41" s="1"/>
  <c r="I43" i="41" s="1"/>
  <c r="G4" i="41"/>
  <c r="G294" i="41"/>
  <c r="H294" i="41" s="1"/>
  <c r="I294" i="41" s="1"/>
  <c r="G267" i="41"/>
  <c r="H267" i="41" s="1"/>
  <c r="G239" i="41"/>
  <c r="H239" i="41" s="1"/>
  <c r="I239" i="41" s="1"/>
  <c r="G223" i="41"/>
  <c r="H223" i="41" s="1"/>
  <c r="G117" i="41"/>
  <c r="H117" i="41" s="1"/>
  <c r="G71" i="41"/>
  <c r="H71" i="41" s="1"/>
  <c r="G8" i="41"/>
  <c r="H8" i="41" s="1"/>
  <c r="I8" i="41" s="1"/>
  <c r="G129" i="41"/>
  <c r="H129" i="41" s="1"/>
  <c r="I129" i="41" s="1"/>
  <c r="G67" i="41"/>
  <c r="H67" i="41" s="1"/>
  <c r="I67" i="41" s="1"/>
  <c r="G20" i="41"/>
  <c r="H20" i="41" s="1"/>
  <c r="I20" i="41" s="1"/>
  <c r="G281" i="41"/>
  <c r="H281" i="41" s="1"/>
  <c r="I281" i="41" s="1"/>
  <c r="G203" i="41"/>
  <c r="H203" i="41" s="1"/>
  <c r="I203" i="41" s="1"/>
  <c r="G180" i="41"/>
  <c r="H180" i="41" s="1"/>
  <c r="I180" i="41" s="1"/>
  <c r="G231" i="41"/>
  <c r="H231" i="41" s="1"/>
  <c r="I231" i="41" s="1"/>
  <c r="G215" i="41"/>
  <c r="H215" i="41" s="1"/>
  <c r="I215" i="41" s="1"/>
  <c r="G192" i="41"/>
  <c r="H192" i="41" s="1"/>
  <c r="I192" i="41" s="1"/>
  <c r="G125" i="41"/>
  <c r="H125" i="41" s="1"/>
  <c r="I125" i="41" s="1"/>
  <c r="G24" i="41"/>
  <c r="H24" i="41" s="1"/>
  <c r="I24" i="41" s="1"/>
  <c r="G346" i="41"/>
  <c r="H346" i="41" s="1"/>
  <c r="I346" i="41" s="1"/>
  <c r="G412" i="41"/>
  <c r="H412" i="41" s="1"/>
  <c r="G389" i="41"/>
  <c r="H389" i="41" s="1"/>
  <c r="G342" i="41"/>
  <c r="H342" i="41" s="1"/>
  <c r="I342" i="41" s="1"/>
  <c r="G329" i="41"/>
  <c r="H329" i="41" s="1"/>
  <c r="I329" i="41" s="1"/>
  <c r="G408" i="41"/>
  <c r="H408" i="41" s="1"/>
  <c r="I408" i="41" s="1"/>
  <c r="G385" i="41"/>
  <c r="H385" i="41" s="1"/>
  <c r="I385" i="41" s="1"/>
  <c r="G424" i="41"/>
  <c r="H424" i="41" s="1"/>
  <c r="I424" i="41" s="1"/>
  <c r="G404" i="41"/>
  <c r="H404" i="41" s="1"/>
  <c r="I404" i="41" s="1"/>
  <c r="G381" i="41"/>
  <c r="H381" i="41" s="1"/>
  <c r="G252" i="41"/>
  <c r="H252" i="41" s="1"/>
  <c r="I252" i="41" s="1"/>
  <c r="G227" i="41"/>
  <c r="H227" i="41" s="1"/>
  <c r="I227" i="41" s="1"/>
  <c r="G137" i="41"/>
  <c r="H137" i="41" s="1"/>
  <c r="I137" i="41" s="1"/>
  <c r="G89" i="41"/>
  <c r="H89" i="41" s="1"/>
  <c r="G285" i="41"/>
  <c r="H285" i="41" s="1"/>
  <c r="G262" i="41"/>
  <c r="H262" i="41" s="1"/>
  <c r="I262" i="41" s="1"/>
  <c r="G216" i="41"/>
  <c r="H216" i="41" s="1"/>
  <c r="I216" i="41" s="1"/>
  <c r="G133" i="41"/>
  <c r="H133" i="41" s="1"/>
  <c r="G297" i="41"/>
  <c r="H297" i="41" s="1"/>
  <c r="I297" i="41" s="1"/>
  <c r="G258" i="41"/>
  <c r="H258" i="41" s="1"/>
  <c r="I258" i="41" s="1"/>
  <c r="G219" i="41"/>
  <c r="H219" i="41" s="1"/>
  <c r="I219" i="41" s="1"/>
  <c r="G196" i="41"/>
  <c r="H196" i="41" s="1"/>
  <c r="G268" i="41"/>
  <c r="H268" i="41" s="1"/>
  <c r="I268" i="41" s="1"/>
  <c r="G247" i="41"/>
  <c r="H247" i="41" s="1"/>
  <c r="I247" i="41" s="1"/>
  <c r="G208" i="41"/>
  <c r="H208" i="41" s="1"/>
  <c r="I208" i="41" s="1"/>
  <c r="G141" i="41"/>
  <c r="H141" i="41" s="1"/>
  <c r="G79" i="41"/>
  <c r="H79" i="41" s="1"/>
  <c r="I79" i="41" s="1"/>
  <c r="G75" i="41"/>
  <c r="H75" i="41" s="1"/>
  <c r="I75" i="41" s="1"/>
  <c r="G12" i="41"/>
  <c r="H12" i="41" s="1"/>
  <c r="G439" i="41"/>
  <c r="H439" i="41"/>
  <c r="G407" i="41"/>
  <c r="H407" i="41" s="1"/>
  <c r="I407" i="41" s="1"/>
  <c r="G391" i="41"/>
  <c r="H391" i="41" s="1"/>
  <c r="I391" i="41" s="1"/>
  <c r="G375" i="41"/>
  <c r="H375" i="41" s="1"/>
  <c r="I375" i="41" s="1"/>
  <c r="G359" i="41"/>
  <c r="H359" i="41" s="1"/>
  <c r="I359" i="41" s="1"/>
  <c r="G335" i="41"/>
  <c r="H335" i="41" s="1"/>
  <c r="I335" i="41" s="1"/>
  <c r="G337" i="41"/>
  <c r="H337" i="41"/>
  <c r="I337" i="41" s="1"/>
  <c r="G316" i="41"/>
  <c r="H316" i="41" s="1"/>
  <c r="I316" i="41" s="1"/>
  <c r="G326" i="41"/>
  <c r="H326" i="41" s="1"/>
  <c r="G310" i="41"/>
  <c r="H310" i="41" s="1"/>
  <c r="I310" i="41" s="1"/>
  <c r="G302" i="41"/>
  <c r="H302" i="41" s="1"/>
  <c r="G288" i="41"/>
  <c r="H288" i="41" s="1"/>
  <c r="I288" i="41" s="1"/>
  <c r="G272" i="41"/>
  <c r="H272" i="41" s="1"/>
  <c r="I272" i="41" s="1"/>
  <c r="G256" i="41"/>
  <c r="H256" i="41" s="1"/>
  <c r="G238" i="41"/>
  <c r="H238" i="41" s="1"/>
  <c r="I238" i="41" s="1"/>
  <c r="G222" i="41"/>
  <c r="H222" i="41" s="1"/>
  <c r="I222" i="41" s="1"/>
  <c r="G206" i="41"/>
  <c r="H206" i="41" s="1"/>
  <c r="I206" i="41" s="1"/>
  <c r="G190" i="41"/>
  <c r="H190" i="41" s="1"/>
  <c r="I190" i="41" s="1"/>
  <c r="G176" i="41"/>
  <c r="H176" i="41" s="1"/>
  <c r="I176" i="41" s="1"/>
  <c r="G160" i="41"/>
  <c r="H160" i="41" s="1"/>
  <c r="I160" i="41" s="1"/>
  <c r="G144" i="41"/>
  <c r="H144" i="41" s="1"/>
  <c r="I144" i="41" s="1"/>
  <c r="G128" i="41"/>
  <c r="H128" i="41" s="1"/>
  <c r="I128" i="41" s="1"/>
  <c r="G112" i="41"/>
  <c r="H112" i="41" s="1"/>
  <c r="I112" i="41" s="1"/>
  <c r="G96" i="41"/>
  <c r="H96" i="41" s="1"/>
  <c r="G82" i="41"/>
  <c r="H82" i="41" s="1"/>
  <c r="I82" i="41" s="1"/>
  <c r="G66" i="41"/>
  <c r="H66" i="41" s="1"/>
  <c r="I66" i="41" s="1"/>
  <c r="G50" i="41"/>
  <c r="H50" i="41" s="1"/>
  <c r="G34" i="41"/>
  <c r="H34" i="41" s="1"/>
  <c r="I34" i="41" s="1"/>
  <c r="G21" i="41"/>
  <c r="H21" i="41" s="1"/>
  <c r="I21" i="41" s="1"/>
  <c r="G7" i="41"/>
  <c r="H7" i="41" s="1"/>
  <c r="I7" i="41" s="1"/>
  <c r="G321" i="41"/>
  <c r="H321" i="41" s="1"/>
  <c r="G305" i="41"/>
  <c r="H305" i="41" s="1"/>
  <c r="G435" i="41"/>
  <c r="H435" i="41" s="1"/>
  <c r="G419" i="41"/>
  <c r="H419" i="41" s="1"/>
  <c r="I419" i="41" s="1"/>
  <c r="G403" i="41"/>
  <c r="H403" i="41" s="1"/>
  <c r="I403" i="41" s="1"/>
  <c r="G387" i="41"/>
  <c r="H387" i="41" s="1"/>
  <c r="I387" i="41" s="1"/>
  <c r="G371" i="41"/>
  <c r="H371" i="41" s="1"/>
  <c r="G355" i="41"/>
  <c r="H355" i="41" s="1"/>
  <c r="I355" i="41" s="1"/>
  <c r="G341" i="41"/>
  <c r="H341" i="41" s="1"/>
  <c r="G300" i="41"/>
  <c r="H300" i="41" s="1"/>
  <c r="G284" i="41"/>
  <c r="H284" i="41" s="1"/>
  <c r="I284" i="41" s="1"/>
  <c r="G270" i="41"/>
  <c r="H270" i="41" s="1"/>
  <c r="I270" i="41" s="1"/>
  <c r="G250" i="41"/>
  <c r="H250" i="41" s="1"/>
  <c r="G234" i="41"/>
  <c r="H234" i="41" s="1"/>
  <c r="I234" i="41" s="1"/>
  <c r="G218" i="41"/>
  <c r="H218" i="41" s="1"/>
  <c r="I218" i="41" s="1"/>
  <c r="G202" i="41"/>
  <c r="H202" i="41" s="1"/>
  <c r="G186" i="41"/>
  <c r="H186" i="41"/>
  <c r="I186" i="41" s="1"/>
  <c r="G172" i="41"/>
  <c r="H172" i="41" s="1"/>
  <c r="I172" i="41" s="1"/>
  <c r="G156" i="41"/>
  <c r="H156" i="41" s="1"/>
  <c r="I156" i="41" s="1"/>
  <c r="G140" i="41"/>
  <c r="H140" i="41" s="1"/>
  <c r="G108" i="41"/>
  <c r="H108" i="41" s="1"/>
  <c r="G92" i="41"/>
  <c r="H92" i="41" s="1"/>
  <c r="I92" i="41" s="1"/>
  <c r="G78" i="41"/>
  <c r="H78" i="41" s="1"/>
  <c r="G62" i="41"/>
  <c r="H62" i="41" s="1"/>
  <c r="I62" i="41" s="1"/>
  <c r="G46" i="41"/>
  <c r="H46" i="41" s="1"/>
  <c r="G30" i="41"/>
  <c r="H30" i="41" s="1"/>
  <c r="G19" i="41"/>
  <c r="H19" i="41" s="1"/>
  <c r="G3" i="41"/>
  <c r="G431" i="41"/>
  <c r="H431" i="41" s="1"/>
  <c r="I431" i="41" s="1"/>
  <c r="G415" i="41"/>
  <c r="H415" i="41" s="1"/>
  <c r="I415" i="41" s="1"/>
  <c r="G399" i="41"/>
  <c r="H399" i="41" s="1"/>
  <c r="I399" i="41" s="1"/>
  <c r="G383" i="41"/>
  <c r="H383" i="41" s="1"/>
  <c r="G367" i="41"/>
  <c r="H367" i="41" s="1"/>
  <c r="I367" i="41" s="1"/>
  <c r="G332" i="41"/>
  <c r="H332" i="41" s="1"/>
  <c r="I332" i="41" s="1"/>
  <c r="G322" i="41"/>
  <c r="H322" i="41" s="1"/>
  <c r="G314" i="41"/>
  <c r="H314" i="41" s="1"/>
  <c r="I314" i="41" s="1"/>
  <c r="G306" i="41"/>
  <c r="H306" i="41" s="1"/>
  <c r="I306" i="41" s="1"/>
  <c r="G296" i="41"/>
  <c r="H296" i="41" s="1"/>
  <c r="I296" i="41" s="1"/>
  <c r="G280" i="41"/>
  <c r="H280" i="41" s="1"/>
  <c r="G264" i="41"/>
  <c r="H264" i="41" s="1"/>
  <c r="I264" i="41" s="1"/>
  <c r="G246" i="41"/>
  <c r="H246" i="41" s="1"/>
  <c r="I246" i="41" s="1"/>
  <c r="G230" i="41"/>
  <c r="H230" i="41" s="1"/>
  <c r="G182" i="41"/>
  <c r="H182" i="41" s="1"/>
  <c r="I182" i="41" s="1"/>
  <c r="G152" i="41"/>
  <c r="H152" i="41" s="1"/>
  <c r="I152" i="41" s="1"/>
  <c r="G136" i="41"/>
  <c r="H136" i="41" s="1"/>
  <c r="I136" i="41" s="1"/>
  <c r="G120" i="41"/>
  <c r="H120" i="41" s="1"/>
  <c r="I120" i="41" s="1"/>
  <c r="G104" i="41"/>
  <c r="H104" i="41" s="1"/>
  <c r="I104" i="41" s="1"/>
  <c r="G88" i="41"/>
  <c r="H88" i="41" s="1"/>
  <c r="I88" i="41" s="1"/>
  <c r="G74" i="41"/>
  <c r="H74" i="41" s="1"/>
  <c r="G58" i="41"/>
  <c r="H58" i="41" s="1"/>
  <c r="I58" i="41" s="1"/>
  <c r="G42" i="41"/>
  <c r="H42" i="41" s="1"/>
  <c r="G26" i="41"/>
  <c r="H26" i="41" s="1"/>
  <c r="G15" i="41"/>
  <c r="H15" i="41" s="1"/>
  <c r="I15" i="41" s="1"/>
  <c r="G325" i="41"/>
  <c r="H325" i="41"/>
  <c r="I325" i="41" s="1"/>
  <c r="G317" i="41"/>
  <c r="H317" i="41" s="1"/>
  <c r="I317" i="41" s="1"/>
  <c r="G309" i="41"/>
  <c r="H309" i="41" s="1"/>
  <c r="I309" i="41" s="1"/>
  <c r="G301" i="41"/>
  <c r="H301" i="41" s="1"/>
  <c r="I301" i="41" s="1"/>
  <c r="G427" i="41"/>
  <c r="H427" i="41" s="1"/>
  <c r="G411" i="41"/>
  <c r="H411" i="41" s="1"/>
  <c r="G379" i="41"/>
  <c r="H379" i="41" s="1"/>
  <c r="G363" i="41"/>
  <c r="H363" i="41" s="1"/>
  <c r="I363" i="41" s="1"/>
  <c r="G349" i="41"/>
  <c r="H349" i="41" s="1"/>
  <c r="I349" i="41" s="1"/>
  <c r="G276" i="41"/>
  <c r="H276" i="41" s="1"/>
  <c r="I276" i="41" s="1"/>
  <c r="G260" i="41"/>
  <c r="H260" i="41" s="1"/>
  <c r="I260" i="41" s="1"/>
  <c r="G242" i="41"/>
  <c r="H242" i="41" s="1"/>
  <c r="I242" i="41" s="1"/>
  <c r="G210" i="41"/>
  <c r="H210" i="41" s="1"/>
  <c r="G194" i="41"/>
  <c r="H194" i="41" s="1"/>
  <c r="I194" i="41" s="1"/>
  <c r="G178" i="41"/>
  <c r="H178" i="41" s="1"/>
  <c r="I178" i="41" s="1"/>
  <c r="G164" i="41"/>
  <c r="H164" i="41" s="1"/>
  <c r="G148" i="41"/>
  <c r="H148" i="41" s="1"/>
  <c r="G132" i="41"/>
  <c r="H132" i="41" s="1"/>
  <c r="G116" i="41"/>
  <c r="H116" i="41" s="1"/>
  <c r="I116" i="41" s="1"/>
  <c r="G86" i="41"/>
  <c r="H86" i="41" s="1"/>
  <c r="I86" i="41" s="1"/>
  <c r="G70" i="41"/>
  <c r="H70" i="41" s="1"/>
  <c r="I70" i="41" s="1"/>
  <c r="G54" i="41"/>
  <c r="H54" i="41" s="1"/>
  <c r="I54" i="41" s="1"/>
  <c r="G38" i="41"/>
  <c r="H38" i="41" s="1"/>
  <c r="I38" i="41" s="1"/>
  <c r="G23" i="41"/>
  <c r="H23" i="41" s="1"/>
  <c r="G11" i="41"/>
  <c r="H11" i="41" s="1"/>
  <c r="I11" i="41" s="1"/>
  <c r="B390" i="38"/>
  <c r="P390" i="38" s="1"/>
  <c r="B214" i="38"/>
  <c r="B212" i="38"/>
  <c r="B211" i="38"/>
  <c r="B210" i="38"/>
  <c r="B209" i="38"/>
  <c r="B208" i="38"/>
  <c r="R554" i="37"/>
  <c r="R515" i="37"/>
  <c r="R514" i="37"/>
  <c r="R513" i="37"/>
  <c r="R512" i="37"/>
  <c r="F514" i="37"/>
  <c r="B12" i="39"/>
  <c r="R553" i="37" s="1"/>
  <c r="B10" i="39"/>
  <c r="R516" i="37" s="1"/>
  <c r="D276" i="21"/>
  <c r="D277" i="21"/>
  <c r="C271" i="21"/>
  <c r="D272" i="21" s="1"/>
  <c r="F516" i="37"/>
  <c r="F515" i="37"/>
  <c r="F513" i="37"/>
  <c r="F512" i="37"/>
  <c r="B99" i="38"/>
  <c r="R480" i="37"/>
  <c r="F481" i="37"/>
  <c r="F480" i="37"/>
  <c r="B96" i="38"/>
  <c r="B72" i="38"/>
  <c r="D212" i="38" l="1"/>
  <c r="P212" i="38"/>
  <c r="E214" i="38"/>
  <c r="P214" i="38"/>
  <c r="D72" i="38"/>
  <c r="P72" i="38"/>
  <c r="D96" i="38"/>
  <c r="D99" i="38"/>
  <c r="D208" i="38"/>
  <c r="P208" i="38"/>
  <c r="C209" i="38"/>
  <c r="P209" i="38"/>
  <c r="F210" i="38"/>
  <c r="P210" i="38"/>
  <c r="E211" i="38"/>
  <c r="P211" i="38"/>
  <c r="D274" i="21"/>
  <c r="G311" i="41"/>
  <c r="H311" i="41" s="1"/>
  <c r="H4" i="41"/>
  <c r="G6" i="41"/>
  <c r="H6" i="41" s="1"/>
  <c r="G327" i="41"/>
  <c r="H327" i="41"/>
  <c r="I327" i="41" s="1"/>
  <c r="H313" i="41"/>
  <c r="I313" i="41" s="1"/>
  <c r="G5" i="41"/>
  <c r="H5" i="41"/>
  <c r="I5" i="41" s="1"/>
  <c r="E209" i="38"/>
  <c r="E210" i="38"/>
  <c r="D390" i="38"/>
  <c r="E390" i="38"/>
  <c r="F390" i="38"/>
  <c r="C390" i="38"/>
  <c r="F214" i="38"/>
  <c r="C214" i="38"/>
  <c r="D214" i="38"/>
  <c r="C99" i="38"/>
  <c r="E208" i="38"/>
  <c r="C210" i="38"/>
  <c r="F99" i="38"/>
  <c r="D209" i="38"/>
  <c r="D210" i="38"/>
  <c r="E212" i="38"/>
  <c r="F211" i="38"/>
  <c r="C211" i="38"/>
  <c r="F212" i="38"/>
  <c r="F209" i="38"/>
  <c r="D211" i="38"/>
  <c r="C212" i="38"/>
  <c r="F208" i="38"/>
  <c r="C208" i="38"/>
  <c r="R481" i="37"/>
  <c r="E99" i="38"/>
  <c r="C72" i="38"/>
  <c r="F96" i="38"/>
  <c r="F72" i="38"/>
  <c r="C96" i="38"/>
  <c r="E96" i="38"/>
  <c r="E72" i="38"/>
  <c r="B224" i="38"/>
  <c r="P224" i="38" s="1"/>
  <c r="B221" i="38"/>
  <c r="B220" i="38"/>
  <c r="B219" i="38"/>
  <c r="B474" i="38"/>
  <c r="B218" i="38"/>
  <c r="B217" i="38"/>
  <c r="B393" i="38"/>
  <c r="B392" i="38"/>
  <c r="B391" i="38"/>
  <c r="B389" i="38"/>
  <c r="B388" i="38"/>
  <c r="P388" i="38" s="1"/>
  <c r="B4" i="38"/>
  <c r="B3" i="38"/>
  <c r="B2" i="38"/>
  <c r="B64" i="38"/>
  <c r="B63" i="38"/>
  <c r="P63" i="38" s="1"/>
  <c r="B133" i="38"/>
  <c r="P133" i="38" s="1"/>
  <c r="B132" i="38"/>
  <c r="B131" i="38"/>
  <c r="B130" i="38"/>
  <c r="B129" i="38"/>
  <c r="B128" i="38"/>
  <c r="P128" i="38" s="1"/>
  <c r="B207" i="38"/>
  <c r="B206" i="38"/>
  <c r="B205" i="38"/>
  <c r="P205" i="38" s="1"/>
  <c r="B201" i="38"/>
  <c r="P201" i="38" s="1"/>
  <c r="B18" i="38"/>
  <c r="B17" i="38"/>
  <c r="B16" i="38"/>
  <c r="B15" i="38"/>
  <c r="P15" i="38" s="1"/>
  <c r="B14" i="38"/>
  <c r="B13" i="38"/>
  <c r="P13" i="38" s="1"/>
  <c r="B12" i="38"/>
  <c r="P12" i="38" s="1"/>
  <c r="B11" i="38"/>
  <c r="B200" i="38"/>
  <c r="B190" i="38"/>
  <c r="B185" i="38"/>
  <c r="P185" i="38" s="1"/>
  <c r="B462" i="38"/>
  <c r="P462" i="38" s="1"/>
  <c r="B175" i="38"/>
  <c r="B460" i="38"/>
  <c r="B174" i="38"/>
  <c r="P174" i="38" s="1"/>
  <c r="B173" i="38"/>
  <c r="P173" i="38" s="1"/>
  <c r="B458" i="38"/>
  <c r="B457" i="38"/>
  <c r="B486" i="38"/>
  <c r="B485" i="38"/>
  <c r="B484" i="38"/>
  <c r="B166" i="38"/>
  <c r="P166" i="38" s="1"/>
  <c r="B164" i="38"/>
  <c r="B113" i="38"/>
  <c r="B112" i="38"/>
  <c r="B111" i="38"/>
  <c r="B110" i="38"/>
  <c r="B109" i="38"/>
  <c r="B108" i="38"/>
  <c r="B163" i="38"/>
  <c r="B157" i="38"/>
  <c r="P157" i="38" s="1"/>
  <c r="B156" i="38"/>
  <c r="P156" i="38" s="1"/>
  <c r="B161" i="38"/>
  <c r="B160" i="38"/>
  <c r="B159" i="38"/>
  <c r="B155" i="38"/>
  <c r="P155" i="38" s="1"/>
  <c r="B154" i="38"/>
  <c r="B153" i="38"/>
  <c r="P153" i="38" s="1"/>
  <c r="B151" i="38"/>
  <c r="P151" i="38" s="1"/>
  <c r="B150" i="38"/>
  <c r="B149" i="38"/>
  <c r="B547" i="38"/>
  <c r="B546" i="38"/>
  <c r="B545" i="38"/>
  <c r="P545" i="38" s="1"/>
  <c r="B544" i="38"/>
  <c r="B543" i="38"/>
  <c r="B542" i="38"/>
  <c r="B541" i="38"/>
  <c r="P541" i="38" s="1"/>
  <c r="B540" i="38"/>
  <c r="B539" i="38"/>
  <c r="B538" i="38"/>
  <c r="B537" i="38"/>
  <c r="P537" i="38" s="1"/>
  <c r="B536" i="38"/>
  <c r="B535" i="38"/>
  <c r="P535" i="38" s="1"/>
  <c r="B148" i="38"/>
  <c r="P148" i="38" s="1"/>
  <c r="B504" i="38"/>
  <c r="B503" i="38"/>
  <c r="B147" i="38"/>
  <c r="B501" i="38"/>
  <c r="B500" i="38"/>
  <c r="P500" i="38" s="1"/>
  <c r="B499" i="38"/>
  <c r="B498" i="38"/>
  <c r="B497" i="38"/>
  <c r="P497" i="38" s="1"/>
  <c r="B127" i="38"/>
  <c r="P127" i="38" s="1"/>
  <c r="B496" i="38"/>
  <c r="B495" i="38"/>
  <c r="B593" i="38"/>
  <c r="B592" i="38"/>
  <c r="P592" i="38" s="1"/>
  <c r="B591" i="38"/>
  <c r="B590" i="38"/>
  <c r="P590" i="38" s="1"/>
  <c r="B116" i="38"/>
  <c r="P116" i="38" s="1"/>
  <c r="B588" i="38"/>
  <c r="B587" i="38"/>
  <c r="B586" i="38"/>
  <c r="B585" i="38"/>
  <c r="P585" i="38" s="1"/>
  <c r="B114" i="38"/>
  <c r="P114" i="38" s="1"/>
  <c r="B453" i="38"/>
  <c r="B105" i="38"/>
  <c r="B104" i="38"/>
  <c r="P104" i="38" s="1"/>
  <c r="B102" i="38"/>
  <c r="P102" i="38" s="1"/>
  <c r="B450" i="38"/>
  <c r="B449" i="38"/>
  <c r="B448" i="38"/>
  <c r="P448" i="38" s="1"/>
  <c r="B447" i="38"/>
  <c r="P447" i="38" s="1"/>
  <c r="B446" i="38"/>
  <c r="B445" i="38"/>
  <c r="P445" i="38" s="1"/>
  <c r="B444" i="38"/>
  <c r="B443" i="38"/>
  <c r="B442" i="38"/>
  <c r="B441" i="38"/>
  <c r="B440" i="38"/>
  <c r="P440" i="38" s="1"/>
  <c r="B439" i="38"/>
  <c r="B438" i="38"/>
  <c r="B437" i="38"/>
  <c r="P437" i="38" s="1"/>
  <c r="B436" i="38"/>
  <c r="B435" i="38"/>
  <c r="B434" i="38"/>
  <c r="B433" i="38"/>
  <c r="B100" i="38"/>
  <c r="B431" i="38"/>
  <c r="B430" i="38"/>
  <c r="B429" i="38"/>
  <c r="P429" i="38" s="1"/>
  <c r="B428" i="38"/>
  <c r="B427" i="38"/>
  <c r="B426" i="38"/>
  <c r="B425" i="38"/>
  <c r="B424" i="38"/>
  <c r="P424" i="38" s="1"/>
  <c r="B423" i="38"/>
  <c r="B422" i="38"/>
  <c r="B421" i="38"/>
  <c r="B98" i="38"/>
  <c r="P98" i="38" s="1"/>
  <c r="B419" i="38"/>
  <c r="B418" i="38"/>
  <c r="B417" i="38"/>
  <c r="B416" i="38"/>
  <c r="P416" i="38" s="1"/>
  <c r="B415" i="38"/>
  <c r="B414" i="38"/>
  <c r="B413" i="38"/>
  <c r="P413" i="38" s="1"/>
  <c r="B412" i="38"/>
  <c r="B411" i="38"/>
  <c r="B410" i="38"/>
  <c r="B409" i="38"/>
  <c r="B71" i="38"/>
  <c r="B635" i="38"/>
  <c r="B634" i="38"/>
  <c r="P634" i="38" s="1"/>
  <c r="B633" i="38"/>
  <c r="B632" i="38"/>
  <c r="B631" i="38"/>
  <c r="B630" i="38"/>
  <c r="B629" i="38"/>
  <c r="P629" i="38" s="1"/>
  <c r="B628" i="38"/>
  <c r="B627" i="38"/>
  <c r="B626" i="38"/>
  <c r="B625" i="38"/>
  <c r="P625" i="38" s="1"/>
  <c r="B624" i="38"/>
  <c r="B623" i="38"/>
  <c r="B622" i="38"/>
  <c r="B68" i="38"/>
  <c r="P68" i="38" s="1"/>
  <c r="B67" i="38"/>
  <c r="B65" i="38"/>
  <c r="B61" i="38"/>
  <c r="B60" i="38"/>
  <c r="B189" i="38"/>
  <c r="B188" i="38"/>
  <c r="B187" i="38"/>
  <c r="B186" i="38"/>
  <c r="P186" i="38" s="1"/>
  <c r="B20" i="38"/>
  <c r="B184" i="38"/>
  <c r="B183" i="38"/>
  <c r="P183" i="38" s="1"/>
  <c r="B182" i="38"/>
  <c r="B181" i="38"/>
  <c r="B180" i="38"/>
  <c r="B179" i="38"/>
  <c r="B178" i="38"/>
  <c r="P178" i="38" s="1"/>
  <c r="B177" i="38"/>
  <c r="B84" i="38"/>
  <c r="B83" i="38"/>
  <c r="B82" i="38"/>
  <c r="B81" i="38"/>
  <c r="B80" i="38"/>
  <c r="B79" i="38"/>
  <c r="B78" i="38"/>
  <c r="B77" i="38"/>
  <c r="B76" i="38"/>
  <c r="B581" i="38"/>
  <c r="P581" i="38" s="1"/>
  <c r="B580" i="38"/>
  <c r="P580" i="38" s="1"/>
  <c r="B579" i="38"/>
  <c r="B284" i="38"/>
  <c r="B283" i="38"/>
  <c r="B282" i="38"/>
  <c r="P282" i="38" s="1"/>
  <c r="B281" i="38"/>
  <c r="B280" i="38"/>
  <c r="B36" i="38"/>
  <c r="B35" i="38"/>
  <c r="B34" i="38"/>
  <c r="B33" i="38"/>
  <c r="B32" i="38"/>
  <c r="B31" i="38"/>
  <c r="P31" i="38" s="1"/>
  <c r="B30" i="38"/>
  <c r="E189" i="38" l="1"/>
  <c r="P189" i="38"/>
  <c r="F177" i="38"/>
  <c r="P177" i="38"/>
  <c r="D501" i="38"/>
  <c r="P501" i="38"/>
  <c r="D546" i="38"/>
  <c r="P546" i="38"/>
  <c r="D110" i="38"/>
  <c r="P110" i="38"/>
  <c r="D129" i="38"/>
  <c r="P129" i="38"/>
  <c r="C409" i="38"/>
  <c r="P409" i="38"/>
  <c r="C425" i="38"/>
  <c r="P425" i="38"/>
  <c r="C441" i="38"/>
  <c r="P441" i="38"/>
  <c r="C586" i="38"/>
  <c r="P586" i="38"/>
  <c r="C147" i="38"/>
  <c r="P147" i="38"/>
  <c r="C547" i="38"/>
  <c r="P547" i="38"/>
  <c r="C111" i="38"/>
  <c r="P111" i="38"/>
  <c r="C190" i="38"/>
  <c r="P190" i="38"/>
  <c r="C130" i="38"/>
  <c r="D474" i="38"/>
  <c r="P474" i="38"/>
  <c r="F82" i="38"/>
  <c r="F281" i="38"/>
  <c r="P281" i="38"/>
  <c r="F67" i="38"/>
  <c r="P67" i="38"/>
  <c r="F218" i="38"/>
  <c r="P218" i="38"/>
  <c r="C283" i="38"/>
  <c r="P283" i="38"/>
  <c r="C179" i="38"/>
  <c r="P179" i="38"/>
  <c r="C622" i="38"/>
  <c r="P622" i="38"/>
  <c r="E410" i="38"/>
  <c r="P410" i="38"/>
  <c r="E426" i="38"/>
  <c r="P426" i="38"/>
  <c r="E442" i="38"/>
  <c r="P442" i="38"/>
  <c r="F587" i="38"/>
  <c r="P587" i="38"/>
  <c r="F503" i="38"/>
  <c r="P503" i="38"/>
  <c r="F149" i="38"/>
  <c r="P149" i="38"/>
  <c r="F112" i="38"/>
  <c r="P112" i="38"/>
  <c r="F200" i="38"/>
  <c r="P200" i="38"/>
  <c r="F131" i="38"/>
  <c r="P131" i="38"/>
  <c r="F436" i="38"/>
  <c r="P436" i="38"/>
  <c r="F60" i="38"/>
  <c r="E284" i="38"/>
  <c r="P284" i="38"/>
  <c r="E180" i="38"/>
  <c r="P180" i="38"/>
  <c r="E623" i="38"/>
  <c r="P623" i="38"/>
  <c r="E411" i="38"/>
  <c r="P411" i="38"/>
  <c r="E427" i="38"/>
  <c r="P427" i="38"/>
  <c r="E443" i="38"/>
  <c r="P443" i="38"/>
  <c r="D588" i="38"/>
  <c r="P588" i="38"/>
  <c r="D504" i="38"/>
  <c r="P504" i="38"/>
  <c r="D150" i="38"/>
  <c r="D113" i="38"/>
  <c r="P113" i="38"/>
  <c r="D11" i="38"/>
  <c r="P11" i="38"/>
  <c r="D132" i="38"/>
  <c r="P132" i="38"/>
  <c r="F220" i="38"/>
  <c r="P220" i="38"/>
  <c r="C221" i="38"/>
  <c r="P221" i="38"/>
  <c r="F182" i="38"/>
  <c r="P182" i="38"/>
  <c r="C414" i="38"/>
  <c r="P414" i="38"/>
  <c r="C430" i="38"/>
  <c r="P430" i="38"/>
  <c r="C446" i="38"/>
  <c r="P446" i="38"/>
  <c r="C591" i="38"/>
  <c r="P591" i="38"/>
  <c r="C536" i="38"/>
  <c r="P536" i="38"/>
  <c r="C154" i="38"/>
  <c r="C484" i="38"/>
  <c r="P484" i="38"/>
  <c r="C14" i="38"/>
  <c r="P14" i="38"/>
  <c r="C64" i="38"/>
  <c r="D80" i="38"/>
  <c r="E181" i="38"/>
  <c r="P181" i="38"/>
  <c r="F412" i="38"/>
  <c r="P412" i="38"/>
  <c r="F444" i="38"/>
  <c r="P444" i="38"/>
  <c r="C76" i="38"/>
  <c r="F415" i="38"/>
  <c r="P415" i="38"/>
  <c r="E188" i="38"/>
  <c r="E624" i="38"/>
  <c r="P624" i="38"/>
  <c r="C184" i="38"/>
  <c r="P184" i="38"/>
  <c r="C627" i="38"/>
  <c r="P627" i="38"/>
  <c r="F431" i="38"/>
  <c r="P431" i="38"/>
  <c r="O46" i="38"/>
  <c r="P30" i="38"/>
  <c r="F77" i="38"/>
  <c r="F20" i="38"/>
  <c r="P20" i="38"/>
  <c r="F628" i="38"/>
  <c r="P628" i="38"/>
  <c r="E538" i="38"/>
  <c r="P538" i="38"/>
  <c r="E486" i="38"/>
  <c r="P486" i="38"/>
  <c r="C417" i="38"/>
  <c r="P417" i="38"/>
  <c r="C433" i="38"/>
  <c r="P433" i="38"/>
  <c r="C449" i="38"/>
  <c r="P449" i="38"/>
  <c r="C495" i="38"/>
  <c r="P495" i="38"/>
  <c r="C539" i="38"/>
  <c r="P539" i="38"/>
  <c r="C160" i="38"/>
  <c r="P160" i="38"/>
  <c r="C457" i="38"/>
  <c r="P457" i="38"/>
  <c r="C17" i="38"/>
  <c r="C4" i="38"/>
  <c r="P4" i="38"/>
  <c r="E33" i="38"/>
  <c r="P33" i="38"/>
  <c r="E579" i="38"/>
  <c r="P579" i="38"/>
  <c r="F428" i="38"/>
  <c r="P428" i="38"/>
  <c r="E2" i="38"/>
  <c r="P2" i="38"/>
  <c r="E593" i="38"/>
  <c r="P593" i="38"/>
  <c r="E159" i="38"/>
  <c r="P159" i="38"/>
  <c r="E16" i="38"/>
  <c r="P16" i="38"/>
  <c r="C3" i="38"/>
  <c r="C32" i="38"/>
  <c r="C79" i="38"/>
  <c r="C187" i="38"/>
  <c r="P187" i="38"/>
  <c r="C630" i="38"/>
  <c r="P630" i="38"/>
  <c r="E418" i="38"/>
  <c r="P418" i="38"/>
  <c r="D434" i="38"/>
  <c r="P434" i="38"/>
  <c r="C450" i="38"/>
  <c r="P450" i="38"/>
  <c r="C496" i="38"/>
  <c r="P496" i="38"/>
  <c r="C540" i="38"/>
  <c r="P540" i="38"/>
  <c r="C161" i="38"/>
  <c r="P161" i="38"/>
  <c r="C458" i="38"/>
  <c r="P458" i="38"/>
  <c r="C18" i="38"/>
  <c r="P18" i="38"/>
  <c r="C391" i="38"/>
  <c r="P391" i="38"/>
  <c r="D631" i="38"/>
  <c r="P631" i="38"/>
  <c r="E435" i="38"/>
  <c r="P435" i="38"/>
  <c r="E34" i="38"/>
  <c r="P34" i="38"/>
  <c r="E81" i="38"/>
  <c r="E632" i="38"/>
  <c r="P632" i="38"/>
  <c r="E105" i="38"/>
  <c r="P105" i="38"/>
  <c r="E543" i="38"/>
  <c r="P543" i="38"/>
  <c r="E163" i="38"/>
  <c r="P163" i="38"/>
  <c r="E460" i="38"/>
  <c r="P460" i="38"/>
  <c r="C392" i="38"/>
  <c r="P392" i="38"/>
  <c r="C422" i="38"/>
  <c r="P422" i="38"/>
  <c r="C438" i="38"/>
  <c r="P438" i="38"/>
  <c r="C453" i="38"/>
  <c r="P453" i="38"/>
  <c r="C499" i="38"/>
  <c r="P499" i="38"/>
  <c r="C544" i="38"/>
  <c r="C108" i="38"/>
  <c r="P108" i="38"/>
  <c r="C175" i="38"/>
  <c r="P175" i="38"/>
  <c r="C207" i="38"/>
  <c r="P207" i="38"/>
  <c r="E393" i="38"/>
  <c r="P393" i="38"/>
  <c r="F35" i="38"/>
  <c r="P35" i="38"/>
  <c r="F633" i="38"/>
  <c r="P633" i="38"/>
  <c r="E498" i="38"/>
  <c r="P498" i="38"/>
  <c r="E206" i="38"/>
  <c r="P206" i="38"/>
  <c r="C280" i="38"/>
  <c r="P280" i="38"/>
  <c r="C84" i="38"/>
  <c r="C65" i="38"/>
  <c r="P65" i="38"/>
  <c r="C635" i="38"/>
  <c r="P635" i="38"/>
  <c r="F423" i="38"/>
  <c r="P423" i="38"/>
  <c r="F439" i="38"/>
  <c r="P439" i="38"/>
  <c r="E419" i="38"/>
  <c r="P419" i="38"/>
  <c r="C217" i="38"/>
  <c r="F71" i="38"/>
  <c r="P71" i="38"/>
  <c r="O56" i="38"/>
  <c r="O141" i="38"/>
  <c r="O290" i="38"/>
  <c r="F30" i="38"/>
  <c r="O638" i="38"/>
  <c r="O637" i="38"/>
  <c r="O396" i="38"/>
  <c r="O408" i="38"/>
  <c r="O8" i="38"/>
  <c r="O143" i="38"/>
  <c r="O523" i="38"/>
  <c r="O510" i="38"/>
  <c r="O125" i="38"/>
  <c r="O476" i="38"/>
  <c r="O566" i="38"/>
  <c r="O621" i="38"/>
  <c r="O7" i="38"/>
  <c r="O142" i="38"/>
  <c r="O29" i="38"/>
  <c r="O470" i="38"/>
  <c r="O124" i="38"/>
  <c r="O475" i="38"/>
  <c r="O565" i="38"/>
  <c r="O272" i="38"/>
  <c r="O401" i="38"/>
  <c r="O493" i="38"/>
  <c r="O574" i="38"/>
  <c r="O464" i="38"/>
  <c r="O610" i="38"/>
  <c r="O265" i="38"/>
  <c r="O22" i="38"/>
  <c r="O117" i="38"/>
  <c r="O558" i="38"/>
  <c r="O513" i="38"/>
  <c r="O596" i="38"/>
  <c r="O250" i="38"/>
  <c r="O329" i="38"/>
  <c r="O594" i="38"/>
  <c r="O21" i="38"/>
  <c r="O480" i="38"/>
  <c r="O324" i="38"/>
  <c r="O85" i="38"/>
  <c r="O400" i="38"/>
  <c r="O487" i="38"/>
  <c r="O573" i="38"/>
  <c r="O376" i="38"/>
  <c r="O277" i="38"/>
  <c r="O239" i="38"/>
  <c r="O613" i="38"/>
  <c r="O507" i="38"/>
  <c r="O520" i="38"/>
  <c r="O91" i="38"/>
  <c r="O274" i="38"/>
  <c r="O145" i="38"/>
  <c r="O398" i="38"/>
  <c r="O595" i="38"/>
  <c r="O38" i="38"/>
  <c r="O40" i="38"/>
  <c r="O42" i="38"/>
  <c r="O44" i="38"/>
  <c r="O48" i="38"/>
  <c r="O52" i="38"/>
  <c r="O54" i="38"/>
  <c r="O194" i="38"/>
  <c r="O258" i="38"/>
  <c r="O75" i="38"/>
  <c r="O50" i="38"/>
  <c r="O463" i="38"/>
  <c r="O225" i="38"/>
  <c r="O244" i="38"/>
  <c r="O247" i="38"/>
  <c r="O27" i="38"/>
  <c r="O619" i="38"/>
  <c r="O557" i="38"/>
  <c r="O222" i="38"/>
  <c r="O140" i="38"/>
  <c r="O483" i="38"/>
  <c r="O323" i="38"/>
  <c r="O358" i="38"/>
  <c r="O255" i="38"/>
  <c r="O407" i="38"/>
  <c r="O616" i="38"/>
  <c r="O519" i="38"/>
  <c r="O548" i="38"/>
  <c r="O138" i="38"/>
  <c r="O135" i="38"/>
  <c r="O263" i="38"/>
  <c r="O406" i="38"/>
  <c r="O615" i="38"/>
  <c r="O518" i="38"/>
  <c r="O534" i="38"/>
  <c r="O511" i="38"/>
  <c r="O25" i="38"/>
  <c r="O139" i="38"/>
  <c r="O399" i="38"/>
  <c r="O259" i="38"/>
  <c r="O614" i="38"/>
  <c r="O533" i="38"/>
  <c r="O273" i="38"/>
  <c r="O550" i="38"/>
  <c r="O492" i="38"/>
  <c r="O137" i="38"/>
  <c r="O561" i="38"/>
  <c r="O120" i="38"/>
  <c r="O564" i="38"/>
  <c r="O568" i="38"/>
  <c r="O572" i="38"/>
  <c r="O576" i="38"/>
  <c r="O473" i="38"/>
  <c r="O479" i="38"/>
  <c r="O171" i="38"/>
  <c r="O119" i="38"/>
  <c r="O123" i="38"/>
  <c r="O472" i="38"/>
  <c r="O589" i="38"/>
  <c r="O402" i="38"/>
  <c r="O469" i="38"/>
  <c r="O176" i="38"/>
  <c r="O37" i="38"/>
  <c r="O41" i="38"/>
  <c r="O45" i="38"/>
  <c r="O49" i="38"/>
  <c r="O251" i="38"/>
  <c r="O275" i="38"/>
  <c r="O234" i="38"/>
  <c r="O226" i="38"/>
  <c r="O549" i="38"/>
  <c r="O6" i="38"/>
  <c r="O405" i="38"/>
  <c r="O288" i="38"/>
  <c r="O192" i="38"/>
  <c r="O357" i="38"/>
  <c r="O253" i="38"/>
  <c r="O454" i="38"/>
  <c r="O556" i="38"/>
  <c r="O261" i="38"/>
  <c r="O509" i="38"/>
  <c r="O555" i="38"/>
  <c r="O260" i="38"/>
  <c r="O505" i="38"/>
  <c r="O73" i="38"/>
  <c r="O577" i="38"/>
  <c r="O563" i="38"/>
  <c r="O571" i="38"/>
  <c r="O471" i="38"/>
  <c r="O170" i="38"/>
  <c r="O144" i="38"/>
  <c r="O531" i="38"/>
  <c r="O223" i="38"/>
  <c r="O516" i="38"/>
  <c r="O461" i="38"/>
  <c r="O264" i="38"/>
  <c r="O228" i="38"/>
  <c r="O242" i="38"/>
  <c r="O494" i="38"/>
  <c r="O86" i="38"/>
  <c r="O285" i="38"/>
  <c r="O90" i="38"/>
  <c r="O256" i="38"/>
  <c r="O512" i="38"/>
  <c r="O87" i="38"/>
  <c r="O375" i="38"/>
  <c r="O583" i="38"/>
  <c r="O88" i="38"/>
  <c r="O202" i="38"/>
  <c r="O394" i="38"/>
  <c r="O515" i="38"/>
  <c r="O560" i="38"/>
  <c r="O351" i="38"/>
  <c r="O267" i="38"/>
  <c r="O452" i="38"/>
  <c r="O551" i="38"/>
  <c r="O502" i="38"/>
  <c r="O554" i="38"/>
  <c r="O455" i="38"/>
  <c r="O490" i="38"/>
  <c r="O9" i="38"/>
  <c r="O168" i="38"/>
  <c r="O491" i="38"/>
  <c r="O489" i="38"/>
  <c r="O134" i="38"/>
  <c r="O334" i="38"/>
  <c r="O599" i="38"/>
  <c r="O605" i="38"/>
  <c r="O617" i="38"/>
  <c r="O94" i="38"/>
  <c r="O231" i="38"/>
  <c r="O248" i="38"/>
  <c r="O252" i="38"/>
  <c r="O602" i="38"/>
  <c r="O55" i="38"/>
  <c r="O286" i="38"/>
  <c r="O92" i="38"/>
  <c r="O204" i="38"/>
  <c r="O238" i="38"/>
  <c r="O350" i="38"/>
  <c r="O230" i="38"/>
  <c r="O353" i="38"/>
  <c r="O240" i="38"/>
  <c r="O146" i="38"/>
  <c r="O198" i="38"/>
  <c r="O532" i="38"/>
  <c r="O553" i="38"/>
  <c r="O468" i="38"/>
  <c r="O528" i="38"/>
  <c r="O397" i="38"/>
  <c r="O249" i="38"/>
  <c r="O287" i="38"/>
  <c r="O584" i="38"/>
  <c r="O197" i="38"/>
  <c r="O74" i="38"/>
  <c r="O89" i="38"/>
  <c r="O203" i="38"/>
  <c r="O227" i="38"/>
  <c r="O604" i="38"/>
  <c r="O506" i="38"/>
  <c r="O459" i="38"/>
  <c r="O552" i="38"/>
  <c r="O51" i="38"/>
  <c r="O270" i="38"/>
  <c r="O597" i="38"/>
  <c r="O611" i="38"/>
  <c r="O514" i="38"/>
  <c r="O465" i="38"/>
  <c r="O559" i="38"/>
  <c r="O28" i="38"/>
  <c r="O404" i="38"/>
  <c r="O606" i="38"/>
  <c r="O524" i="38"/>
  <c r="O481" i="38"/>
  <c r="O467" i="38"/>
  <c r="O136" i="38"/>
  <c r="O432" i="38"/>
  <c r="O266" i="38"/>
  <c r="O19" i="38"/>
  <c r="O66" i="38"/>
  <c r="O569" i="38"/>
  <c r="O106" i="38"/>
  <c r="O269" i="38"/>
  <c r="O169" i="38"/>
  <c r="O529" i="38"/>
  <c r="O482" i="38"/>
  <c r="O236" i="38"/>
  <c r="O420" i="38"/>
  <c r="O620" i="38"/>
  <c r="O39" i="38"/>
  <c r="O43" i="38"/>
  <c r="O47" i="38"/>
  <c r="O53" i="38"/>
  <c r="O193" i="38"/>
  <c r="O246" i="38"/>
  <c r="O403" i="38"/>
  <c r="O279" i="38"/>
  <c r="O245" i="38"/>
  <c r="O322" i="38"/>
  <c r="O268" i="38"/>
  <c r="O478" i="38"/>
  <c r="O321" i="38"/>
  <c r="O232" i="38"/>
  <c r="O243" i="38"/>
  <c r="O262" i="38"/>
  <c r="O278" i="38"/>
  <c r="O608" i="38"/>
  <c r="O526" i="38"/>
  <c r="O199" i="38"/>
  <c r="O607" i="38"/>
  <c r="O525" i="38"/>
  <c r="O103" i="38"/>
  <c r="O254" i="38"/>
  <c r="O600" i="38"/>
  <c r="O517" i="38"/>
  <c r="O26" i="38"/>
  <c r="O618" i="38"/>
  <c r="O126" i="38"/>
  <c r="O24" i="38"/>
  <c r="O567" i="38"/>
  <c r="O575" i="38"/>
  <c r="O477" i="38"/>
  <c r="O118" i="38"/>
  <c r="O122" i="38"/>
  <c r="O522" i="38"/>
  <c r="O562" i="38"/>
  <c r="O121" i="38"/>
  <c r="O195" i="38"/>
  <c r="O340" i="38"/>
  <c r="O233" i="38"/>
  <c r="O289" i="38"/>
  <c r="O93" i="38"/>
  <c r="O235" i="38"/>
  <c r="O237" i="38"/>
  <c r="O229" i="38"/>
  <c r="O359" i="38"/>
  <c r="O241" i="38"/>
  <c r="O609" i="38"/>
  <c r="O257" i="38"/>
  <c r="O488" i="38"/>
  <c r="O582" i="38"/>
  <c r="O196" i="38"/>
  <c r="O276" i="38"/>
  <c r="O598" i="38"/>
  <c r="O612" i="38"/>
  <c r="O466" i="38"/>
  <c r="O23" i="38"/>
  <c r="O395" i="38"/>
  <c r="O451" i="38"/>
  <c r="O456" i="38"/>
  <c r="O601" i="38"/>
  <c r="O508" i="38"/>
  <c r="O521" i="38"/>
  <c r="O5" i="38"/>
  <c r="O271" i="38"/>
  <c r="O530" i="38"/>
  <c r="O636" i="38"/>
  <c r="O527" i="38"/>
  <c r="O10" i="38"/>
  <c r="O570" i="38"/>
  <c r="O603" i="38"/>
  <c r="C80" i="38"/>
  <c r="E129" i="38"/>
  <c r="D16" i="38"/>
  <c r="D2" i="38"/>
  <c r="C434" i="38"/>
  <c r="D393" i="38"/>
  <c r="C631" i="38"/>
  <c r="E30" i="38"/>
  <c r="D284" i="38"/>
  <c r="E80" i="38"/>
  <c r="E20" i="38"/>
  <c r="D623" i="38"/>
  <c r="E631" i="38"/>
  <c r="E415" i="38"/>
  <c r="D426" i="38"/>
  <c r="E434" i="38"/>
  <c r="C284" i="38"/>
  <c r="C623" i="38"/>
  <c r="C426" i="38"/>
  <c r="C587" i="38"/>
  <c r="C149" i="38"/>
  <c r="C200" i="38"/>
  <c r="C218" i="38"/>
  <c r="D33" i="38"/>
  <c r="E177" i="38"/>
  <c r="D188" i="38"/>
  <c r="E71" i="38"/>
  <c r="D418" i="38"/>
  <c r="E439" i="38"/>
  <c r="C33" i="38"/>
  <c r="C188" i="38"/>
  <c r="C418" i="38"/>
  <c r="C220" i="38"/>
  <c r="E77" i="38"/>
  <c r="D180" i="38"/>
  <c r="E628" i="38"/>
  <c r="D410" i="38"/>
  <c r="E431" i="38"/>
  <c r="D442" i="38"/>
  <c r="E391" i="38"/>
  <c r="E220" i="38"/>
  <c r="C180" i="38"/>
  <c r="C410" i="38"/>
  <c r="C442" i="38"/>
  <c r="C503" i="38"/>
  <c r="C112" i="38"/>
  <c r="C131" i="38"/>
  <c r="E281" i="38"/>
  <c r="E67" i="38"/>
  <c r="E423" i="38"/>
  <c r="E31" i="38"/>
  <c r="C31" i="38"/>
  <c r="D31" i="38"/>
  <c r="E282" i="38"/>
  <c r="C282" i="38"/>
  <c r="D282" i="38"/>
  <c r="E78" i="38"/>
  <c r="C78" i="38"/>
  <c r="D78" i="38"/>
  <c r="E178" i="38"/>
  <c r="C178" i="38"/>
  <c r="D178" i="38"/>
  <c r="E186" i="38"/>
  <c r="C186" i="38"/>
  <c r="D186" i="38"/>
  <c r="E68" i="38"/>
  <c r="C68" i="38"/>
  <c r="D68" i="38"/>
  <c r="E629" i="38"/>
  <c r="C629" i="38"/>
  <c r="D629" i="38"/>
  <c r="E416" i="38"/>
  <c r="C416" i="38"/>
  <c r="D416" i="38"/>
  <c r="E424" i="38"/>
  <c r="C424" i="38"/>
  <c r="D424" i="38"/>
  <c r="E100" i="38"/>
  <c r="C100" i="38"/>
  <c r="D100" i="38"/>
  <c r="E440" i="38"/>
  <c r="C440" i="38"/>
  <c r="D440" i="38"/>
  <c r="F448" i="38"/>
  <c r="C448" i="38"/>
  <c r="F585" i="38"/>
  <c r="C585" i="38"/>
  <c r="F116" i="38"/>
  <c r="E116" i="38"/>
  <c r="C116" i="38"/>
  <c r="D116" i="38"/>
  <c r="F497" i="38"/>
  <c r="E497" i="38"/>
  <c r="C497" i="38"/>
  <c r="D497" i="38"/>
  <c r="F148" i="38"/>
  <c r="E148" i="38"/>
  <c r="C148" i="38"/>
  <c r="D148" i="38"/>
  <c r="F542" i="38"/>
  <c r="E542" i="38"/>
  <c r="C542" i="38"/>
  <c r="D542" i="38"/>
  <c r="F151" i="38"/>
  <c r="E151" i="38"/>
  <c r="C151" i="38"/>
  <c r="D151" i="38"/>
  <c r="F157" i="38"/>
  <c r="E157" i="38"/>
  <c r="C157" i="38"/>
  <c r="D157" i="38"/>
  <c r="F164" i="38"/>
  <c r="E164" i="38"/>
  <c r="C164" i="38"/>
  <c r="D164" i="38"/>
  <c r="F185" i="38"/>
  <c r="C185" i="38"/>
  <c r="D448" i="38"/>
  <c r="D538" i="38"/>
  <c r="D486" i="38"/>
  <c r="F36" i="38"/>
  <c r="E36" i="38"/>
  <c r="F581" i="38"/>
  <c r="E581" i="38"/>
  <c r="F83" i="38"/>
  <c r="E83" i="38"/>
  <c r="F183" i="38"/>
  <c r="E183" i="38"/>
  <c r="F61" i="38"/>
  <c r="E61" i="38"/>
  <c r="F626" i="38"/>
  <c r="E626" i="38"/>
  <c r="F634" i="38"/>
  <c r="E634" i="38"/>
  <c r="F413" i="38"/>
  <c r="E413" i="38"/>
  <c r="F421" i="38"/>
  <c r="E421" i="38"/>
  <c r="F429" i="38"/>
  <c r="E429" i="38"/>
  <c r="F437" i="38"/>
  <c r="E437" i="38"/>
  <c r="F445" i="38"/>
  <c r="E445" i="38"/>
  <c r="D105" i="38"/>
  <c r="D590" i="38"/>
  <c r="D498" i="38"/>
  <c r="D535" i="38"/>
  <c r="D543" i="38"/>
  <c r="D153" i="38"/>
  <c r="D163" i="38"/>
  <c r="D166" i="38"/>
  <c r="D460" i="38"/>
  <c r="D13" i="38"/>
  <c r="D206" i="38"/>
  <c r="D130" i="38"/>
  <c r="F130" i="38"/>
  <c r="E130" i="38"/>
  <c r="D63" i="38"/>
  <c r="D3" i="38"/>
  <c r="F3" i="38"/>
  <c r="E3" i="38"/>
  <c r="D217" i="38"/>
  <c r="F217" i="38"/>
  <c r="E217" i="38"/>
  <c r="D36" i="38"/>
  <c r="D581" i="38"/>
  <c r="D83" i="38"/>
  <c r="D183" i="38"/>
  <c r="D61" i="38"/>
  <c r="D626" i="38"/>
  <c r="D634" i="38"/>
  <c r="D413" i="38"/>
  <c r="D421" i="38"/>
  <c r="D429" i="38"/>
  <c r="D437" i="38"/>
  <c r="D445" i="38"/>
  <c r="E448" i="38"/>
  <c r="F105" i="38"/>
  <c r="F498" i="38"/>
  <c r="F543" i="38"/>
  <c r="F163" i="38"/>
  <c r="F460" i="38"/>
  <c r="F206" i="38"/>
  <c r="F391" i="38"/>
  <c r="F33" i="38"/>
  <c r="F280" i="38"/>
  <c r="F284" i="38"/>
  <c r="F76" i="38"/>
  <c r="F80" i="38"/>
  <c r="F84" i="38"/>
  <c r="F180" i="38"/>
  <c r="F184" i="38"/>
  <c r="F188" i="38"/>
  <c r="F65" i="38"/>
  <c r="F623" i="38"/>
  <c r="F627" i="38"/>
  <c r="F631" i="38"/>
  <c r="F635" i="38"/>
  <c r="F410" i="38"/>
  <c r="F414" i="38"/>
  <c r="F418" i="38"/>
  <c r="F422" i="38"/>
  <c r="F426" i="38"/>
  <c r="F430" i="38"/>
  <c r="F434" i="38"/>
  <c r="F438" i="38"/>
  <c r="F442" i="38"/>
  <c r="F446" i="38"/>
  <c r="E450" i="38"/>
  <c r="D450" i="38"/>
  <c r="E453" i="38"/>
  <c r="D453" i="38"/>
  <c r="F453" i="38"/>
  <c r="E587" i="38"/>
  <c r="D587" i="38"/>
  <c r="E591" i="38"/>
  <c r="D591" i="38"/>
  <c r="F591" i="38"/>
  <c r="E496" i="38"/>
  <c r="D496" i="38"/>
  <c r="E499" i="38"/>
  <c r="D499" i="38"/>
  <c r="F499" i="38"/>
  <c r="E503" i="38"/>
  <c r="D503" i="38"/>
  <c r="E536" i="38"/>
  <c r="D536" i="38"/>
  <c r="F536" i="38"/>
  <c r="E540" i="38"/>
  <c r="D540" i="38"/>
  <c r="E544" i="38"/>
  <c r="D544" i="38"/>
  <c r="F544" i="38"/>
  <c r="E149" i="38"/>
  <c r="D149" i="38"/>
  <c r="E154" i="38"/>
  <c r="D154" i="38"/>
  <c r="F154" i="38"/>
  <c r="E161" i="38"/>
  <c r="D161" i="38"/>
  <c r="E108" i="38"/>
  <c r="D108" i="38"/>
  <c r="F108" i="38"/>
  <c r="E112" i="38"/>
  <c r="D112" i="38"/>
  <c r="E484" i="38"/>
  <c r="D484" i="38"/>
  <c r="F484" i="38"/>
  <c r="E458" i="38"/>
  <c r="D458" i="38"/>
  <c r="E175" i="38"/>
  <c r="D175" i="38"/>
  <c r="F175" i="38"/>
  <c r="E200" i="38"/>
  <c r="D200" i="38"/>
  <c r="E14" i="38"/>
  <c r="D14" i="38"/>
  <c r="F14" i="38"/>
  <c r="E18" i="38"/>
  <c r="D18" i="38"/>
  <c r="E207" i="38"/>
  <c r="D207" i="38"/>
  <c r="F207" i="38"/>
  <c r="E131" i="38"/>
  <c r="D131" i="38"/>
  <c r="E64" i="38"/>
  <c r="D64" i="38"/>
  <c r="F64" i="38"/>
  <c r="E4" i="38"/>
  <c r="D4" i="38"/>
  <c r="E392" i="38"/>
  <c r="D392" i="38"/>
  <c r="F392" i="38"/>
  <c r="E218" i="38"/>
  <c r="D218" i="38"/>
  <c r="E221" i="38"/>
  <c r="D221" i="38"/>
  <c r="F221" i="38"/>
  <c r="C36" i="38"/>
  <c r="C581" i="38"/>
  <c r="C83" i="38"/>
  <c r="C183" i="38"/>
  <c r="C61" i="38"/>
  <c r="C626" i="38"/>
  <c r="C634" i="38"/>
  <c r="C413" i="38"/>
  <c r="C421" i="38"/>
  <c r="C429" i="38"/>
  <c r="C437" i="38"/>
  <c r="C445" i="38"/>
  <c r="C105" i="38"/>
  <c r="C590" i="38"/>
  <c r="C498" i="38"/>
  <c r="C535" i="38"/>
  <c r="C543" i="38"/>
  <c r="C153" i="38"/>
  <c r="C163" i="38"/>
  <c r="C166" i="38"/>
  <c r="C460" i="38"/>
  <c r="C13" i="38"/>
  <c r="C206" i="38"/>
  <c r="C63" i="38"/>
  <c r="F31" i="38"/>
  <c r="D280" i="38"/>
  <c r="F282" i="38"/>
  <c r="D76" i="38"/>
  <c r="F78" i="38"/>
  <c r="D84" i="38"/>
  <c r="F178" i="38"/>
  <c r="D184" i="38"/>
  <c r="F186" i="38"/>
  <c r="D65" i="38"/>
  <c r="F68" i="38"/>
  <c r="D627" i="38"/>
  <c r="F629" i="38"/>
  <c r="D635" i="38"/>
  <c r="D414" i="38"/>
  <c r="F416" i="38"/>
  <c r="D422" i="38"/>
  <c r="F424" i="38"/>
  <c r="D430" i="38"/>
  <c r="F100" i="38"/>
  <c r="D438" i="38"/>
  <c r="F440" i="38"/>
  <c r="D446" i="38"/>
  <c r="F450" i="38"/>
  <c r="D585" i="38"/>
  <c r="E590" i="38"/>
  <c r="F496" i="38"/>
  <c r="E535" i="38"/>
  <c r="F540" i="38"/>
  <c r="E153" i="38"/>
  <c r="F161" i="38"/>
  <c r="E166" i="38"/>
  <c r="F458" i="38"/>
  <c r="D185" i="38"/>
  <c r="E13" i="38"/>
  <c r="F18" i="38"/>
  <c r="E63" i="38"/>
  <c r="F4" i="38"/>
  <c r="E35" i="38"/>
  <c r="C35" i="38"/>
  <c r="D35" i="38"/>
  <c r="E580" i="38"/>
  <c r="C580" i="38"/>
  <c r="D580" i="38"/>
  <c r="E82" i="38"/>
  <c r="C82" i="38"/>
  <c r="D82" i="38"/>
  <c r="E182" i="38"/>
  <c r="C182" i="38"/>
  <c r="D182" i="38"/>
  <c r="E60" i="38"/>
  <c r="C60" i="38"/>
  <c r="D60" i="38"/>
  <c r="E625" i="38"/>
  <c r="C625" i="38"/>
  <c r="D625" i="38"/>
  <c r="E633" i="38"/>
  <c r="C633" i="38"/>
  <c r="D633" i="38"/>
  <c r="E412" i="38"/>
  <c r="C412" i="38"/>
  <c r="D412" i="38"/>
  <c r="E98" i="38"/>
  <c r="C98" i="38"/>
  <c r="D98" i="38"/>
  <c r="E428" i="38"/>
  <c r="C428" i="38"/>
  <c r="D428" i="38"/>
  <c r="E436" i="38"/>
  <c r="C436" i="38"/>
  <c r="D436" i="38"/>
  <c r="E444" i="38"/>
  <c r="C444" i="38"/>
  <c r="D444" i="38"/>
  <c r="F104" i="38"/>
  <c r="E104" i="38"/>
  <c r="C104" i="38"/>
  <c r="D104" i="38"/>
  <c r="F593" i="38"/>
  <c r="C593" i="38"/>
  <c r="F501" i="38"/>
  <c r="C501" i="38"/>
  <c r="F538" i="38"/>
  <c r="C538" i="38"/>
  <c r="F546" i="38"/>
  <c r="C546" i="38"/>
  <c r="F159" i="38"/>
  <c r="C159" i="38"/>
  <c r="F110" i="38"/>
  <c r="C110" i="38"/>
  <c r="F486" i="38"/>
  <c r="C486" i="38"/>
  <c r="F174" i="38"/>
  <c r="E174" i="38"/>
  <c r="C174" i="38"/>
  <c r="D174" i="38"/>
  <c r="F580" i="38"/>
  <c r="F625" i="38"/>
  <c r="F98" i="38"/>
  <c r="D593" i="38"/>
  <c r="D159" i="38"/>
  <c r="F32" i="38"/>
  <c r="E32" i="38"/>
  <c r="F283" i="38"/>
  <c r="E283" i="38"/>
  <c r="F79" i="38"/>
  <c r="E79" i="38"/>
  <c r="F179" i="38"/>
  <c r="E179" i="38"/>
  <c r="F187" i="38"/>
  <c r="E187" i="38"/>
  <c r="F622" i="38"/>
  <c r="E622" i="38"/>
  <c r="F630" i="38"/>
  <c r="E630" i="38"/>
  <c r="F409" i="38"/>
  <c r="E409" i="38"/>
  <c r="F417" i="38"/>
  <c r="E417" i="38"/>
  <c r="F425" i="38"/>
  <c r="E425" i="38"/>
  <c r="F433" i="38"/>
  <c r="E433" i="38"/>
  <c r="F441" i="38"/>
  <c r="E441" i="38"/>
  <c r="D449" i="38"/>
  <c r="F449" i="38"/>
  <c r="E449" i="38"/>
  <c r="D586" i="38"/>
  <c r="F586" i="38"/>
  <c r="E586" i="38"/>
  <c r="D495" i="38"/>
  <c r="F495" i="38"/>
  <c r="E495" i="38"/>
  <c r="D147" i="38"/>
  <c r="F147" i="38"/>
  <c r="E147" i="38"/>
  <c r="D539" i="38"/>
  <c r="F539" i="38"/>
  <c r="E539" i="38"/>
  <c r="D547" i="38"/>
  <c r="F547" i="38"/>
  <c r="E547" i="38"/>
  <c r="D160" i="38"/>
  <c r="F160" i="38"/>
  <c r="E160" i="38"/>
  <c r="D111" i="38"/>
  <c r="F111" i="38"/>
  <c r="E111" i="38"/>
  <c r="D457" i="38"/>
  <c r="F457" i="38"/>
  <c r="E457" i="38"/>
  <c r="D190" i="38"/>
  <c r="F190" i="38"/>
  <c r="E190" i="38"/>
  <c r="D17" i="38"/>
  <c r="F17" i="38"/>
  <c r="E17" i="38"/>
  <c r="D391" i="38"/>
  <c r="D30" i="38"/>
  <c r="C30" i="38"/>
  <c r="D34" i="38"/>
  <c r="C34" i="38"/>
  <c r="D281" i="38"/>
  <c r="C281" i="38"/>
  <c r="D579" i="38"/>
  <c r="C579" i="38"/>
  <c r="D77" i="38"/>
  <c r="C77" i="38"/>
  <c r="D81" i="38"/>
  <c r="C81" i="38"/>
  <c r="D177" i="38"/>
  <c r="C177" i="38"/>
  <c r="D181" i="38"/>
  <c r="C181" i="38"/>
  <c r="D20" i="38"/>
  <c r="C20" i="38"/>
  <c r="D189" i="38"/>
  <c r="C189" i="38"/>
  <c r="D67" i="38"/>
  <c r="C67" i="38"/>
  <c r="D624" i="38"/>
  <c r="C624" i="38"/>
  <c r="D628" i="38"/>
  <c r="C628" i="38"/>
  <c r="D632" i="38"/>
  <c r="C632" i="38"/>
  <c r="D71" i="38"/>
  <c r="C71" i="38"/>
  <c r="D411" i="38"/>
  <c r="C411" i="38"/>
  <c r="D415" i="38"/>
  <c r="C415" i="38"/>
  <c r="D419" i="38"/>
  <c r="C419" i="38"/>
  <c r="D423" i="38"/>
  <c r="C423" i="38"/>
  <c r="D427" i="38"/>
  <c r="C427" i="38"/>
  <c r="D431" i="38"/>
  <c r="C431" i="38"/>
  <c r="D435" i="38"/>
  <c r="C435" i="38"/>
  <c r="D439" i="38"/>
  <c r="C439" i="38"/>
  <c r="D443" i="38"/>
  <c r="C443" i="38"/>
  <c r="F447" i="38"/>
  <c r="E447" i="38"/>
  <c r="D447" i="38"/>
  <c r="C447" i="38"/>
  <c r="F102" i="38"/>
  <c r="E102" i="38"/>
  <c r="C102" i="38"/>
  <c r="F114" i="38"/>
  <c r="E114" i="38"/>
  <c r="D114" i="38"/>
  <c r="C114" i="38"/>
  <c r="F588" i="38"/>
  <c r="E588" i="38"/>
  <c r="C588" i="38"/>
  <c r="F592" i="38"/>
  <c r="E592" i="38"/>
  <c r="D592" i="38"/>
  <c r="C592" i="38"/>
  <c r="F127" i="38"/>
  <c r="E127" i="38"/>
  <c r="C127" i="38"/>
  <c r="F500" i="38"/>
  <c r="E500" i="38"/>
  <c r="D500" i="38"/>
  <c r="C500" i="38"/>
  <c r="F504" i="38"/>
  <c r="E504" i="38"/>
  <c r="C504" i="38"/>
  <c r="F537" i="38"/>
  <c r="E537" i="38"/>
  <c r="D537" i="38"/>
  <c r="C537" i="38"/>
  <c r="F541" i="38"/>
  <c r="E541" i="38"/>
  <c r="C541" i="38"/>
  <c r="F545" i="38"/>
  <c r="E545" i="38"/>
  <c r="D545" i="38"/>
  <c r="C545" i="38"/>
  <c r="F150" i="38"/>
  <c r="E150" i="38"/>
  <c r="C150" i="38"/>
  <c r="F155" i="38"/>
  <c r="E155" i="38"/>
  <c r="D155" i="38"/>
  <c r="C155" i="38"/>
  <c r="F156" i="38"/>
  <c r="E156" i="38"/>
  <c r="C156" i="38"/>
  <c r="F109" i="38"/>
  <c r="E109" i="38"/>
  <c r="D109" i="38"/>
  <c r="C109" i="38"/>
  <c r="F113" i="38"/>
  <c r="E113" i="38"/>
  <c r="C113" i="38"/>
  <c r="F485" i="38"/>
  <c r="E485" i="38"/>
  <c r="D485" i="38"/>
  <c r="C485" i="38"/>
  <c r="F173" i="38"/>
  <c r="E173" i="38"/>
  <c r="C173" i="38"/>
  <c r="F462" i="38"/>
  <c r="E462" i="38"/>
  <c r="D462" i="38"/>
  <c r="C462" i="38"/>
  <c r="F11" i="38"/>
  <c r="E11" i="38"/>
  <c r="C11" i="38"/>
  <c r="F15" i="38"/>
  <c r="E15" i="38"/>
  <c r="D15" i="38"/>
  <c r="C15" i="38"/>
  <c r="F201" i="38"/>
  <c r="E201" i="38"/>
  <c r="C201" i="38"/>
  <c r="F128" i="38"/>
  <c r="E128" i="38"/>
  <c r="D128" i="38"/>
  <c r="C128" i="38"/>
  <c r="F132" i="38"/>
  <c r="E132" i="38"/>
  <c r="C132" i="38"/>
  <c r="F388" i="38"/>
  <c r="E388" i="38"/>
  <c r="C388" i="38"/>
  <c r="F474" i="38"/>
  <c r="E474" i="38"/>
  <c r="C474" i="38"/>
  <c r="F224" i="38"/>
  <c r="E224" i="38"/>
  <c r="D224" i="38"/>
  <c r="C224" i="38"/>
  <c r="D32" i="38"/>
  <c r="F34" i="38"/>
  <c r="E280" i="38"/>
  <c r="D283" i="38"/>
  <c r="F579" i="38"/>
  <c r="E76" i="38"/>
  <c r="D79" i="38"/>
  <c r="F81" i="38"/>
  <c r="E84" i="38"/>
  <c r="D179" i="38"/>
  <c r="F181" i="38"/>
  <c r="E184" i="38"/>
  <c r="D187" i="38"/>
  <c r="F189" i="38"/>
  <c r="E65" i="38"/>
  <c r="D622" i="38"/>
  <c r="F624" i="38"/>
  <c r="E627" i="38"/>
  <c r="D630" i="38"/>
  <c r="F632" i="38"/>
  <c r="E635" i="38"/>
  <c r="D409" i="38"/>
  <c r="F411" i="38"/>
  <c r="E414" i="38"/>
  <c r="D417" i="38"/>
  <c r="F419" i="38"/>
  <c r="E422" i="38"/>
  <c r="D425" i="38"/>
  <c r="F427" i="38"/>
  <c r="E430" i="38"/>
  <c r="D433" i="38"/>
  <c r="F435" i="38"/>
  <c r="E438" i="38"/>
  <c r="D441" i="38"/>
  <c r="F443" i="38"/>
  <c r="E446" i="38"/>
  <c r="D102" i="38"/>
  <c r="E585" i="38"/>
  <c r="F590" i="38"/>
  <c r="D127" i="38"/>
  <c r="E501" i="38"/>
  <c r="F535" i="38"/>
  <c r="D541" i="38"/>
  <c r="E546" i="38"/>
  <c r="F153" i="38"/>
  <c r="D156" i="38"/>
  <c r="E110" i="38"/>
  <c r="F166" i="38"/>
  <c r="D173" i="38"/>
  <c r="E185" i="38"/>
  <c r="F13" i="38"/>
  <c r="D201" i="38"/>
  <c r="F63" i="38"/>
  <c r="D388" i="38"/>
  <c r="F12" i="38"/>
  <c r="F16" i="38"/>
  <c r="F205" i="38"/>
  <c r="F129" i="38"/>
  <c r="F133" i="38"/>
  <c r="F2" i="38"/>
  <c r="F389" i="38"/>
  <c r="F393" i="38"/>
  <c r="F219" i="38"/>
  <c r="D12" i="38"/>
  <c r="D205" i="38"/>
  <c r="D133" i="38"/>
  <c r="D389" i="38"/>
  <c r="D219" i="38"/>
  <c r="D220" i="38"/>
  <c r="C12" i="38"/>
  <c r="C16" i="38"/>
  <c r="C205" i="38"/>
  <c r="C129" i="38"/>
  <c r="C133" i="38"/>
  <c r="C2" i="38"/>
  <c r="C389" i="38"/>
  <c r="C393" i="38"/>
  <c r="C219" i="38"/>
  <c r="E12" i="38"/>
  <c r="E205" i="38"/>
  <c r="E133" i="38"/>
  <c r="E389" i="38"/>
  <c r="E219"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28" i="36"/>
  <c r="B27" i="36"/>
  <c r="B26" i="36"/>
  <c r="B322" i="35" s="1"/>
  <c r="A338" i="35"/>
  <c r="E585" i="37" s="1"/>
  <c r="A337" i="35"/>
  <c r="E581" i="37" s="1"/>
  <c r="A336" i="35"/>
  <c r="E580" i="37" s="1"/>
  <c r="A335" i="35"/>
  <c r="A334" i="35"/>
  <c r="E569" i="37" s="1"/>
  <c r="A333" i="35"/>
  <c r="A332" i="35"/>
  <c r="E567" i="37" s="1"/>
  <c r="A331" i="35"/>
  <c r="A330" i="35"/>
  <c r="A329" i="35"/>
  <c r="A328" i="35"/>
  <c r="E556" i="37" s="1"/>
  <c r="A327" i="35"/>
  <c r="A326" i="35"/>
  <c r="E552" i="37" s="1"/>
  <c r="A325" i="35"/>
  <c r="A324" i="35"/>
  <c r="E550" i="37" s="1"/>
  <c r="A323" i="35"/>
  <c r="A322" i="35"/>
  <c r="E548" i="37" s="1"/>
  <c r="A321" i="35"/>
  <c r="A320" i="35"/>
  <c r="E543" i="37" s="1"/>
  <c r="A319" i="35"/>
  <c r="A318" i="35"/>
  <c r="E541" i="37" s="1"/>
  <c r="A317" i="35"/>
  <c r="A316" i="35"/>
  <c r="E533" i="37" s="1"/>
  <c r="A315" i="35"/>
  <c r="A314" i="35"/>
  <c r="E531" i="37" s="1"/>
  <c r="A313" i="35"/>
  <c r="A312" i="35"/>
  <c r="E527" i="37" s="1"/>
  <c r="A311" i="35"/>
  <c r="A310" i="35"/>
  <c r="E525" i="37" s="1"/>
  <c r="A309" i="35"/>
  <c r="A308" i="35"/>
  <c r="E510" i="37" s="1"/>
  <c r="A307" i="35"/>
  <c r="A306" i="35"/>
  <c r="E500" i="37" s="1"/>
  <c r="A305" i="35"/>
  <c r="A304" i="35"/>
  <c r="E490" i="37" s="1"/>
  <c r="A303" i="35"/>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A235" i="35"/>
  <c r="E382" i="37" s="1"/>
  <c r="A234" i="35"/>
  <c r="E381" i="37" s="1"/>
  <c r="A233" i="35"/>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A211" i="35"/>
  <c r="E328" i="37" s="1"/>
  <c r="A210" i="35"/>
  <c r="E327" i="37" s="1"/>
  <c r="A209" i="35"/>
  <c r="A208" i="35"/>
  <c r="E325" i="37" s="1"/>
  <c r="A207" i="35"/>
  <c r="E321" i="37" s="1"/>
  <c r="A206" i="35"/>
  <c r="E320" i="37" s="1"/>
  <c r="A205" i="35"/>
  <c r="E319" i="37" s="1"/>
  <c r="A204" i="35"/>
  <c r="E318" i="37" s="1"/>
  <c r="A203" i="35"/>
  <c r="A202" i="35"/>
  <c r="E316" i="37" s="1"/>
  <c r="A201" i="35"/>
  <c r="E311" i="37" s="1"/>
  <c r="A200" i="35"/>
  <c r="A199" i="35"/>
  <c r="E305" i="37" s="1"/>
  <c r="A198" i="35"/>
  <c r="A197" i="35"/>
  <c r="E299" i="37" s="1"/>
  <c r="A196" i="35"/>
  <c r="E297" i="37" s="1"/>
  <c r="A195" i="35"/>
  <c r="E293" i="37" s="1"/>
  <c r="A194" i="35"/>
  <c r="E290" i="37" s="1"/>
  <c r="A193" i="35"/>
  <c r="A192" i="35"/>
  <c r="E285" i="37" s="1"/>
  <c r="A191" i="35"/>
  <c r="E281" i="37" s="1"/>
  <c r="A190" i="35"/>
  <c r="E280" i="37" s="1"/>
  <c r="A189" i="35"/>
  <c r="E278" i="37" s="1"/>
  <c r="A188" i="35"/>
  <c r="A187" i="35"/>
  <c r="E267" i="37" s="1"/>
  <c r="A186" i="35"/>
  <c r="E263" i="37" s="1"/>
  <c r="A185" i="35"/>
  <c r="A184" i="35"/>
  <c r="E253" i="37" s="1"/>
  <c r="A183" i="35"/>
  <c r="E249" i="37" s="1"/>
  <c r="A182" i="35"/>
  <c r="E247" i="37" s="1"/>
  <c r="A181" i="35"/>
  <c r="E245" i="37" s="1"/>
  <c r="A180" i="35"/>
  <c r="E244" i="37" s="1"/>
  <c r="A179" i="35"/>
  <c r="A178" i="35"/>
  <c r="E242" i="37" s="1"/>
  <c r="A177" i="35"/>
  <c r="E241" i="37" s="1"/>
  <c r="A176" i="35"/>
  <c r="E240" i="37" s="1"/>
  <c r="A175" i="35"/>
  <c r="E239" i="37" s="1"/>
  <c r="A174" i="35"/>
  <c r="E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A160" i="35"/>
  <c r="E224" i="37" s="1"/>
  <c r="A159" i="35"/>
  <c r="E223" i="37" s="1"/>
  <c r="A158" i="35"/>
  <c r="A157" i="35"/>
  <c r="E221" i="37" s="1"/>
  <c r="A156" i="35"/>
  <c r="E220" i="37" s="1"/>
  <c r="A155" i="35"/>
  <c r="E219" i="37" s="1"/>
  <c r="A154" i="35"/>
  <c r="E218" i="37" s="1"/>
  <c r="A153" i="35"/>
  <c r="A152" i="35"/>
  <c r="E216" i="37" s="1"/>
  <c r="A151" i="35"/>
  <c r="E215" i="37" s="1"/>
  <c r="A150" i="35"/>
  <c r="E214" i="37" s="1"/>
  <c r="A149" i="35"/>
  <c r="E213" i="37" s="1"/>
  <c r="A148" i="35"/>
  <c r="E209" i="37" s="1"/>
  <c r="A147" i="35"/>
  <c r="E208" i="37" s="1"/>
  <c r="A146" i="35"/>
  <c r="E207" i="37" s="1"/>
  <c r="A145" i="35"/>
  <c r="E206" i="37" s="1"/>
  <c r="A144" i="35"/>
  <c r="A143" i="35"/>
  <c r="E204" i="37" s="1"/>
  <c r="A142" i="35"/>
  <c r="E203" i="37" s="1"/>
  <c r="A141" i="35"/>
  <c r="A140" i="35"/>
  <c r="E201" i="37" s="1"/>
  <c r="A139" i="35"/>
  <c r="E200" i="37" s="1"/>
  <c r="A138" i="35"/>
  <c r="E199" i="37" s="1"/>
  <c r="A137" i="35"/>
  <c r="E198" i="37" s="1"/>
  <c r="A136" i="35"/>
  <c r="A135" i="35"/>
  <c r="E196" i="37" s="1"/>
  <c r="A134" i="35"/>
  <c r="A133" i="35"/>
  <c r="E192" i="37" s="1"/>
  <c r="A132" i="35"/>
  <c r="E191" i="37" s="1"/>
  <c r="A131" i="35"/>
  <c r="E190" i="37" s="1"/>
  <c r="A130" i="35"/>
  <c r="E189" i="37" s="1"/>
  <c r="A129" i="35"/>
  <c r="E188" i="37" s="1"/>
  <c r="A128" i="35"/>
  <c r="E187" i="37" s="1"/>
  <c r="A127" i="35"/>
  <c r="E186" i="37" s="1"/>
  <c r="A126" i="35"/>
  <c r="E185" i="37" s="1"/>
  <c r="A125" i="35"/>
  <c r="E184" i="37" s="1"/>
  <c r="A124" i="35"/>
  <c r="E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10" i="35"/>
  <c r="E163" i="37" s="1"/>
  <c r="A109" i="35"/>
  <c r="E162" i="37" s="1"/>
  <c r="A108" i="35"/>
  <c r="E161" i="37" s="1"/>
  <c r="A107" i="35"/>
  <c r="A106" i="35"/>
  <c r="E159" i="37" s="1"/>
  <c r="A105" i="35"/>
  <c r="A104" i="35"/>
  <c r="E157" i="37" s="1"/>
  <c r="A103" i="35"/>
  <c r="E156" i="37" s="1"/>
  <c r="A102" i="35"/>
  <c r="E155" i="37" s="1"/>
  <c r="A101" i="35"/>
  <c r="E153" i="37" s="1"/>
  <c r="A100" i="35"/>
  <c r="E151" i="37" s="1"/>
  <c r="A99" i="35"/>
  <c r="E150" i="37" s="1"/>
  <c r="A98" i="35"/>
  <c r="E149" i="37" s="1"/>
  <c r="A97" i="35"/>
  <c r="E148" i="37" s="1"/>
  <c r="A96" i="35"/>
  <c r="E147" i="37" s="1"/>
  <c r="A95" i="35"/>
  <c r="E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A81" i="35"/>
  <c r="E114" i="37" s="1"/>
  <c r="A80" i="35"/>
  <c r="E113" i="37" s="1"/>
  <c r="A79" i="35"/>
  <c r="E112" i="37" s="1"/>
  <c r="A78" i="35"/>
  <c r="E111" i="37" s="1"/>
  <c r="A77" i="35"/>
  <c r="E110" i="37" s="1"/>
  <c r="A76" i="35"/>
  <c r="E108" i="37" s="1"/>
  <c r="A75" i="35"/>
  <c r="E107" i="37" s="1"/>
  <c r="A74" i="35"/>
  <c r="E105" i="37" s="1"/>
  <c r="A73" i="35"/>
  <c r="A72" i="35"/>
  <c r="E104" i="37" s="1"/>
  <c r="A71" i="35"/>
  <c r="A70" i="35"/>
  <c r="E101" i="37" s="1"/>
  <c r="A69" i="35"/>
  <c r="E100" i="37" s="1"/>
  <c r="A68" i="35"/>
  <c r="E99" i="37" s="1"/>
  <c r="A67" i="35"/>
  <c r="E98" i="37" s="1"/>
  <c r="A66" i="35"/>
  <c r="E97" i="37" s="1"/>
  <c r="A65" i="35"/>
  <c r="E96" i="37" s="1"/>
  <c r="A64" i="35"/>
  <c r="E95" i="37" s="1"/>
  <c r="A63" i="35"/>
  <c r="E94" i="37" s="1"/>
  <c r="A62" i="35"/>
  <c r="E80" i="37" s="1"/>
  <c r="A61" i="35"/>
  <c r="E79" i="37" s="1"/>
  <c r="A60" i="35"/>
  <c r="E78" i="37" s="1"/>
  <c r="A59" i="35"/>
  <c r="A58" i="35"/>
  <c r="A57" i="35"/>
  <c r="E74" i="37" s="1"/>
  <c r="A56" i="35"/>
  <c r="E73" i="37" s="1"/>
  <c r="G73" i="37" s="1"/>
  <c r="A55" i="35"/>
  <c r="E72" i="37" s="1"/>
  <c r="A54" i="35"/>
  <c r="E71" i="37" s="1"/>
  <c r="A53" i="35"/>
  <c r="A52" i="35"/>
  <c r="E69" i="37" s="1"/>
  <c r="A51" i="35"/>
  <c r="E68" i="37" s="1"/>
  <c r="A50" i="35"/>
  <c r="E67" i="37" s="1"/>
  <c r="A49" i="35"/>
  <c r="E66" i="37" s="1"/>
  <c r="A48" i="35"/>
  <c r="E65" i="37" s="1"/>
  <c r="A47" i="35"/>
  <c r="A46" i="35"/>
  <c r="A45" i="35"/>
  <c r="E62" i="37" s="1"/>
  <c r="A44" i="35"/>
  <c r="E61" i="37" s="1"/>
  <c r="A43" i="35"/>
  <c r="A42" i="35"/>
  <c r="A41" i="35"/>
  <c r="A40" i="35"/>
  <c r="E57" i="37" s="1"/>
  <c r="A39" i="35"/>
  <c r="E56" i="37" s="1"/>
  <c r="A38" i="35"/>
  <c r="A37" i="35"/>
  <c r="A36" i="35"/>
  <c r="A35" i="35"/>
  <c r="A34" i="35"/>
  <c r="A33" i="35"/>
  <c r="E47" i="37" s="1"/>
  <c r="A32" i="35"/>
  <c r="E44" i="37" s="1"/>
  <c r="A31" i="35"/>
  <c r="E40" i="37" s="1"/>
  <c r="A30" i="35"/>
  <c r="E35" i="37" s="1"/>
  <c r="A29" i="35"/>
  <c r="E34" i="37" s="1"/>
  <c r="A28" i="35"/>
  <c r="E33" i="37" s="1"/>
  <c r="A27" i="35"/>
  <c r="E32" i="37" s="1"/>
  <c r="A26" i="35"/>
  <c r="E31" i="37" s="1"/>
  <c r="A25" i="35"/>
  <c r="E30" i="37" s="1"/>
  <c r="A24" i="35"/>
  <c r="E29" i="37" s="1"/>
  <c r="A29" i="37" s="1"/>
  <c r="B29" i="37" s="1"/>
  <c r="A23" i="35"/>
  <c r="A22" i="35"/>
  <c r="A21" i="35"/>
  <c r="A20" i="35"/>
  <c r="A19" i="35"/>
  <c r="A18" i="35"/>
  <c r="A17" i="35"/>
  <c r="A16" i="35"/>
  <c r="A15" i="35"/>
  <c r="A14" i="35"/>
  <c r="E15" i="37" s="1"/>
  <c r="A13" i="35"/>
  <c r="A12" i="35"/>
  <c r="E13" i="37" s="1"/>
  <c r="A11" i="35"/>
  <c r="E12" i="37" s="1"/>
  <c r="A10" i="35"/>
  <c r="E11" i="37" s="1"/>
  <c r="A9" i="35"/>
  <c r="E10" i="37" s="1"/>
  <c r="A8" i="35"/>
  <c r="E9" i="37" s="1"/>
  <c r="A7" i="35"/>
  <c r="E8" i="37" s="1"/>
  <c r="A6" i="35"/>
  <c r="A5" i="35"/>
  <c r="E6" i="37" s="1"/>
  <c r="A4" i="35"/>
  <c r="E5" i="37" s="1"/>
  <c r="A3" i="35"/>
  <c r="E4" i="37" s="1"/>
  <c r="A2" i="35"/>
  <c r="G4" i="37" l="1"/>
  <c r="B35" i="35"/>
  <c r="B53" i="35"/>
  <c r="E7" i="37"/>
  <c r="G7" i="37" s="1"/>
  <c r="E193" i="37"/>
  <c r="G8" i="37"/>
  <c r="E24" i="37"/>
  <c r="G72" i="37"/>
  <c r="E102" i="37"/>
  <c r="B338" i="35"/>
  <c r="B105" i="35"/>
  <c r="G316" i="37"/>
  <c r="E404" i="37"/>
  <c r="A30" i="37"/>
  <c r="B30" i="37" s="1"/>
  <c r="E259" i="37"/>
  <c r="A32" i="37"/>
  <c r="B32" i="37" s="1"/>
  <c r="B107" i="35"/>
  <c r="E317" i="37"/>
  <c r="B332" i="35"/>
  <c r="E379" i="37"/>
  <c r="B59" i="35"/>
  <c r="G61" i="37"/>
  <c r="E272" i="37"/>
  <c r="H272" i="37" s="1"/>
  <c r="M272" i="37" s="1"/>
  <c r="E386" i="37"/>
  <c r="B314" i="35"/>
  <c r="B41" i="35"/>
  <c r="B42" i="35"/>
  <c r="G78" i="37"/>
  <c r="A183" i="37"/>
  <c r="B13" i="35"/>
  <c r="G34" i="37"/>
  <c r="G62" i="37"/>
  <c r="A79" i="37"/>
  <c r="B79" i="37" s="1"/>
  <c r="E202" i="37"/>
  <c r="E558" i="37"/>
  <c r="H558" i="37" s="1"/>
  <c r="N558" i="37" s="1"/>
  <c r="B58" i="35"/>
  <c r="G238" i="37"/>
  <c r="B330" i="35"/>
  <c r="G11" i="37"/>
  <c r="H35" i="37"/>
  <c r="N35" i="37" s="1"/>
  <c r="B15" i="35"/>
  <c r="A164" i="37"/>
  <c r="B164" i="37" s="1"/>
  <c r="E489" i="37"/>
  <c r="B43" i="35"/>
  <c r="E222" i="37"/>
  <c r="B47" i="35"/>
  <c r="E17" i="37"/>
  <c r="A17" i="37" s="1"/>
  <c r="B17" i="37" s="1"/>
  <c r="H44" i="37"/>
  <c r="M44" i="37" s="1"/>
  <c r="E205" i="37"/>
  <c r="G12" i="37"/>
  <c r="H94" i="37"/>
  <c r="M94" i="37" s="1"/>
  <c r="B17" i="35"/>
  <c r="G66" i="37"/>
  <c r="A148" i="37"/>
  <c r="E225" i="37"/>
  <c r="G225" i="37" s="1"/>
  <c r="E288" i="37"/>
  <c r="H288" i="37" s="1"/>
  <c r="M288" i="37" s="1"/>
  <c r="E326" i="37"/>
  <c r="A326" i="37" s="1"/>
  <c r="B326" i="37" s="1"/>
  <c r="A31" i="37"/>
  <c r="B31" i="37" s="1"/>
  <c r="E63" i="37"/>
  <c r="G146" i="37"/>
  <c r="E3" i="37"/>
  <c r="E19" i="37"/>
  <c r="A19" i="37" s="1"/>
  <c r="B19" i="37" s="1"/>
  <c r="B34" i="35"/>
  <c r="G67" i="37"/>
  <c r="E115" i="37"/>
  <c r="E308" i="37"/>
  <c r="B73" i="35"/>
  <c r="G68" i="37"/>
  <c r="E243" i="37"/>
  <c r="B306" i="35"/>
  <c r="B20" i="35"/>
  <c r="B36" i="35"/>
  <c r="E331" i="37"/>
  <c r="B37" i="35"/>
  <c r="E197" i="37"/>
  <c r="E217" i="37"/>
  <c r="E20" i="37"/>
  <c r="H20" i="37" s="1"/>
  <c r="B21" i="35"/>
  <c r="E23" i="37"/>
  <c r="A23" i="37" s="1"/>
  <c r="B23" i="37" s="1"/>
  <c r="E55" i="37"/>
  <c r="H214" i="37"/>
  <c r="N214" i="37" s="1"/>
  <c r="E301" i="37"/>
  <c r="F301" i="37" s="1"/>
  <c r="A15" i="37"/>
  <c r="B15" i="37" s="1"/>
  <c r="G15" i="37"/>
  <c r="H339" i="37"/>
  <c r="A339" i="37"/>
  <c r="B339" i="37" s="1"/>
  <c r="G339" i="37"/>
  <c r="H3" i="37"/>
  <c r="A3" i="37"/>
  <c r="B3" i="37" s="1"/>
  <c r="G3" i="37"/>
  <c r="H19"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F378" i="37"/>
  <c r="H378" i="37"/>
  <c r="N378" i="37" s="1"/>
  <c r="A378" i="37"/>
  <c r="B378" i="37" s="1"/>
  <c r="G378" i="37"/>
  <c r="H388" i="37"/>
  <c r="N388" i="37" s="1"/>
  <c r="G388" i="37"/>
  <c r="A388" i="37"/>
  <c r="B388" i="37" s="1"/>
  <c r="F388" i="37"/>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B32" i="35"/>
  <c r="B38" i="35"/>
  <c r="B40" i="35"/>
  <c r="B44" i="35"/>
  <c r="B46" i="35"/>
  <c r="B48" i="35"/>
  <c r="B50" i="35"/>
  <c r="B52" i="35"/>
  <c r="B54" i="35"/>
  <c r="B56" i="35"/>
  <c r="B60" i="35"/>
  <c r="B62" i="35"/>
  <c r="B64" i="35"/>
  <c r="B66" i="35"/>
  <c r="B68" i="35"/>
  <c r="B70" i="35"/>
  <c r="B72" i="35"/>
  <c r="B74" i="35"/>
  <c r="B76" i="35"/>
  <c r="B78" i="35"/>
  <c r="B80" i="35"/>
  <c r="B82" i="35"/>
  <c r="B84" i="35"/>
  <c r="B86" i="35"/>
  <c r="B88" i="35"/>
  <c r="B90" i="35"/>
  <c r="B92" i="35"/>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B220" i="35"/>
  <c r="B222" i="35"/>
  <c r="B224" i="35"/>
  <c r="B226" i="35"/>
  <c r="B228" i="35"/>
  <c r="B230" i="35"/>
  <c r="B232" i="35"/>
  <c r="B234" i="35"/>
  <c r="B236" i="35"/>
  <c r="B238" i="35"/>
  <c r="B240" i="35"/>
  <c r="B242" i="35"/>
  <c r="B244" i="35"/>
  <c r="B246" i="35"/>
  <c r="B248" i="35"/>
  <c r="B250" i="35"/>
  <c r="B252" i="35"/>
  <c r="B254" i="35"/>
  <c r="B256" i="35"/>
  <c r="B258" i="35"/>
  <c r="B260" i="35"/>
  <c r="B262" i="35"/>
  <c r="B264" i="35"/>
  <c r="B266" i="35"/>
  <c r="B268" i="35"/>
  <c r="B270" i="35"/>
  <c r="B272" i="35"/>
  <c r="B274" i="35"/>
  <c r="B276" i="35"/>
  <c r="B278" i="35"/>
  <c r="B280" i="35"/>
  <c r="B282" i="35"/>
  <c r="B284" i="35"/>
  <c r="B286" i="35"/>
  <c r="B288" i="35"/>
  <c r="B290" i="35"/>
  <c r="B292" i="35"/>
  <c r="B294" i="35"/>
  <c r="B296" i="35"/>
  <c r="B298" i="35"/>
  <c r="B300" i="35"/>
  <c r="B302" i="35"/>
  <c r="B304" i="35"/>
  <c r="E505" i="37"/>
  <c r="B307" i="35"/>
  <c r="H525" i="37"/>
  <c r="A525" i="37"/>
  <c r="B525" i="37" s="1"/>
  <c r="G525" i="37"/>
  <c r="B312" i="35"/>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B336" i="35"/>
  <c r="H11" i="37"/>
  <c r="G31" i="37"/>
  <c r="A34" i="37"/>
  <c r="B34" i="37" s="1"/>
  <c r="E70" i="37"/>
  <c r="E103" i="37"/>
  <c r="E158" i="37"/>
  <c r="G185" i="37"/>
  <c r="G35" i="37"/>
  <c r="F35" i="37"/>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A301" i="37"/>
  <c r="B301" i="37" s="1"/>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F550" i="37"/>
  <c r="H550" i="37"/>
  <c r="N550" i="37" s="1"/>
  <c r="G550" i="37"/>
  <c r="A550" i="37"/>
  <c r="B550" i="37" s="1"/>
  <c r="B326" i="35"/>
  <c r="E557" i="37"/>
  <c r="B329" i="35"/>
  <c r="H567" i="37"/>
  <c r="A567" i="37"/>
  <c r="B567" i="37" s="1"/>
  <c r="G567" i="37"/>
  <c r="B334" i="35"/>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F34" i="37"/>
  <c r="H34" i="37"/>
  <c r="N34"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B65" i="35"/>
  <c r="B67" i="35"/>
  <c r="B69" i="35"/>
  <c r="B71" i="35"/>
  <c r="B75" i="35"/>
  <c r="B77" i="35"/>
  <c r="B79" i="35"/>
  <c r="B81" i="35"/>
  <c r="B83" i="35"/>
  <c r="B85" i="35"/>
  <c r="B87" i="35"/>
  <c r="B89" i="35"/>
  <c r="B91" i="35"/>
  <c r="B93" i="35"/>
  <c r="B95" i="35"/>
  <c r="B97" i="35"/>
  <c r="B99" i="35"/>
  <c r="B101" i="35"/>
  <c r="B103" i="35"/>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B233" i="35"/>
  <c r="B235" i="35"/>
  <c r="B237" i="35"/>
  <c r="B239" i="35"/>
  <c r="B241" i="35"/>
  <c r="B243" i="35"/>
  <c r="B245" i="35"/>
  <c r="B247" i="35"/>
  <c r="B249" i="35"/>
  <c r="B251" i="35"/>
  <c r="B253" i="35"/>
  <c r="B255" i="35"/>
  <c r="B257" i="35"/>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E542" i="37"/>
  <c r="B319" i="35"/>
  <c r="H548" i="37"/>
  <c r="A548" i="37"/>
  <c r="B548" i="37" s="1"/>
  <c r="G548" i="37"/>
  <c r="B324" i="35"/>
  <c r="E555" i="37"/>
  <c r="B327" i="35"/>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8" i="21"/>
  <c r="D100" i="21"/>
  <c r="D99" i="21"/>
  <c r="E99" i="21" s="1"/>
  <c r="D98" i="21"/>
  <c r="D73" i="21"/>
  <c r="D72" i="21"/>
  <c r="D71" i="21"/>
  <c r="D70" i="21"/>
  <c r="E70" i="21" s="1"/>
  <c r="D69" i="21"/>
  <c r="E69" i="21"/>
  <c r="B3" i="10" s="1"/>
  <c r="E73" i="21"/>
  <c r="B2" i="39" s="1"/>
  <c r="B3" i="39" s="1"/>
  <c r="B2" i="10"/>
  <c r="R173" i="37" s="1"/>
  <c r="R174" i="37" s="1"/>
  <c r="E72" i="21"/>
  <c r="E71" i="21"/>
  <c r="P81" i="38" l="1"/>
  <c r="P150" i="38"/>
  <c r="P17" i="38"/>
  <c r="P77" i="38"/>
  <c r="P76" i="38"/>
  <c r="P389" i="38"/>
  <c r="P542" i="38"/>
  <c r="P292" i="38"/>
  <c r="P3" i="38"/>
  <c r="P64" i="38"/>
  <c r="P61" i="38"/>
  <c r="P78" i="38"/>
  <c r="P164" i="38"/>
  <c r="P544" i="38"/>
  <c r="P83" i="38"/>
  <c r="P96" i="38"/>
  <c r="P421" i="38"/>
  <c r="P219" i="38"/>
  <c r="P80" i="38"/>
  <c r="P60" i="38"/>
  <c r="P130" i="38"/>
  <c r="P82" i="38"/>
  <c r="P100" i="38"/>
  <c r="P109" i="38"/>
  <c r="P188" i="38"/>
  <c r="P485" i="38"/>
  <c r="P84" i="38"/>
  <c r="P32" i="38"/>
  <c r="P217" i="38"/>
  <c r="P99" i="38"/>
  <c r="P36" i="38"/>
  <c r="P154" i="38"/>
  <c r="P626" i="38"/>
  <c r="P79" i="38"/>
  <c r="P35" i="37"/>
  <c r="H225" i="37"/>
  <c r="O225" i="37" s="1"/>
  <c r="P388" i="37"/>
  <c r="F225" i="37"/>
  <c r="P225" i="37" s="1"/>
  <c r="A225" i="37"/>
  <c r="B225" i="37" s="1"/>
  <c r="M33" i="37"/>
  <c r="G301" i="37"/>
  <c r="H301" i="37"/>
  <c r="M301" i="37" s="1"/>
  <c r="L280" i="37" s="1"/>
  <c r="G19" i="37"/>
  <c r="F288" i="37"/>
  <c r="A288" i="37"/>
  <c r="B288" i="37" s="1"/>
  <c r="G288" i="37"/>
  <c r="G326" i="37"/>
  <c r="P479" i="37"/>
  <c r="P155" i="37"/>
  <c r="G17" i="37"/>
  <c r="F558" i="37"/>
  <c r="A20" i="37"/>
  <c r="B20" i="37" s="1"/>
  <c r="A558" i="37"/>
  <c r="B558" i="37" s="1"/>
  <c r="H554" i="37"/>
  <c r="N554" i="37" s="1"/>
  <c r="H553" i="37"/>
  <c r="N553" i="37" s="1"/>
  <c r="G558" i="37"/>
  <c r="G23" i="37"/>
  <c r="M125" i="37"/>
  <c r="P569" i="37"/>
  <c r="P371" i="37"/>
  <c r="P197" i="37"/>
  <c r="P100" i="37"/>
  <c r="H480" i="37"/>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P233"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549" i="37" l="1"/>
  <c r="H516" i="37"/>
  <c r="M516" i="37" s="1"/>
  <c r="H512" i="37"/>
  <c r="M512" i="37" s="1"/>
  <c r="H513" i="37"/>
  <c r="M513" i="37" s="1"/>
  <c r="H514" i="37"/>
  <c r="M514" i="37" s="1"/>
  <c r="H515" i="37"/>
  <c r="M515" i="37" s="1"/>
  <c r="M157" i="37"/>
  <c r="M170" i="37"/>
  <c r="L327" i="37"/>
  <c r="P58"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L178" i="37" s="1"/>
  <c r="Q399" i="37"/>
  <c r="P537" i="37"/>
  <c r="L530" i="37"/>
  <c r="M57" i="37"/>
  <c r="L52" i="37" s="1"/>
  <c r="Q457" i="37"/>
  <c r="P532" i="37"/>
  <c r="L510" i="37" l="1"/>
  <c r="L143" i="37"/>
  <c r="J3" i="37" s="1"/>
  <c r="Q19" i="37"/>
  <c r="Q52" i="37"/>
  <c r="Q485" i="37"/>
  <c r="Q510" i="37"/>
  <c r="Q541" i="37"/>
  <c r="Q530" i="37"/>
  <c r="Q143" i="37"/>
  <c r="Q566" i="37"/>
  <c r="K105" i="37" l="1"/>
  <c r="P3" i="37"/>
</calcChain>
</file>

<file path=xl/sharedStrings.xml><?xml version="1.0" encoding="utf-8"?>
<sst xmlns="http://schemas.openxmlformats.org/spreadsheetml/2006/main" count="29789" uniqueCount="12119">
  <si>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</si>
  <si>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</si>
  <si>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</si>
  <si>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</si>
  <si>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</si>
  <si>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</si>
  <si>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</si>
  <si>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</si>
  <si>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</si>
  <si>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</si>
  <si>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</si>
  <si>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</si>
  <si>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</si>
  <si>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</si>
  <si>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</si>
  <si>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</si>
  <si>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</si>
  <si>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</si>
  <si>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</si>
  <si>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</si>
  <si>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</si>
  <si>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</si>
  <si>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</si>
  <si>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</si>
  <si>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</si>
  <si>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</si>
  <si>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</si>
  <si>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</si>
  <si>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</si>
  <si>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</si>
  <si>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</si>
  <si>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</si>
  <si>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</si>
  <si>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</si>
  <si>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</si>
  <si>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</si>
  <si>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</si>
  <si>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</si>
  <si>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</si>
  <si>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</si>
  <si>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</si>
  <si>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</si>
  <si>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</si>
  <si>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</si>
  <si>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</si>
  <si>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</si>
  <si>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</si>
  <si>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</si>
  <si>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</si>
  <si>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</si>
  <si>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</si>
  <si>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</si>
  <si>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</si>
  <si>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</si>
  <si>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</si>
  <si>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</si>
  <si>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</si>
  <si>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</si>
  <si>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</si>
  <si>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</si>
  <si>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</si>
  <si>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</si>
  <si>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</si>
  <si>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</si>
  <si>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</si>
  <si>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</si>
  <si>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</si>
  <si>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</si>
  <si>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</si>
  <si>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</si>
  <si>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</si>
  <si>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</si>
  <si>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</si>
  <si>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</si>
  <si>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</si>
  <si>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</si>
  <si>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</si>
  <si>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</si>
  <si>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</si>
  <si>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</si>
  <si>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</si>
  <si>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</si>
  <si>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</si>
  <si>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</si>
  <si>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</si>
  <si>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</si>
  <si>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</si>
  <si>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</si>
  <si>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</si>
  <si>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</si>
  <si>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</si>
  <si>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</si>
  <si>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</si>
  <si>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</si>
  <si>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</si>
  <si>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</si>
  <si>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</si>
  <si>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</si>
  <si>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</si>
  <si>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</si>
  <si>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</si>
  <si>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</si>
  <si>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</si>
  <si>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</si>
  <si>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</si>
  <si>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</si>
  <si>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</si>
  <si>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</si>
  <si>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</si>
  <si>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</si>
  <si>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</si>
  <si>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</si>
  <si>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</si>
  <si>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</si>
  <si>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</si>
  <si>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</si>
  <si>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</si>
  <si>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</si>
  <si>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</si>
  <si>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</si>
  <si>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</si>
  <si>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</si>
  <si>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</si>
  <si>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</si>
  <si>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</si>
  <si>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</si>
  <si>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</si>
  <si>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</si>
  <si>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</si>
  <si>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</si>
  <si>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</si>
  <si>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</si>
  <si>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</si>
  <si>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</si>
  <si>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</si>
  <si>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</si>
  <si>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</si>
  <si>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</si>
  <si>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</si>
  <si>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</si>
  <si>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</si>
  <si>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</si>
  <si>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</si>
  <si>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</si>
  <si>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</si>
  <si>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</si>
  <si>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</si>
  <si>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</si>
  <si>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</si>
  <si>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</si>
  <si>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</si>
  <si>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</si>
  <si>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</si>
  <si>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</si>
  <si>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</si>
  <si>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</si>
  <si>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</si>
  <si>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</si>
  <si>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</si>
  <si>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</si>
  <si>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</si>
  <si>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</si>
  <si>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</si>
  <si>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</si>
  <si>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</si>
  <si>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</si>
  <si>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</si>
  <si>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</si>
  <si>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</si>
  <si>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</si>
  <si>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</si>
  <si>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</si>
  <si>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</si>
  <si>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</si>
  <si>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</si>
  <si>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</si>
  <si>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</si>
  <si>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</si>
  <si>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</si>
  <si>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</si>
  <si>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</si>
  <si>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</si>
  <si>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</si>
  <si>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</si>
  <si>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</si>
  <si>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</si>
  <si>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</si>
  <si>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</si>
  <si>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</si>
  <si>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</si>
  <si>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</si>
  <si>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</si>
  <si>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</si>
  <si>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</si>
  <si>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</si>
  <si>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</si>
  <si>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</si>
  <si>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</si>
  <si>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</si>
  <si>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</si>
  <si>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</si>
  <si>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</si>
  <si>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</si>
  <si>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</si>
  <si>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</si>
  <si>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</si>
  <si>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</si>
  <si>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</si>
  <si>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</si>
  <si>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</si>
  <si>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</si>
  <si>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</si>
  <si>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</si>
  <si>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</si>
  <si>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</si>
  <si>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</si>
  <si>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</si>
  <si>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</si>
  <si>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</si>
  <si>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</si>
  <si>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</si>
  <si>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</si>
  <si>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</si>
  <si>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</si>
  <si>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</si>
  <si>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</si>
  <si>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</si>
  <si>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</si>
  <si>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</si>
  <si>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</si>
  <si>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</si>
  <si>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</si>
  <si>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</si>
  <si>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</si>
  <si>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</si>
  <si>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</si>
  <si>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</si>
  <si>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</si>
  <si>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</si>
  <si>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</si>
  <si>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</si>
  <si>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</si>
  <si>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</si>
  <si>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</si>
  <si>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</si>
  <si>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</si>
  <si>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</si>
  <si>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</si>
  <si>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</si>
  <si>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</si>
  <si>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</si>
  <si>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</si>
  <si>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</si>
  <si>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</si>
  <si>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</si>
  <si>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</si>
  <si>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</si>
  <si>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</si>
  <si>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</si>
  <si>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</si>
  <si>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</si>
  <si>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</si>
  <si>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</si>
  <si>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</si>
  <si>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</si>
  <si>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</si>
  <si>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</si>
  <si>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</si>
  <si>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</si>
  <si>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</si>
  <si>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</si>
  <si>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</si>
  <si>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</si>
  <si>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</si>
  <si>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</si>
  <si>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</si>
  <si>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</si>
  <si>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</si>
  <si>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</si>
  <si>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</si>
  <si>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</si>
  <si>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</si>
  <si>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</si>
  <si>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</si>
  <si>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</si>
  <si>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</si>
  <si>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</si>
  <si>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</si>
  <si>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</si>
  <si>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</si>
  <si>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</si>
  <si>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</si>
  <si>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</si>
  <si>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</si>
  <si>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</si>
  <si>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</si>
  <si>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</si>
  <si>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</si>
  <si>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</si>
  <si>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</si>
  <si>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</si>
  <si>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</si>
  <si>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</si>
  <si>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</si>
  <si>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</si>
  <si>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</si>
  <si>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</si>
  <si>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</si>
  <si>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</si>
  <si>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</si>
  <si>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</si>
  <si>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</si>
  <si>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</si>
  <si>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</si>
  <si>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</si>
  <si>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</si>
  <si>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</si>
  <si>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</si>
  <si>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</si>
  <si>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</si>
  <si>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</si>
  <si>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</si>
  <si>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</si>
  <si>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</si>
  <si>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</si>
  <si>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</si>
  <si>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</si>
  <si>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</si>
  <si>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</si>
  <si>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</si>
  <si>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</si>
  <si>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</si>
  <si>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</si>
  <si>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</si>
  <si>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</si>
  <si>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</si>
  <si>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</si>
  <si>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</si>
  <si>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</si>
  <si>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</si>
  <si>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</si>
  <si>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</si>
  <si>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</si>
  <si>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</si>
  <si>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</si>
  <si>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</si>
  <si>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</si>
  <si>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</si>
  <si>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</si>
  <si>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</si>
  <si>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</si>
  <si>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</si>
  <si>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</si>
  <si>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</si>
  <si>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</si>
  <si>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</si>
  <si>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</si>
  <si>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</si>
  <si>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</si>
  <si>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</si>
  <si>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</si>
  <si>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</si>
  <si>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</si>
  <si>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</si>
  <si>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</si>
  <si>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</si>
  <si>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</si>
  <si>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</si>
  <si>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</si>
  <si>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</si>
  <si>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</si>
  <si>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</si>
  <si>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</si>
  <si>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</si>
  <si>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</si>
  <si>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</si>
  <si>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</si>
  <si>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</si>
  <si>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</si>
  <si>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</si>
  <si>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</si>
  <si>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</si>
  <si>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</si>
  <si>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</si>
  <si>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</si>
  <si>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</si>
  <si>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</si>
  <si>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</si>
  <si>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</si>
  <si>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</si>
  <si>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</si>
  <si>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</si>
  <si>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</si>
  <si>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</si>
  <si>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</si>
  <si>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</si>
  <si>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</si>
  <si>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</si>
  <si>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</si>
  <si>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</si>
  <si>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</si>
  <si>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</si>
  <si>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</si>
  <si>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</si>
  <si>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</si>
  <si>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</si>
  <si>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</si>
  <si>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</si>
  <si>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</si>
  <si>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</si>
  <si>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</si>
  <si>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</si>
  <si>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</si>
  <si>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</si>
  <si>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</si>
  <si>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</si>
  <si>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</si>
  <si>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</si>
  <si>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</si>
  <si>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</si>
  <si>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</si>
  <si>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</si>
  <si>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</si>
  <si>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</si>
  <si>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</si>
  <si>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</si>
  <si>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</si>
  <si>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</si>
  <si>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</si>
  <si>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</si>
  <si>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</si>
  <si>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</si>
  <si>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</si>
  <si>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</si>
  <si>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</si>
  <si>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</si>
  <si>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</si>
  <si>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</si>
  <si>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</si>
  <si>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</si>
  <si>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</si>
  <si>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</si>
  <si>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</si>
  <si>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</si>
  <si>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</si>
  <si>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</si>
  <si>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</si>
  <si>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</si>
  <si>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</si>
  <si>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</si>
  <si>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</si>
  <si>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</si>
  <si>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</si>
  <si>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</si>
  <si>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</si>
  <si>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</si>
  <si>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</si>
  <si>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</si>
  <si>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</si>
  <si>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</si>
  <si>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</si>
  <si>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</si>
  <si>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</si>
  <si>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</si>
  <si>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</si>
  <si>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</si>
  <si>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</si>
  <si>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</si>
  <si>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</si>
  <si>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</si>
  <si>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</si>
  <si>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</si>
  <si>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</si>
  <si>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</si>
  <si>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</si>
  <si>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</si>
  <si>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</si>
  <si>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</si>
  <si>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</si>
  <si>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</si>
  <si>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</si>
  <si>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</si>
  <si>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</si>
  <si>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</si>
  <si>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</si>
  <si>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</si>
  <si>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</si>
  <si>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</si>
  <si>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</si>
  <si>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</si>
  <si>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</si>
  <si>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</si>
  <si>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</si>
  <si>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</si>
  <si>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</si>
  <si>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</si>
  <si>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</si>
  <si>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</si>
  <si>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</si>
  <si>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</si>
  <si>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</si>
  <si>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</si>
  <si>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</si>
  <si>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</si>
  <si>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</si>
  <si>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</si>
  <si>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</si>
  <si>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</si>
  <si>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</si>
  <si>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</si>
  <si>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</si>
  <si>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</si>
  <si>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</si>
  <si>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</si>
  <si>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</si>
  <si>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</si>
  <si>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</si>
  <si>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</si>
  <si>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</si>
  <si>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</si>
  <si>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</si>
  <si>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</si>
  <si>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</si>
  <si>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</si>
  <si>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</si>
  <si>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</si>
  <si>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</si>
  <si>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</si>
  <si>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</si>
  <si>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</si>
  <si>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</si>
  <si>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</si>
  <si>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</si>
  <si>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</si>
  <si>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</si>
  <si>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</si>
  <si>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</si>
  <si>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</si>
  <si>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</si>
  <si>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</si>
  <si>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</si>
  <si>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</si>
  <si>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</si>
  <si>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</si>
  <si>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</si>
  <si>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</si>
  <si>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</si>
  <si>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</si>
  <si>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</si>
  <si>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</si>
  <si>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</si>
  <si>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</si>
  <si>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</si>
  <si>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</si>
  <si>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</si>
  <si>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</si>
  <si>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</si>
  <si>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</si>
  <si>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</si>
  <si>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</si>
  <si>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</si>
  <si>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</si>
  <si>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</si>
  <si>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</si>
  <si>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</si>
  <si>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</si>
  <si>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</si>
  <si>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</si>
  <si>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</si>
  <si>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</si>
  <si>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</si>
  <si>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</si>
  <si>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</si>
  <si>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</si>
  <si>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</si>
  <si>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</si>
  <si>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</si>
  <si>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</si>
  <si>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</si>
  <si>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</si>
  <si>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</si>
  <si>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</si>
  <si>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</si>
  <si>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</si>
  <si>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</si>
  <si>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</si>
  <si>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</si>
  <si>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</si>
  <si>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</si>
  <si>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</si>
  <si>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</si>
  <si>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</si>
  <si>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</si>
  <si>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</si>
  <si>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</si>
  <si>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</si>
  <si>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</si>
  <si>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</si>
  <si>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</si>
  <si>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</si>
  <si>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</si>
  <si>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</si>
  <si>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</si>
  <si>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</si>
  <si>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</si>
  <si>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</si>
  <si>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</si>
  <si>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</si>
  <si>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</si>
  <si>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</si>
  <si>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</si>
  <si>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</si>
  <si>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</si>
  <si>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</si>
  <si>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</si>
  <si>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</si>
  <si>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</si>
  <si>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</si>
  <si>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</si>
  <si>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</si>
  <si>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</si>
  <si>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</si>
  <si>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</si>
  <si>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</si>
  <si>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</si>
  <si>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</si>
  <si>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</si>
  <si>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</si>
  <si>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</si>
  <si>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</si>
  <si>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</si>
  <si>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</si>
  <si>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</si>
  <si>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</si>
  <si>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</si>
  <si>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</si>
  <si>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</si>
  <si>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</si>
  <si>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</si>
  <si>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</si>
  <si>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</si>
  <si>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</si>
  <si>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</si>
  <si>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</si>
  <si>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</si>
  <si>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</si>
  <si>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</si>
  <si>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</si>
  <si>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</si>
  <si>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</si>
  <si>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</si>
  <si>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</si>
  <si>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</si>
  <si>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</si>
  <si>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</si>
  <si>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</si>
  <si>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</si>
  <si>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</si>
  <si>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</si>
  <si>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</si>
  <si>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</si>
  <si>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</si>
  <si>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</si>
  <si>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</si>
  <si>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</si>
  <si>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</si>
  <si>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</si>
  <si>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</si>
  <si>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</si>
  <si>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</si>
  <si>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</si>
  <si>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</si>
  <si>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</si>
  <si>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</si>
  <si>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</si>
  <si>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</si>
  <si>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</si>
  <si>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</si>
  <si>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</si>
  <si>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</si>
  <si>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</si>
  <si>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</si>
  <si>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</si>
  <si>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</si>
  <si>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</si>
  <si>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</si>
  <si>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</si>
  <si>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</si>
  <si>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</si>
  <si>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</si>
  <si>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</si>
  <si>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</si>
  <si>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</si>
  <si>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</si>
  <si>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</si>
  <si>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</si>
  <si>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</si>
  <si>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</si>
  <si>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</si>
  <si>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</si>
  <si>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</si>
  <si>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</si>
  <si>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</si>
  <si>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</si>
  <si>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</si>
  <si>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</si>
  <si>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</si>
  <si>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</si>
  <si>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</si>
  <si>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</si>
  <si>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</si>
  <si>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</si>
  <si>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</si>
  <si>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</si>
  <si>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</si>
  <si>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</si>
  <si>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</si>
  <si>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</si>
  <si>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</si>
  <si>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</si>
  <si>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</si>
  <si>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</si>
  <si>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</si>
  <si>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</si>
  <si>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</si>
  <si>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</si>
  <si>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</si>
  <si>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</si>
  <si>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</si>
  <si>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</si>
  <si>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</si>
  <si>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</si>
  <si>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</si>
  <si>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</si>
  <si>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</si>
  <si>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</si>
  <si>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</si>
  <si>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</si>
  <si>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</si>
  <si>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</si>
  <si>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</si>
  <si>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</si>
  <si>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</si>
  <si>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</si>
  <si>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</si>
  <si>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</si>
  <si>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</si>
  <si>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</si>
  <si>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</si>
  <si>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</si>
  <si>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</si>
  <si>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</si>
  <si>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</si>
  <si>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</si>
  <si>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</si>
  <si>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</si>
  <si>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</si>
  <si>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</si>
  <si>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</si>
  <si>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</si>
  <si>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</si>
  <si>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</si>
  <si>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</si>
  <si>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</si>
  <si>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</si>
  <si>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</si>
  <si>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</si>
  <si>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</si>
  <si>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</si>
  <si>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</si>
  <si>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</si>
  <si>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</si>
  <si>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</si>
  <si>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</si>
  <si>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</si>
  <si>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</si>
  <si>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</si>
  <si>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</si>
  <si>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</si>
  <si>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</si>
  <si>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</si>
  <si>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</si>
  <si>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</si>
  <si>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</si>
  <si>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</si>
  <si>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</si>
  <si>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</si>
  <si>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</si>
  <si>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</si>
  <si>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</si>
  <si>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</si>
  <si>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</si>
  <si>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</si>
  <si>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</si>
  <si>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</si>
  <si>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</si>
  <si>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</si>
  <si>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</si>
  <si>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</si>
  <si>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</si>
  <si>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</si>
  <si>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</si>
  <si>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</si>
  <si>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</si>
  <si>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</si>
  <si>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</si>
  <si>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</si>
  <si>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</si>
  <si>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</si>
  <si>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</si>
  <si>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</si>
  <si>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</si>
  <si>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</si>
  <si>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</si>
  <si>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</si>
  <si>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</si>
  <si>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</si>
  <si>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</si>
  <si>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</si>
  <si>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</si>
  <si>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</si>
  <si>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</si>
  <si>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</si>
  <si>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</si>
  <si>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</si>
  <si>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</si>
  <si>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</si>
  <si>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</si>
  <si>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</si>
  <si>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</si>
  <si>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</si>
  <si>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</si>
  <si>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</si>
  <si>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</si>
  <si>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</si>
  <si>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</si>
  <si>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</si>
  <si>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</si>
  <si>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</si>
  <si>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</si>
  <si>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</si>
  <si>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</si>
  <si>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</si>
  <si>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</si>
  <si>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</si>
  <si>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</si>
  <si>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</si>
  <si>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</si>
  <si>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</si>
  <si>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</si>
  <si>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</si>
  <si>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</si>
  <si>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</si>
  <si>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</si>
  <si>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</si>
  <si>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</si>
  <si>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</si>
  <si>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</si>
  <si>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</si>
  <si>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</si>
  <si>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</si>
  <si>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</si>
  <si>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</si>
  <si>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</si>
  <si>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</si>
  <si>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</si>
  <si>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</si>
  <si>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</si>
  <si>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</si>
  <si>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</si>
  <si>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</si>
  <si>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</si>
  <si>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</si>
  <si>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</si>
  <si>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</si>
  <si>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</si>
  <si>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</si>
  <si>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</si>
  <si>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</si>
  <si>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</si>
  <si>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</si>
  <si>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</si>
  <si>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</si>
  <si>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</si>
  <si>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</si>
  <si>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</si>
  <si>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</si>
  <si>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</si>
  <si>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</si>
  <si>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</si>
  <si>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</si>
  <si>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</si>
  <si>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</si>
  <si>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</si>
  <si>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</si>
  <si>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</si>
  <si>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</si>
  <si>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</si>
  <si>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</si>
  <si>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</si>
  <si>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</si>
  <si>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</si>
  <si>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</si>
  <si>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</si>
  <si>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</si>
  <si>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</si>
  <si>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</si>
  <si>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</si>
  <si>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</si>
  <si>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</si>
  <si>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</si>
  <si>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</si>
  <si>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</si>
  <si>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</si>
  <si>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</si>
  <si>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</si>
  <si>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</si>
  <si>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</si>
  <si>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</si>
  <si>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</si>
  <si>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</si>
  <si>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</si>
  <si>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</si>
  <si>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</si>
  <si>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</si>
  <si>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</si>
  <si>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</si>
  <si>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</si>
  <si>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</si>
  <si>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</si>
  <si>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</si>
  <si>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</si>
  <si>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</si>
  <si>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</si>
  <si>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</si>
  <si>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</si>
  <si>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</si>
  <si>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</si>
  <si>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</si>
  <si>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</si>
  <si>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</si>
  <si>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</si>
  <si>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</si>
  <si>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</si>
  <si>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</si>
  <si>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</si>
  <si>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</si>
  <si>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</si>
  <si>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</si>
  <si>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</si>
  <si>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</si>
  <si>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</si>
  <si>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</si>
  <si>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</si>
  <si>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</si>
  <si>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</si>
  <si>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</si>
  <si>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</si>
  <si>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</si>
  <si>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</si>
  <si>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</si>
  <si>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</si>
  <si>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</si>
  <si>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</si>
  <si>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</si>
  <si>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</si>
  <si>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</si>
  <si>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</si>
  <si>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</si>
  <si>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</si>
  <si>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</si>
  <si>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</si>
  <si>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</si>
  <si>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</si>
  <si>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</si>
  <si>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</si>
  <si>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</si>
  <si>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</si>
  <si>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</si>
  <si>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</si>
  <si>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</si>
  <si>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</si>
  <si>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</si>
  <si>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</si>
  <si>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</si>
  <si>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</si>
  <si>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</si>
  <si>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</si>
  <si>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</si>
  <si>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</si>
  <si>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</si>
  <si>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</si>
  <si>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</si>
  <si>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</si>
  <si>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</si>
  <si>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</si>
  <si>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</si>
  <si>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</si>
  <si>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</si>
  <si>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</si>
  <si>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</si>
  <si>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</si>
  <si>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</si>
  <si>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</si>
  <si>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</si>
  <si>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</si>
  <si>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</si>
  <si>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</si>
  <si>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</si>
  <si>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</si>
  <si>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</si>
  <si>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</si>
  <si>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</si>
  <si>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</si>
  <si>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</si>
  <si>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</si>
  <si>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</si>
  <si>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</si>
  <si>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</si>
  <si>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</si>
  <si>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</si>
  <si>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</si>
  <si>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</si>
  <si>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</si>
  <si>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</si>
  <si>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</si>
  <si>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</si>
  <si>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</si>
  <si>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</si>
  <si>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</si>
  <si>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</si>
  <si>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</si>
  <si>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</si>
  <si>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</si>
  <si>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</si>
  <si>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</si>
  <si>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</si>
  <si>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</si>
  <si>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</si>
  <si>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</si>
  <si>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</si>
  <si>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</si>
  <si>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</si>
  <si>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</si>
  <si>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</si>
  <si>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</si>
  <si>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</si>
  <si>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</si>
  <si>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</si>
  <si>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</si>
  <si>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</si>
  <si>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</si>
  <si>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</si>
  <si>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</si>
  <si>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</si>
  <si>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</si>
  <si>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</si>
  <si>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</si>
  <si>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</si>
  <si>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</si>
  <si>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</si>
  <si>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</si>
  <si>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</si>
  <si>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</si>
  <si>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</si>
  <si>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</si>
  <si>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</si>
  <si>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</si>
  <si>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</si>
  <si>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</si>
  <si>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</si>
  <si>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</si>
  <si>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</si>
  <si>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</si>
  <si>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</si>
  <si>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</si>
  <si>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</si>
  <si>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</si>
  <si>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</si>
  <si>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</si>
  <si>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</si>
  <si>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</si>
  <si>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</si>
  <si>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</si>
  <si>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</si>
  <si>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</si>
  <si>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</si>
  <si>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</si>
  <si>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</si>
  <si>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</si>
  <si>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</si>
  <si>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</si>
  <si>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</si>
  <si>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</si>
  <si>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</si>
  <si>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</si>
  <si>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</si>
  <si>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</si>
  <si>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</si>
  <si>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</si>
  <si>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</si>
  <si>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</si>
  <si>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</si>
  <si>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</si>
  <si>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</si>
  <si>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</si>
  <si>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</si>
  <si>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</si>
  <si>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</si>
  <si>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</si>
  <si>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</si>
  <si>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</si>
  <si>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</si>
  <si>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</si>
  <si>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</si>
  <si>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</si>
  <si>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</si>
  <si>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</si>
  <si>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</si>
  <si>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</si>
  <si>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</si>
  <si>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</si>
  <si>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</si>
  <si>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</si>
  <si>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</si>
  <si>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</si>
  <si>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</si>
  <si>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</si>
  <si>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</si>
  <si>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</si>
  <si>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</si>
  <si>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</si>
  <si>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</si>
  <si>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</si>
  <si>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</si>
  <si>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</si>
  <si>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</si>
  <si>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</si>
  <si>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</si>
  <si>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</si>
  <si>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</si>
  <si>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</si>
  <si>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</si>
  <si>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</si>
  <si>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</si>
  <si>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</si>
  <si>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</si>
  <si>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</si>
  <si>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</si>
  <si>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</si>
  <si>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</si>
  <si>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</si>
  <si>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</si>
  <si>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</si>
  <si>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</si>
  <si>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</si>
  <si>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</si>
  <si>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</si>
  <si>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</si>
  <si>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</si>
  <si>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</si>
  <si>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</si>
  <si>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</si>
  <si>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</si>
  <si>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</si>
  <si>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</si>
  <si>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</si>
  <si>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</si>
  <si>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</si>
  <si>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</si>
  <si>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</si>
  <si>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</si>
  <si>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</si>
  <si>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</si>
  <si>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</si>
  <si>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</si>
  <si>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</si>
  <si>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</si>
  <si>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</si>
  <si>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</si>
  <si>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</si>
  <si>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</si>
  <si>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</si>
  <si>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</si>
  <si>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</si>
  <si>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</si>
  <si>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</si>
  <si>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</si>
  <si>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</si>
  <si>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</si>
  <si>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</si>
  <si>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</si>
  <si>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</si>
  <si>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</si>
  <si>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</si>
  <si>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</si>
  <si>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</si>
  <si>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</si>
  <si>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</si>
  <si>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</si>
  <si>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</si>
  <si>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</si>
  <si>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</si>
  <si>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</si>
  <si>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</si>
  <si>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</si>
  <si>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</si>
  <si>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</si>
  <si>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</si>
  <si>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</si>
  <si>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</si>
  <si>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</si>
  <si>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</si>
  <si>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</si>
  <si>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</si>
  <si>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</si>
  <si>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</si>
  <si>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</si>
  <si>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</si>
  <si>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</si>
  <si>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</si>
  <si>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</si>
  <si>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</si>
  <si>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</si>
  <si>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</si>
  <si>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</si>
  <si>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</si>
  <si>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</si>
  <si>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</si>
  <si>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</si>
  <si>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</si>
  <si>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</si>
  <si>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</si>
  <si>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</si>
  <si>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</si>
  <si>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</si>
  <si>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</si>
  <si>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</si>
  <si>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</si>
  <si>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</si>
  <si>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</si>
  <si>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</si>
  <si>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</si>
  <si>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</si>
  <si>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</si>
  <si>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</si>
  <si>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</si>
  <si>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</si>
  <si>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</si>
  <si>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</si>
  <si>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</si>
  <si>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</si>
  <si>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</si>
  <si>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</si>
  <si>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</si>
  <si>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</si>
  <si>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</si>
  <si>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</si>
  <si>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</si>
  <si>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</si>
  <si>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</si>
  <si>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</si>
  <si>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</si>
  <si>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</si>
  <si>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</si>
  <si>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</si>
  <si>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</si>
  <si>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</si>
  <si>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</si>
  <si>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</si>
  <si>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</si>
  <si>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</si>
  <si>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</si>
  <si>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</si>
  <si>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</si>
  <si>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</si>
  <si>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</si>
  <si>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</si>
  <si>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</si>
  <si>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</si>
  <si>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</si>
  <si>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</si>
  <si>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</si>
  <si>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</si>
  <si>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</si>
  <si>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</si>
  <si>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</si>
  <si>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</si>
  <si>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</si>
  <si>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</si>
  <si>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</si>
  <si>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</si>
  <si>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</si>
  <si>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</si>
  <si>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</si>
  <si>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</si>
  <si>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</si>
  <si>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</si>
  <si>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</si>
  <si>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</si>
  <si>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</si>
  <si>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</si>
  <si>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</si>
  <si>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</si>
  <si>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</si>
  <si>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</si>
  <si>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</si>
  <si>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</si>
  <si>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</si>
  <si>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</si>
  <si>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</si>
  <si>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</si>
  <si>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</si>
  <si>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</si>
  <si>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</si>
  <si>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</si>
  <si>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</si>
  <si>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</si>
  <si>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</si>
  <si>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</si>
  <si>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</si>
  <si>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</si>
  <si>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</si>
  <si>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</si>
  <si>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</si>
  <si>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</si>
  <si>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</si>
  <si>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</si>
  <si>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</si>
  <si>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</si>
  <si>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</si>
  <si>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</si>
  <si>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</si>
  <si>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</si>
  <si>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</si>
  <si>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</si>
  <si>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</si>
  <si>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</si>
  <si>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</si>
  <si>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</si>
  <si>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</si>
  <si>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</si>
  <si>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</si>
  <si>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</si>
  <si>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</si>
  <si>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</si>
  <si>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</si>
  <si>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</si>
  <si>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</si>
  <si>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</si>
  <si>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</si>
  <si>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</si>
  <si>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</si>
  <si>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</si>
  <si>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</si>
  <si>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</si>
  <si>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</si>
  <si>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</si>
  <si>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</si>
  <si>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</si>
  <si>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</si>
  <si>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</si>
  <si>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</si>
  <si>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</si>
  <si>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</si>
  <si>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</si>
  <si>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</si>
  <si>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</si>
  <si>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</si>
  <si>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</si>
  <si>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</si>
  <si>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</si>
  <si>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</si>
  <si>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</si>
  <si>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</si>
  <si>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</si>
  <si>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</si>
  <si>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</si>
  <si>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</si>
  <si>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</si>
  <si>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</si>
  <si>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</si>
  <si>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</si>
  <si>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</si>
  <si>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</si>
  <si>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</si>
  <si>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</si>
  <si>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</si>
  <si>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</si>
  <si>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</si>
  <si>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</si>
  <si>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</si>
  <si>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</si>
  <si>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</si>
  <si>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</si>
  <si>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</si>
  <si>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</si>
  <si>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</si>
  <si>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</si>
  <si>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</si>
  <si>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</si>
  <si>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</si>
  <si>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</si>
  <si>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</si>
  <si>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</si>
  <si>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</si>
  <si>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</si>
  <si>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</si>
  <si>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</si>
  <si>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</si>
  <si>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</si>
  <si>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</si>
  <si>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</si>
  <si>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</si>
  <si>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</si>
  <si>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</si>
  <si>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</si>
  <si>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</si>
  <si>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</si>
  <si>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</si>
  <si>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</si>
  <si>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</si>
  <si>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</si>
  <si>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</si>
  <si>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</si>
  <si>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</si>
  <si>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</si>
  <si>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</si>
  <si>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</si>
  <si>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</si>
  <si>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</si>
  <si>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</si>
  <si>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</si>
  <si>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</si>
  <si>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</si>
  <si>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</si>
  <si>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</si>
  <si>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</si>
  <si>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</si>
  <si>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</si>
  <si>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</si>
  <si>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</si>
  <si>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</si>
  <si>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</si>
  <si>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</si>
  <si>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</si>
  <si>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</si>
  <si>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</si>
  <si>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</si>
  <si>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</si>
  <si>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</si>
  <si>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</si>
  <si>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</si>
  <si>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</si>
  <si>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</si>
  <si>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</si>
  <si>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</si>
  <si>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</si>
  <si>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</si>
  <si>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</si>
  <si>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</si>
  <si>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</si>
  <si>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</si>
  <si>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</si>
  <si>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</si>
  <si>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</si>
  <si>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</si>
  <si>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</si>
  <si>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</si>
  <si>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</si>
  <si>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</si>
  <si>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</si>
  <si>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</si>
  <si>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</si>
  <si>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</si>
  <si>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</si>
  <si>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</si>
  <si>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</si>
  <si>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</si>
  <si>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</si>
  <si>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</si>
  <si>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</si>
  <si>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</si>
  <si>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</si>
  <si>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</si>
  <si>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</si>
  <si>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</si>
  <si>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</si>
  <si>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</si>
  <si>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</si>
  <si>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</si>
  <si>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</si>
  <si>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</si>
  <si>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</si>
  <si>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</si>
  <si>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</si>
  <si>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</si>
  <si>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</si>
  <si>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</si>
  <si>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</si>
  <si>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</si>
  <si>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</si>
  <si>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</si>
  <si>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</si>
  <si>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</si>
  <si>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</si>
  <si>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</si>
  <si>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</si>
  <si>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</si>
  <si>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</si>
  <si>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</si>
  <si>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</si>
  <si>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</si>
  <si>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</si>
  <si>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</si>
  <si>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</si>
  <si>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</si>
  <si>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</si>
  <si>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</si>
  <si>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</si>
  <si>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</si>
  <si>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</si>
  <si>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</si>
  <si>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</si>
  <si>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</si>
  <si>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</si>
  <si>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</si>
  <si>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</si>
  <si>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</si>
  <si>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</si>
  <si>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</si>
  <si>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</si>
  <si>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</si>
  <si>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</si>
  <si>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</si>
  <si>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</si>
  <si>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</si>
  <si>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</si>
  <si>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</si>
  <si>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</si>
  <si>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</si>
  <si>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</si>
  <si>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</si>
  <si>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</si>
  <si>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</si>
  <si>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</si>
  <si>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</si>
  <si>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</si>
  <si>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</si>
  <si>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</si>
  <si>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</si>
  <si>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</si>
  <si>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</si>
  <si>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</si>
  <si>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</si>
  <si>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</si>
  <si>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</si>
  <si>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</si>
  <si>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</si>
  <si>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</si>
  <si>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</si>
  <si>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</si>
  <si>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</si>
  <si>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</si>
  <si>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</si>
  <si>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</si>
  <si>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</si>
  <si>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</si>
  <si>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</si>
  <si>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</si>
  <si>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</si>
  <si>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</si>
  <si>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</si>
  <si>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</si>
  <si>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</si>
  <si>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</si>
  <si>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</si>
  <si>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</si>
  <si>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</si>
  <si>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</si>
  <si>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</si>
  <si>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</si>
  <si>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</si>
  <si>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</si>
  <si>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</si>
  <si>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</si>
  <si>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</si>
  <si>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</si>
  <si>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</si>
  <si>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</si>
  <si>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</si>
  <si>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</si>
  <si>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</si>
  <si>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</si>
  <si>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</si>
  <si>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</si>
  <si>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</si>
  <si>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</si>
  <si>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</si>
  <si>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</si>
  <si>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</si>
  <si>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</si>
  <si>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</si>
  <si>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</si>
  <si>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</si>
  <si>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</si>
  <si>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</si>
  <si>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</si>
  <si>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</si>
  <si>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</si>
  <si>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</si>
  <si>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</si>
  <si>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</si>
  <si>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</si>
  <si>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</si>
  <si>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</si>
  <si>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</si>
  <si>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</si>
  <si>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</si>
  <si>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</si>
  <si>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</si>
  <si>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</si>
  <si>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</si>
  <si>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</si>
  <si>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</si>
  <si>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</si>
  <si>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</si>
  <si>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</si>
  <si>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</si>
  <si>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</si>
  <si>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</si>
  <si>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</si>
  <si>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</si>
  <si>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</si>
  <si>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</si>
  <si>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</si>
  <si>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</si>
  <si>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</si>
  <si>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</si>
  <si>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</si>
  <si>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</si>
  <si>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</si>
  <si>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</si>
  <si>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</si>
  <si>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</si>
  <si>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</si>
  <si>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</si>
  <si>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</si>
  <si>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</si>
  <si>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</si>
  <si>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</si>
  <si>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</si>
  <si>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</si>
  <si>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</si>
  <si>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</si>
  <si>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</si>
  <si>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</si>
  <si>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</si>
  <si>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</si>
  <si>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</si>
  <si>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</si>
  <si>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</si>
  <si>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</si>
  <si>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</si>
  <si>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</si>
  <si>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</si>
  <si>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</si>
  <si>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</si>
  <si>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</si>
  <si>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</si>
  <si>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</si>
  <si>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</si>
  <si>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</si>
  <si>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</si>
  <si>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</si>
  <si>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</si>
  <si>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</si>
  <si>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</si>
  <si>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</si>
  <si>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</si>
  <si>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</si>
  <si>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</si>
  <si>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</si>
  <si>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</si>
  <si>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</si>
  <si>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</si>
  <si>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</si>
  <si>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</si>
  <si>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</si>
  <si>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</si>
  <si>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</si>
  <si>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</si>
  <si>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</si>
  <si>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</si>
  <si>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</si>
  <si>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</si>
  <si>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</si>
  <si>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</si>
  <si>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</si>
  <si>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</si>
  <si>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</si>
  <si>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</si>
  <si>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</si>
  <si>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</si>
  <si>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</si>
  <si>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</si>
  <si>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</si>
  <si>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</si>
  <si>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</si>
  <si>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</si>
  <si>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</si>
  <si>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</si>
  <si>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</si>
  <si>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</si>
  <si>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</si>
  <si>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</si>
  <si>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</si>
  <si>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</si>
  <si>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</si>
  <si>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</si>
  <si>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</si>
  <si>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</si>
  <si>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</si>
  <si>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</si>
  <si>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</si>
  <si>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</si>
  <si>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</si>
  <si>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</si>
  <si>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</si>
  <si>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</si>
  <si>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</si>
  <si>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</si>
  <si>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</si>
  <si>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</si>
  <si>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</si>
  <si>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</si>
  <si>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</si>
  <si>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</si>
  <si>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</si>
  <si>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</si>
  <si>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</si>
  <si>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</si>
  <si>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</si>
  <si>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</si>
  <si>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</si>
  <si>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</si>
  <si>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</si>
  <si>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</si>
  <si>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</si>
  <si>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</si>
  <si>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</si>
  <si>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</si>
  <si>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</si>
  <si>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</si>
  <si>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</si>
  <si>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</si>
  <si>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</si>
  <si>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</si>
  <si>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</si>
  <si>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</si>
  <si>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</si>
  <si>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</si>
  <si>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</si>
  <si>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</si>
  <si>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</si>
  <si>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</si>
  <si>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</si>
  <si>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</si>
  <si>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</si>
  <si>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</si>
  <si>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</si>
  <si>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</si>
  <si>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</si>
  <si>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</si>
  <si>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</si>
  <si>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</si>
  <si>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</si>
  <si>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</si>
  <si>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</si>
  <si>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</si>
  <si>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</si>
  <si>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</si>
  <si>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</si>
  <si>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</si>
  <si>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</si>
  <si>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</si>
  <si>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</si>
  <si>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</si>
  <si>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</si>
  <si>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</si>
  <si>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</si>
  <si>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</si>
  <si>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</si>
  <si>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</si>
  <si>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</si>
  <si>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</si>
  <si>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</si>
  <si>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</si>
  <si>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</si>
  <si>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</si>
  <si>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</si>
  <si>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</si>
  <si>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</si>
  <si>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</si>
  <si>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</si>
  <si>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</si>
  <si>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</si>
  <si>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</si>
  <si>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</si>
  <si>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</si>
  <si>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</si>
  <si>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</si>
  <si>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</si>
  <si>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</si>
  <si>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</si>
  <si>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</si>
  <si>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</si>
  <si>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</si>
  <si>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</si>
  <si>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</si>
  <si>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</si>
  <si>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</si>
  <si>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</si>
  <si>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</si>
  <si>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</si>
  <si>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</si>
  <si>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</si>
  <si>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</si>
  <si>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</si>
  <si>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</si>
  <si>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</si>
  <si>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</si>
  <si>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</si>
  <si>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</si>
  <si>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</si>
  <si>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</si>
  <si>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</si>
  <si>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</si>
  <si>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</si>
  <si>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</si>
  <si>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</si>
  <si>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</si>
  <si>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</si>
  <si>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</si>
  <si>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</si>
  <si>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</si>
  <si>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</si>
  <si>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</si>
  <si>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</si>
  <si>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</si>
  <si>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</si>
  <si>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</si>
  <si>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</si>
  <si>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</si>
  <si>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</si>
  <si>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</si>
  <si>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</si>
  <si>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</si>
  <si>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</si>
  <si>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</si>
  <si>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</si>
  <si>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</si>
  <si>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</si>
  <si>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</si>
  <si>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</si>
  <si>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</si>
  <si>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</si>
  <si>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</si>
  <si>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</si>
  <si>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</si>
  <si>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</si>
  <si>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</si>
  <si>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</si>
  <si>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</si>
  <si>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</si>
  <si>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</si>
  <si>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</si>
  <si>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</si>
  <si>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</si>
  <si>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</si>
  <si>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</si>
  <si>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</si>
  <si>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</si>
  <si>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</si>
  <si>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</si>
  <si>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</si>
  <si>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</si>
  <si>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</si>
  <si>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</si>
  <si>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</si>
  <si>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</si>
  <si>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</si>
  <si>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</si>
  <si>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</si>
  <si>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</si>
  <si>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</si>
  <si>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</si>
  <si>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</si>
  <si>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</si>
  <si>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</si>
  <si>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</si>
  <si>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</si>
  <si>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</si>
  <si>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</si>
  <si>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</si>
  <si>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</si>
  <si>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</si>
  <si>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</si>
  <si>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</si>
  <si>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</si>
  <si>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</si>
  <si>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</si>
  <si>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</si>
  <si>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</si>
  <si>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</si>
  <si>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</si>
  <si>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</si>
  <si>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</si>
  <si>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</si>
  <si>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</si>
  <si>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</si>
  <si>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</si>
  <si>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</si>
  <si>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</si>
  <si>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</si>
  <si>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</si>
  <si>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</si>
  <si>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</si>
  <si>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</si>
  <si>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</si>
  <si>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</si>
  <si>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</si>
  <si>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</si>
  <si>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</si>
  <si>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</si>
  <si>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</si>
  <si>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</si>
  <si>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</si>
  <si>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</si>
  <si>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</si>
  <si>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</si>
  <si>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</si>
  <si>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</si>
  <si>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</si>
  <si>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</si>
  <si>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</si>
  <si>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</si>
  <si>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</si>
  <si>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</si>
  <si>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</si>
  <si>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</si>
  <si>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</si>
  <si>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</si>
  <si>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</si>
  <si>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</si>
  <si>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</si>
  <si>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</si>
  <si>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</si>
  <si>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</si>
  <si>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</si>
  <si>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</si>
  <si>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</si>
  <si>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</si>
  <si>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</si>
  <si>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</si>
  <si>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</si>
  <si>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</si>
  <si>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</si>
  <si>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</si>
  <si>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</si>
  <si>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</si>
  <si>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</si>
  <si>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</si>
  <si>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</si>
  <si>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</si>
  <si>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</si>
  <si>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</si>
  <si>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</si>
  <si>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</si>
  <si>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</si>
  <si>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</si>
  <si>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</si>
  <si>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</si>
  <si>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</si>
  <si>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</si>
  <si>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</si>
  <si>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</si>
  <si>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</si>
  <si>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</si>
  <si>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</si>
  <si>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</si>
  <si>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</si>
  <si>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</si>
  <si>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</si>
  <si>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</si>
  <si>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</si>
  <si>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</si>
  <si>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</si>
  <si>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</si>
  <si>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</si>
  <si>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</si>
  <si>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</si>
  <si>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</si>
  <si>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</si>
  <si>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</si>
  <si>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</si>
  <si>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</si>
  <si>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</si>
  <si>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</si>
  <si>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</si>
  <si>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</si>
  <si>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</si>
  <si>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</si>
  <si>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</si>
  <si>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</si>
  <si>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</si>
  <si>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</si>
  <si>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</si>
  <si>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</si>
  <si>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</si>
  <si>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</si>
  <si>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</si>
  <si>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</si>
  <si>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</si>
  <si>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</si>
  <si>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</si>
  <si>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</si>
  <si>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</si>
  <si>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</si>
  <si>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</si>
  <si>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</si>
  <si>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</si>
  <si>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</si>
  <si>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</si>
  <si>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</si>
  <si>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</si>
  <si>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</si>
  <si>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</si>
  <si>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</si>
  <si>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</si>
  <si>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</si>
  <si>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</si>
  <si>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</si>
  <si>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</si>
  <si>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</si>
  <si>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</si>
  <si>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</si>
  <si>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</si>
  <si>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</si>
  <si>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</si>
  <si>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</si>
  <si>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</si>
  <si>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</si>
  <si>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</si>
  <si>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</si>
  <si>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</si>
  <si>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</si>
  <si>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</si>
  <si>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</si>
  <si>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</si>
  <si>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</si>
  <si>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</si>
  <si>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</si>
  <si>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</si>
  <si>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</si>
  <si>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</si>
  <si>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</si>
  <si>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</si>
  <si>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</si>
  <si>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</si>
  <si>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</si>
  <si>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</si>
  <si>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</si>
  <si>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</si>
  <si>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</si>
  <si>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</si>
  <si>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</si>
  <si>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</si>
  <si>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</si>
  <si>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</si>
  <si>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</si>
  <si>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</si>
  <si>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</si>
  <si>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</si>
  <si>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</si>
  <si>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</si>
  <si>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</si>
  <si>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</si>
  <si>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</si>
  <si>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</si>
  <si>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</si>
  <si>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</si>
  <si>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</si>
  <si>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</si>
  <si>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</si>
  <si>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</si>
  <si>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</si>
  <si>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</si>
  <si>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</si>
  <si>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</si>
  <si>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</si>
  <si>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</si>
  <si>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</si>
  <si>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</si>
  <si>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</si>
  <si>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</si>
  <si>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</si>
  <si>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</si>
  <si>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</si>
  <si>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</si>
  <si>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</si>
  <si>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</si>
  <si>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</si>
  <si>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</si>
  <si>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</si>
  <si>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</si>
  <si>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</si>
  <si>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</si>
  <si>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</si>
  <si>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</si>
  <si>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</si>
  <si>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</si>
  <si>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</si>
  <si>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</si>
  <si>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</si>
  <si>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</si>
  <si>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</si>
  <si>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</si>
  <si>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</si>
  <si>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</si>
  <si>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</si>
  <si>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</si>
  <si>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</si>
  <si>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</si>
  <si>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</si>
  <si>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</si>
  <si>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</si>
  <si>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</si>
  <si>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</si>
  <si>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</si>
  <si>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</si>
  <si>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</si>
  <si>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</si>
  <si>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</si>
  <si>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</si>
  <si>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</si>
  <si>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</si>
  <si>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</si>
  <si>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</si>
  <si>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</si>
  <si>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</si>
  <si>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</si>
  <si>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</si>
  <si>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</si>
  <si>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</si>
  <si>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</si>
  <si>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</si>
  <si>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</si>
  <si>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</si>
  <si>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</si>
  <si>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</si>
  <si>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</si>
  <si>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</si>
  <si>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</si>
  <si>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</si>
  <si>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</si>
  <si>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</si>
  <si>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</si>
  <si>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</si>
  <si>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</si>
  <si>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</si>
  <si>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</si>
  <si>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</si>
  <si>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</si>
  <si>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</si>
  <si>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</si>
  <si>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</si>
  <si>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</si>
  <si>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</si>
  <si>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</si>
  <si>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</si>
  <si>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</si>
  <si>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</si>
  <si>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</si>
  <si>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</si>
  <si>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</si>
  <si>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</si>
  <si>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</si>
  <si>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</si>
  <si>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</si>
  <si>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</si>
  <si>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</si>
  <si>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</si>
  <si>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</si>
  <si>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</si>
  <si>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</si>
  <si>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</si>
  <si>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</si>
  <si>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</si>
  <si>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</si>
  <si>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</si>
  <si>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</si>
  <si>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</si>
  <si>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</si>
  <si>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</si>
  <si>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</si>
  <si>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</si>
  <si>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</si>
  <si>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</si>
  <si>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</si>
  <si>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</si>
  <si>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</si>
  <si>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</si>
  <si>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</si>
  <si>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</si>
  <si>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</si>
  <si>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</si>
  <si>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</si>
  <si>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</si>
  <si>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</si>
  <si>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</si>
  <si>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</si>
  <si>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</si>
  <si>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</si>
  <si>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</si>
  <si>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</si>
  <si>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</si>
  <si>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</si>
  <si>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</si>
  <si>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</si>
  <si>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</si>
  <si>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</si>
  <si>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</si>
  <si>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</si>
  <si>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</si>
  <si>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</si>
  <si>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</si>
  <si>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</si>
  <si>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</si>
  <si>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</si>
  <si>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</si>
  <si>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</si>
  <si>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</si>
  <si>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</si>
  <si>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</si>
  <si>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</si>
  <si>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</si>
  <si>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</si>
  <si>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</si>
  <si>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</si>
  <si>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</si>
  <si>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</si>
  <si>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</si>
  <si>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</si>
  <si>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</si>
  <si>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</si>
  <si>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</si>
  <si>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</si>
  <si>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</si>
  <si>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</si>
  <si>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</si>
  <si>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</si>
  <si>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</si>
  <si>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</si>
  <si>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</si>
  <si>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</si>
  <si>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</si>
  <si>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</si>
  <si>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</si>
  <si>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</si>
  <si>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</si>
  <si>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</si>
  <si>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</si>
  <si>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</si>
  <si>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</si>
  <si>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</si>
  <si>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</si>
  <si>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</si>
  <si>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</si>
  <si>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</si>
  <si>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</si>
  <si>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</si>
  <si>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</si>
  <si>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</si>
  <si>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</si>
  <si>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</si>
  <si>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</si>
  <si>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</si>
  <si>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</si>
  <si>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</si>
  <si>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</si>
  <si>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</si>
  <si>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</si>
  <si>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</si>
  <si>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</si>
  <si>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</si>
  <si>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</si>
  <si>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</si>
  <si>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</si>
  <si>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</si>
  <si>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</si>
  <si>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</si>
  <si>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</si>
  <si>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</si>
  <si>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</si>
  <si>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</si>
  <si>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</si>
  <si>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</si>
  <si>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</si>
  <si>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</si>
  <si>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</si>
  <si>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</si>
  <si>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</si>
  <si>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</si>
  <si>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</si>
  <si>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</si>
  <si>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</si>
  <si>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</si>
  <si>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</si>
  <si>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</si>
  <si>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</si>
  <si>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</si>
  <si>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</si>
  <si>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</si>
  <si>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</si>
  <si>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</si>
  <si>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</si>
  <si>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</si>
  <si>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</si>
  <si>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</si>
  <si>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</si>
  <si>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</si>
  <si>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</si>
  <si>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</si>
  <si>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</si>
  <si>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</si>
  <si>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</si>
  <si>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</si>
  <si>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</si>
  <si>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</si>
  <si>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</si>
  <si>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</si>
  <si>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</si>
  <si>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</si>
  <si>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</si>
  <si>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</si>
  <si>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</si>
  <si>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</si>
  <si>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</si>
  <si>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</si>
  <si>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</si>
  <si>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</si>
  <si>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</si>
  <si>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</si>
  <si>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</si>
  <si>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</si>
  <si>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</si>
  <si>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</si>
  <si>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</si>
  <si>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</si>
  <si>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</si>
  <si>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</si>
  <si>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</si>
  <si>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</si>
  <si>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</si>
  <si>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</si>
  <si>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</si>
  <si>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</si>
  <si>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</si>
  <si>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</si>
  <si>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</si>
  <si>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</si>
  <si>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</si>
  <si>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</si>
  <si>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</si>
  <si>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</si>
  <si>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</si>
  <si>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</si>
  <si>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</si>
  <si>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</si>
  <si>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</si>
  <si>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</si>
  <si>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</si>
  <si>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</si>
  <si>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</si>
  <si>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</si>
  <si>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</si>
  <si>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</si>
  <si>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</si>
  <si>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</si>
  <si>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</si>
  <si>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</si>
  <si>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</si>
  <si>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</si>
  <si>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</si>
  <si>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</si>
  <si>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</si>
  <si>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</si>
  <si>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</si>
  <si>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</si>
  <si>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</si>
  <si>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</si>
  <si>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</si>
  <si>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</si>
  <si>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</si>
  <si>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</si>
  <si>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</si>
  <si>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</si>
  <si>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</si>
  <si>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</si>
  <si>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</si>
  <si>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</si>
  <si>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</si>
  <si>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</si>
  <si>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</si>
  <si>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</si>
  <si>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</si>
  <si>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</si>
  <si>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</si>
  <si>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</si>
  <si>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</si>
  <si>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</si>
  <si>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</si>
  <si>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</si>
  <si>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</si>
  <si>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</si>
  <si>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</si>
  <si>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</si>
  <si>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</si>
  <si>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</si>
  <si>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</si>
  <si>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</si>
  <si>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</si>
  <si>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</si>
  <si>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</si>
  <si>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</si>
  <si>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</si>
  <si>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</si>
  <si>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</si>
  <si>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</si>
  <si>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</si>
  <si>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</si>
  <si>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</si>
  <si>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</si>
  <si>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</si>
  <si>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</si>
  <si>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</si>
  <si>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</si>
  <si>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</si>
  <si>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</si>
  <si>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</si>
  <si>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</si>
  <si>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</si>
  <si>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</si>
  <si>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</si>
  <si>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</si>
  <si>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</si>
  <si>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</si>
  <si>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</si>
  <si>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</si>
  <si>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</si>
  <si>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</si>
  <si>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</si>
  <si>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</si>
  <si>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</si>
  <si>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</si>
  <si>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</si>
  <si>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</si>
  <si>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</si>
  <si>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</si>
  <si>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</si>
  <si>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</si>
  <si>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</si>
  <si>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</si>
  <si>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</si>
  <si>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</si>
  <si>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</si>
  <si>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</si>
  <si>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</si>
  <si>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</si>
  <si>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</si>
  <si>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</si>
  <si>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</si>
  <si>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</si>
  <si>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</si>
  <si>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</si>
  <si>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</si>
  <si>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</si>
  <si>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</si>
  <si>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</si>
  <si>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</si>
  <si>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</si>
  <si>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</si>
  <si>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</si>
  <si>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</si>
  <si>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</si>
  <si>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</si>
  <si>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</si>
  <si>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</si>
  <si>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</si>
  <si>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</si>
  <si>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</si>
  <si>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</si>
  <si>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</si>
  <si>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</si>
  <si>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</si>
  <si>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</si>
  <si>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</si>
  <si>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</si>
  <si>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</si>
  <si>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</si>
  <si>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</si>
  <si>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</si>
  <si>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</si>
  <si>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</si>
  <si>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</si>
  <si>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</si>
  <si>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</si>
  <si>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</si>
  <si>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</si>
  <si>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</si>
  <si>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</si>
  <si>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</si>
  <si>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</si>
  <si>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</si>
  <si>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</si>
  <si>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</si>
  <si>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</si>
  <si>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</si>
  <si>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</si>
  <si>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</si>
  <si>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</si>
  <si>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</si>
  <si>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</si>
  <si>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</si>
  <si>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</si>
  <si>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</si>
  <si>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</si>
  <si>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</si>
  <si>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</si>
  <si>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</si>
  <si>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</si>
  <si>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</si>
  <si>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</si>
  <si>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</si>
  <si>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</si>
  <si>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</si>
  <si>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</si>
  <si>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</si>
  <si>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</si>
  <si>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</si>
  <si>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</si>
  <si>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</si>
  <si>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</si>
  <si>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</si>
  <si>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</si>
  <si>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</si>
  <si>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</si>
  <si>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</si>
  <si>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</si>
  <si>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</si>
  <si>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</si>
  <si>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</si>
  <si>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</si>
  <si>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</si>
  <si>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</si>
  <si>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</si>
  <si>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</si>
  <si>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</si>
  <si>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</si>
  <si>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</si>
  <si>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</si>
  <si>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</si>
  <si>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</si>
  <si>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</si>
  <si>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</si>
  <si>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</si>
  <si>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</si>
  <si>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</si>
  <si>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</si>
  <si>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</si>
  <si>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</si>
  <si>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</si>
  <si>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</si>
  <si>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</si>
  <si>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</si>
  <si>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</si>
  <si>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</si>
  <si>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</si>
  <si>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</si>
  <si>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</si>
  <si>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</si>
  <si>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</si>
  <si>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</si>
  <si>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</si>
  <si>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</si>
  <si>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</si>
  <si>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</si>
  <si>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</si>
  <si>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</si>
  <si>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</si>
  <si>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</si>
  <si>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</si>
  <si>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</si>
  <si>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</si>
  <si>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</si>
  <si>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</si>
  <si>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</si>
  <si>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</si>
  <si>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</si>
  <si>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</si>
  <si>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</si>
  <si>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</si>
  <si>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</si>
  <si>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</si>
  <si>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</si>
  <si>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</si>
  <si>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</si>
  <si>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</si>
  <si>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</si>
  <si>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</si>
  <si>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</si>
  <si>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</si>
  <si>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</si>
  <si>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</si>
  <si>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</si>
  <si>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</si>
  <si>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</si>
  <si>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</si>
  <si>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</si>
  <si>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</si>
  <si>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</si>
  <si>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</si>
  <si>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</si>
  <si>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</si>
  <si>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</si>
  <si>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</si>
  <si>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</si>
  <si>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</si>
  <si>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</si>
  <si>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</si>
  <si>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</si>
  <si>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</si>
  <si>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</si>
  <si>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</si>
  <si>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</si>
  <si>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</si>
  <si>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</si>
  <si>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</si>
  <si>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</si>
  <si>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</si>
  <si>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</si>
  <si>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</si>
  <si>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</si>
  <si>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</si>
  <si>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</si>
  <si>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</si>
  <si>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</si>
  <si>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</si>
  <si>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</si>
  <si>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</si>
  <si>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</si>
  <si>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</si>
  <si>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</si>
  <si>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</si>
  <si>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</si>
  <si>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</si>
  <si>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</si>
  <si>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</si>
  <si>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</si>
  <si>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</si>
  <si>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</si>
  <si>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</si>
  <si>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</si>
  <si>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</si>
  <si>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</si>
  <si>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</si>
  <si>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</si>
  <si>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</si>
  <si>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</si>
  <si>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</si>
  <si>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</si>
  <si>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</si>
  <si>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</si>
  <si>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</si>
  <si>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</si>
  <si>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</si>
  <si>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</si>
  <si>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</si>
  <si>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</si>
  <si>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</si>
  <si>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</si>
  <si>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</si>
  <si>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</si>
  <si>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</si>
  <si>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</si>
  <si>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</si>
  <si>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</si>
  <si>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</si>
  <si>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</si>
  <si>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</si>
  <si>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</si>
  <si>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</si>
  <si>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</si>
  <si>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</si>
  <si>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</si>
  <si>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</si>
  <si>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</si>
  <si>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</si>
  <si>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</si>
  <si>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</si>
  <si>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</si>
  <si>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</si>
  <si>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</si>
  <si>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</si>
  <si>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</si>
  <si>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</si>
  <si>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</si>
  <si>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</si>
  <si>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</si>
  <si>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</si>
  <si>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</si>
  <si>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</si>
  <si>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</si>
  <si>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</si>
  <si>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</si>
  <si>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</si>
  <si>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</si>
  <si>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</si>
  <si>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</si>
  <si>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</si>
  <si>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</si>
  <si>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</si>
  <si>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</si>
  <si>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</si>
  <si>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</si>
  <si>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</si>
  <si>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</si>
  <si>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</si>
  <si>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</si>
  <si>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</si>
  <si>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</si>
  <si>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</si>
  <si>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</si>
  <si>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</si>
  <si>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</si>
  <si>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</si>
  <si>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</si>
  <si>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</si>
  <si>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</si>
  <si>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</si>
  <si>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</si>
  <si>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</si>
  <si>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</si>
  <si>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</si>
  <si>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</si>
  <si>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</si>
  <si>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</si>
  <si>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</si>
  <si>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</si>
  <si>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</si>
  <si>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</si>
  <si>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</si>
  <si>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</si>
  <si>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</si>
  <si>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</si>
  <si>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</si>
  <si>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</si>
  <si>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</si>
  <si>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</si>
  <si>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</si>
  <si>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</si>
  <si>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</si>
  <si>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</si>
  <si>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</si>
  <si>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</si>
  <si>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</si>
  <si>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</si>
  <si>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</si>
  <si>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</si>
  <si>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</si>
  <si>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</si>
  <si>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</si>
  <si>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</si>
  <si>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</si>
  <si>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</si>
  <si>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</si>
  <si>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</si>
  <si>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</si>
  <si>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</si>
  <si>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</si>
  <si>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</si>
  <si>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</si>
  <si>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</si>
  <si>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</si>
  <si>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</si>
  <si>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</si>
  <si>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</si>
  <si>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</si>
  <si>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</si>
  <si>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</si>
  <si>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</si>
  <si>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</si>
  <si>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</si>
  <si>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</si>
  <si>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</si>
  <si>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</si>
  <si>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</si>
  <si>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</si>
  <si>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</si>
  <si>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</si>
  <si>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</si>
  <si>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</si>
  <si>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</si>
  <si>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</si>
  <si>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</si>
  <si>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</si>
  <si>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</si>
  <si>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</si>
  <si>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</si>
  <si>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</si>
  <si>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</si>
  <si>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</si>
  <si>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</si>
  <si>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</si>
  <si>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</si>
  <si>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</si>
  <si>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</si>
  <si>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</si>
  <si>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</si>
  <si>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</si>
  <si>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</si>
  <si>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</si>
  <si>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</si>
  <si>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</si>
  <si>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</si>
  <si>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</si>
  <si>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</si>
  <si>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</si>
  <si>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</si>
  <si>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</si>
  <si>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</si>
  <si>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</si>
  <si>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</si>
  <si>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</si>
  <si>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</si>
  <si>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</si>
  <si>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</si>
  <si>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</si>
  <si>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</si>
  <si>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</si>
  <si>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</si>
  <si>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</si>
  <si>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</si>
  <si>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</si>
  <si>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</si>
  <si>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</si>
  <si>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</si>
  <si>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</si>
  <si>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</si>
  <si>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</si>
  <si>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</si>
  <si>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</si>
  <si>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</si>
  <si>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</si>
  <si>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</si>
  <si>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</si>
  <si>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</si>
  <si>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</si>
  <si>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</si>
  <si>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</si>
  <si>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</si>
  <si>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</si>
  <si>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</si>
  <si>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</si>
  <si>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</si>
  <si>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</si>
  <si>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</si>
  <si>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</si>
  <si>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</si>
  <si>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</si>
  <si>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</si>
  <si>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</si>
  <si>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</si>
  <si>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</si>
  <si>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</si>
  <si>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</si>
  <si>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</si>
  <si>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</si>
  <si>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</si>
  <si>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</si>
  <si>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</si>
  <si>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</si>
  <si>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</si>
  <si>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</si>
  <si>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</si>
  <si>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</si>
  <si>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</si>
  <si>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</si>
  <si>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</si>
  <si>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</si>
  <si>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</si>
  <si>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</si>
  <si>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</si>
  <si>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</si>
  <si>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</si>
  <si>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</si>
  <si>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</si>
  <si>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</si>
  <si>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</si>
  <si>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</si>
  <si>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</si>
  <si>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</si>
  <si>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</si>
  <si>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</si>
  <si>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</si>
  <si>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</si>
  <si>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</si>
  <si>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</si>
  <si>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</si>
  <si>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</si>
  <si>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</si>
  <si>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</si>
  <si>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</si>
  <si>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</si>
  <si>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</si>
  <si>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</si>
  <si>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</si>
  <si>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</si>
  <si>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</si>
  <si>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</si>
  <si>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</si>
  <si>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</si>
  <si>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</si>
  <si>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</si>
  <si>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</si>
  <si>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</si>
  <si>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</si>
  <si>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</si>
  <si>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</si>
  <si>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</si>
  <si>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</si>
  <si>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</si>
  <si>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</si>
  <si>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</si>
  <si>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</si>
  <si>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</si>
  <si>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</si>
  <si>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</si>
  <si>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</si>
  <si>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</si>
  <si>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</si>
  <si>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</si>
  <si>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</si>
  <si>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</si>
  <si>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</si>
  <si>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</si>
  <si>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</si>
  <si>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</si>
  <si>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</si>
  <si>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</si>
  <si>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</si>
  <si>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</si>
  <si>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</si>
  <si>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</si>
  <si>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</si>
  <si>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</si>
  <si>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</si>
  <si>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</si>
  <si>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</si>
  <si>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</si>
  <si>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</si>
  <si>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</si>
  <si>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</si>
  <si>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</si>
  <si>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</si>
  <si>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</si>
  <si>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</si>
  <si>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</si>
  <si>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</si>
  <si>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</si>
  <si>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</si>
  <si>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</si>
  <si>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</si>
  <si>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</si>
  <si>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</si>
  <si>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</si>
  <si>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</si>
  <si>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</si>
  <si>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</si>
  <si>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</si>
  <si>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</si>
  <si>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</si>
  <si>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</si>
  <si>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</si>
  <si>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</si>
  <si>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</si>
  <si>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</si>
  <si>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</si>
  <si>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</si>
  <si>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</si>
  <si>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</si>
  <si>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</si>
  <si>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</si>
  <si>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</si>
  <si>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</si>
  <si>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</si>
  <si>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</si>
  <si>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</si>
  <si>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</si>
  <si>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</si>
  <si>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</si>
  <si>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</si>
  <si>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</si>
  <si>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</si>
  <si>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</si>
  <si>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</si>
  <si>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</si>
  <si>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</si>
  <si>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</si>
  <si>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</si>
  <si>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</si>
  <si>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</si>
  <si>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</si>
  <si>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</si>
  <si>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</si>
  <si>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</si>
  <si>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</si>
  <si>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</si>
  <si>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</si>
  <si>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</si>
  <si>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</si>
  <si>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</si>
  <si>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</si>
  <si>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</si>
  <si>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</si>
  <si>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</si>
  <si>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</si>
  <si>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</si>
  <si>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</si>
  <si>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</si>
  <si>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</si>
  <si>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</si>
  <si>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</si>
  <si>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</si>
  <si>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</si>
  <si>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</si>
  <si>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</si>
  <si>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</si>
  <si>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</si>
  <si>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</si>
  <si>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</si>
  <si>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</si>
  <si>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</si>
  <si>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</si>
  <si>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</si>
  <si>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</si>
  <si>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</si>
  <si>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</si>
  <si>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</si>
  <si>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</si>
  <si>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</si>
  <si>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</si>
  <si>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</si>
  <si>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</si>
  <si>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</si>
  <si>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</si>
  <si>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</si>
  <si>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</si>
  <si>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</si>
  <si>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</si>
  <si>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</si>
  <si>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</si>
  <si>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</si>
  <si>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</si>
  <si>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</si>
  <si>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</si>
  <si>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</si>
  <si>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</si>
  <si>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</si>
  <si>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</si>
  <si>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</si>
  <si>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</si>
  <si>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</si>
  <si>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</si>
  <si>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</si>
  <si>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</si>
  <si>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</si>
  <si>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</si>
  <si>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</si>
  <si>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</si>
  <si>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</si>
  <si>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</si>
  <si>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</si>
  <si>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</si>
  <si>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</si>
  <si>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</si>
  <si>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</si>
  <si>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</si>
  <si>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</si>
  <si>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</si>
  <si>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</si>
  <si>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</si>
  <si>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</si>
  <si>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</si>
  <si>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</si>
  <si>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</si>
  <si>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</si>
  <si>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</si>
  <si>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</si>
  <si>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</si>
  <si>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</si>
  <si>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</si>
  <si>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</si>
  <si>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</si>
  <si>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</si>
  <si>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</si>
  <si>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</si>
  <si>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</si>
  <si>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</si>
  <si>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</si>
  <si>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</si>
  <si>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</si>
  <si>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</si>
  <si>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</si>
  <si>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</si>
  <si>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</si>
  <si>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</si>
  <si>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</si>
  <si>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</si>
  <si>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</si>
  <si>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</si>
  <si>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</si>
  <si>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</si>
  <si>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</si>
  <si>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</si>
  <si>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</si>
  <si>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</si>
  <si>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</si>
  <si>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</si>
  <si>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</si>
  <si>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</si>
  <si>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</si>
  <si>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</si>
  <si>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</si>
  <si>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</si>
  <si>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</si>
  <si>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</si>
  <si>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</si>
  <si>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</si>
  <si>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</si>
  <si>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</si>
  <si>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</si>
  <si>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</si>
  <si>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</si>
  <si>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</si>
  <si>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</si>
  <si>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</si>
  <si>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</si>
  <si>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</si>
  <si>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</si>
  <si>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</si>
  <si>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</si>
  <si>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</si>
  <si>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</si>
  <si>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</si>
  <si>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</si>
  <si>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</si>
  <si>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</si>
  <si>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</si>
  <si>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</si>
  <si>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</si>
  <si>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</si>
  <si>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</si>
  <si>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</si>
  <si>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</si>
  <si>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</si>
  <si>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</si>
  <si>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</si>
  <si>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</si>
  <si>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</si>
  <si>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</si>
  <si>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</si>
  <si>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</si>
  <si>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</si>
  <si>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</si>
  <si>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</si>
  <si>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</si>
  <si>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</si>
  <si>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</si>
  <si>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</si>
  <si>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</si>
  <si>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</si>
  <si>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</si>
  <si>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</si>
  <si>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</si>
  <si>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</si>
  <si>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</si>
  <si>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</si>
  <si>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</si>
  <si>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</si>
  <si>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</si>
  <si>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</si>
  <si>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</si>
  <si>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</si>
  <si>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</si>
  <si>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</si>
  <si>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</si>
  <si>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</si>
  <si>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</si>
  <si>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</si>
  <si>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</si>
  <si>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</si>
  <si>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</si>
  <si>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</si>
  <si>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</si>
  <si>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</si>
  <si>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</si>
  <si>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</si>
  <si>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</si>
  <si>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</si>
  <si>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</si>
  <si>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</si>
  <si>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</si>
  <si>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</si>
  <si>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</si>
  <si>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</si>
  <si>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</si>
  <si>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</si>
  <si>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</si>
  <si>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</si>
  <si>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</si>
  <si>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</si>
  <si>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</si>
  <si>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</si>
  <si>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</si>
  <si>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</si>
  <si>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</si>
  <si>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</si>
  <si>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</si>
  <si>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</si>
  <si>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</si>
  <si>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</si>
  <si>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</si>
  <si>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</si>
  <si>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</si>
  <si>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</si>
  <si>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</si>
  <si>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</si>
  <si>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</si>
  <si>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</si>
  <si>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</si>
  <si>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</si>
  <si>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</si>
  <si>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</si>
  <si>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</si>
  <si>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</si>
  <si>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</si>
  <si>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</si>
  <si>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</si>
  <si>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</si>
  <si>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</si>
  <si>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</si>
  <si>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</si>
  <si>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</si>
  <si>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</si>
  <si>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</si>
  <si>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</si>
  <si>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</si>
  <si>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</si>
  <si>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</si>
  <si>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</si>
  <si>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</si>
  <si>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</si>
  <si>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</si>
  <si>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</si>
  <si>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</si>
  <si>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</si>
  <si>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</si>
  <si>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</si>
  <si>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</si>
  <si>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</si>
  <si>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</si>
  <si>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</si>
  <si>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</si>
  <si>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</si>
  <si>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</si>
  <si>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</si>
  <si>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</si>
  <si>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</si>
  <si>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</si>
  <si>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</si>
  <si>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</si>
  <si>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</si>
  <si>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</si>
  <si>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</si>
  <si>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</si>
  <si>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</si>
  <si>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</si>
  <si>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</si>
  <si>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</si>
  <si>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</si>
  <si>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</si>
  <si>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</si>
  <si>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</si>
  <si>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</si>
  <si>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</si>
  <si>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</si>
  <si>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</si>
  <si>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</si>
  <si>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</si>
  <si>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</si>
  <si>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</si>
  <si>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</si>
  <si>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</si>
  <si>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</si>
  <si>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</si>
  <si>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</si>
  <si>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</si>
  <si>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</si>
  <si>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</si>
  <si>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</si>
  <si>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</si>
  <si>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</si>
  <si>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</si>
  <si>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</si>
  <si>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</si>
  <si>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</si>
  <si>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</si>
  <si>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</si>
  <si>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</si>
  <si>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</si>
  <si>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</si>
  <si>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</si>
  <si>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</si>
  <si>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</si>
  <si>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</si>
  <si>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</si>
  <si>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</si>
  <si>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</si>
  <si>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</si>
  <si>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</si>
  <si>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</si>
  <si>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</si>
  <si>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</si>
  <si>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</si>
  <si>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</si>
  <si>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</si>
  <si>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</si>
  <si>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</si>
  <si>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</si>
  <si>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</si>
  <si>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</si>
  <si>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</si>
  <si>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</si>
  <si>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</si>
  <si>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</si>
  <si>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</si>
  <si>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</si>
  <si>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</si>
  <si>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</si>
  <si>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</si>
  <si>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</si>
  <si>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</si>
  <si>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</si>
  <si>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</si>
  <si>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</si>
  <si>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</si>
  <si>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</si>
  <si>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</si>
  <si>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</si>
  <si>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</si>
  <si>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</si>
  <si>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</si>
  <si>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</si>
  <si>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</si>
  <si>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</si>
  <si>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</si>
  <si>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</si>
  <si>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</si>
  <si>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</si>
  <si>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</si>
  <si>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</si>
  <si>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</si>
  <si>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</si>
  <si>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</si>
  <si>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</si>
  <si>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</si>
  <si>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</si>
  <si>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</si>
  <si>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</si>
  <si>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</si>
  <si>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</si>
  <si>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</si>
  <si>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</si>
  <si>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</si>
  <si>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</si>
  <si>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</si>
  <si>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</si>
  <si>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</si>
  <si>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</si>
  <si>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</si>
  <si>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</si>
  <si>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</si>
  <si>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</si>
  <si>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</si>
  <si>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</si>
  <si>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</si>
  <si>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</si>
  <si>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</si>
  <si>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</si>
  <si>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</si>
  <si>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</si>
  <si>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</si>
  <si>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</si>
  <si>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</si>
  <si>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</si>
  <si>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</si>
  <si>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</si>
  <si>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</si>
  <si>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</si>
  <si>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</si>
  <si>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</si>
  <si>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</si>
  <si>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</si>
  <si>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</si>
  <si>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</si>
  <si>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</si>
  <si>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</si>
  <si>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</si>
  <si>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</si>
  <si>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</si>
  <si>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</si>
  <si>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</si>
  <si>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</si>
  <si>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</si>
  <si>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</si>
  <si>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</si>
  <si>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</si>
  <si>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</si>
  <si>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</si>
  <si>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</si>
  <si>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</si>
  <si>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</si>
  <si>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</si>
  <si>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</si>
  <si>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</si>
  <si>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</si>
  <si>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</si>
  <si>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</si>
  <si>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</si>
  <si>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</si>
  <si>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</si>
  <si>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</si>
  <si>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</si>
  <si>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</si>
  <si>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</si>
  <si>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</si>
  <si>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</si>
  <si>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</si>
  <si>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</si>
  <si>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</si>
  <si>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</si>
  <si>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</si>
  <si>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</si>
  <si>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</si>
  <si>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</si>
  <si>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</si>
  <si>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</si>
  <si>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</si>
  <si>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</si>
  <si>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</si>
  <si>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</si>
  <si>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</si>
  <si>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</si>
  <si>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</si>
  <si>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</si>
  <si>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</si>
  <si>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</si>
  <si>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</si>
  <si>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</si>
  <si>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</si>
  <si>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</si>
  <si>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</si>
  <si>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</si>
  <si>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</si>
  <si>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</si>
  <si>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</si>
  <si>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</si>
  <si>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</si>
  <si>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</si>
  <si>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</si>
  <si>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</si>
  <si>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</si>
  <si>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</si>
  <si>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</si>
  <si>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</si>
  <si>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</si>
  <si>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</si>
  <si>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</si>
  <si>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</si>
  <si>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</si>
  <si>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</si>
  <si>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</si>
  <si>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</si>
  <si>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</si>
  <si>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</si>
  <si>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</si>
  <si>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</si>
  <si>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</si>
  <si>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</si>
  <si>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</si>
  <si>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</si>
  <si>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</si>
  <si>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</si>
  <si>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</si>
  <si>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</si>
  <si>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</si>
  <si>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</si>
  <si>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</si>
  <si>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</si>
  <si>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</si>
  <si>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</si>
  <si>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</si>
  <si>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</si>
  <si>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</si>
  <si>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</si>
  <si>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</si>
  <si>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</si>
  <si>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</si>
  <si>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</si>
  <si>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</si>
  <si>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</si>
  <si>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</si>
  <si>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</si>
  <si>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</si>
  <si>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</si>
  <si>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</si>
  <si>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</si>
  <si>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</si>
  <si>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</si>
  <si>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</si>
  <si>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</si>
  <si>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</si>
  <si>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</si>
  <si>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</si>
  <si>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</si>
  <si>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</si>
  <si>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</si>
  <si>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</si>
  <si>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</si>
  <si>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</si>
  <si>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</si>
  <si>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</si>
  <si>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</si>
  <si>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</si>
  <si>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</si>
  <si>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</si>
  <si>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</si>
  <si>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</si>
  <si>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</si>
  <si>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</si>
  <si>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</si>
  <si>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</si>
  <si>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</si>
  <si>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</si>
  <si>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</si>
  <si>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</si>
  <si>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</si>
  <si>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</si>
  <si>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</si>
  <si>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</si>
  <si>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</si>
  <si>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</si>
  <si>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</si>
  <si>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</si>
  <si>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</si>
  <si>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</si>
  <si>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</si>
  <si>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</si>
  <si>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</si>
  <si>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</si>
  <si>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</si>
  <si>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</si>
  <si>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</si>
  <si>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</si>
  <si>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</si>
  <si>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</si>
  <si>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</si>
  <si>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</si>
  <si>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</si>
  <si>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</si>
  <si>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</si>
  <si>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</si>
  <si>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</si>
  <si>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</si>
  <si>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</si>
  <si>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</si>
  <si>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</si>
  <si>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</si>
  <si>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</si>
  <si>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</si>
  <si>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</si>
  <si>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</si>
  <si>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</si>
  <si>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</si>
  <si>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</si>
  <si>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</si>
  <si>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</si>
  <si>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</si>
  <si>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</si>
  <si>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</si>
  <si>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</si>
  <si>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</si>
  <si>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</si>
  <si>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</si>
  <si>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</si>
  <si>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</si>
  <si>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</si>
  <si>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</si>
  <si>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</si>
  <si>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</si>
  <si>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</si>
  <si>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</si>
  <si>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</si>
  <si>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</si>
  <si>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</si>
  <si>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</si>
  <si>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</si>
  <si>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</si>
  <si>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</si>
  <si>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</si>
  <si>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</si>
  <si>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</si>
  <si>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</si>
  <si>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</si>
  <si>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</si>
  <si>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</si>
  <si>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</si>
  <si>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</si>
  <si>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</si>
  <si>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</si>
  <si>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</si>
  <si>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</si>
  <si>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</si>
  <si>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</si>
  <si>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</si>
  <si>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</si>
  <si>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</si>
  <si>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</si>
  <si>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</si>
  <si>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</si>
  <si>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</si>
  <si>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</si>
  <si>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</si>
  <si>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</si>
  <si>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</si>
  <si>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</si>
  <si>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</si>
  <si>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</si>
  <si>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</si>
  <si>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</si>
  <si>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</si>
  <si>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</si>
  <si>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</si>
  <si>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</si>
  <si>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</si>
  <si>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</si>
  <si>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</si>
  <si>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</si>
  <si>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</si>
  <si>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</si>
  <si>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</si>
  <si>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</si>
  <si>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</si>
  <si>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</si>
  <si>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</si>
  <si>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</si>
  <si>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</si>
  <si>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</si>
  <si>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</si>
  <si>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</si>
  <si>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</si>
  <si>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</si>
  <si>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</si>
  <si>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</si>
  <si>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</si>
  <si>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</si>
  <si>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</si>
  <si>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</si>
  <si>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</si>
  <si>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</si>
  <si>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</si>
  <si>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</si>
  <si>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</si>
  <si>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</si>
  <si>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</si>
  <si>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</si>
  <si>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</si>
  <si>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</si>
  <si>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</si>
  <si>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</si>
  <si>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</si>
  <si>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</si>
  <si>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</si>
  <si>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</si>
  <si>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</si>
  <si>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</si>
  <si>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</si>
  <si>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</si>
  <si>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</si>
  <si>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</si>
  <si>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</si>
  <si>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</si>
  <si>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</si>
  <si>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</si>
  <si>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</si>
  <si>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</si>
  <si>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</si>
  <si>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</si>
  <si>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</si>
  <si>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</si>
  <si>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</si>
  <si>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</si>
  <si>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</si>
  <si>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</si>
  <si>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</si>
  <si>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</si>
  <si>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</si>
  <si>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</si>
  <si>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</si>
  <si>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</si>
  <si>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</si>
  <si>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</si>
  <si>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</si>
  <si>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</si>
  <si>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</si>
  <si>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</si>
  <si>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</si>
  <si>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</si>
  <si>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</si>
  <si>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</si>
  <si>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</si>
  <si>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</si>
  <si>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</si>
  <si>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</si>
  <si>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</si>
  <si>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</si>
  <si>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</si>
  <si>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</si>
  <si>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</si>
  <si>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</si>
  <si>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</si>
  <si>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</si>
  <si>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</si>
  <si>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</si>
  <si>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</si>
  <si>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</si>
  <si>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</si>
  <si>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</si>
  <si>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</si>
  <si>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</si>
  <si>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</si>
  <si>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</si>
  <si>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</si>
  <si>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</si>
  <si>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</si>
  <si>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</si>
  <si>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</si>
  <si>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</si>
  <si>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</si>
  <si>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</si>
  <si>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</si>
  <si>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</si>
  <si>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</si>
  <si>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</si>
  <si>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</si>
  <si>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</si>
  <si>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</si>
  <si>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</si>
  <si>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</si>
  <si>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</si>
  <si>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</si>
  <si>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</si>
  <si>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</si>
  <si>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</si>
  <si>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</si>
  <si>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</si>
  <si>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</si>
  <si>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</si>
  <si>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</si>
  <si>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</si>
  <si>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</si>
  <si>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</si>
  <si>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</si>
  <si>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</si>
  <si>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</si>
  <si>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</si>
  <si>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</si>
  <si>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</si>
  <si>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</si>
  <si>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</si>
  <si>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</si>
  <si>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</si>
  <si>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</si>
  <si>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</si>
  <si>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</si>
  <si>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</si>
  <si>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</si>
  <si>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</si>
  <si>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</si>
  <si>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</si>
  <si>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</si>
  <si>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</si>
  <si>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</si>
  <si>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</si>
  <si>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</si>
  <si>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</si>
  <si>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</si>
  <si>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</si>
  <si>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</si>
  <si>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</si>
  <si>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</si>
  <si>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</si>
  <si>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</si>
  <si>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</si>
  <si>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</si>
  <si>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</si>
  <si>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</si>
  <si>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</si>
  <si>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</si>
  <si>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</si>
  <si>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</si>
  <si>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</si>
  <si>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</si>
  <si>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</si>
  <si>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</si>
  <si>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</si>
  <si>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</si>
  <si>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</si>
  <si>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</si>
  <si>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</si>
  <si>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</si>
  <si>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</si>
  <si>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</si>
  <si>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</si>
  <si>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</si>
  <si>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</si>
  <si>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</si>
  <si>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</si>
  <si>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</si>
  <si>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</si>
  <si>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</si>
  <si>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</si>
  <si>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</si>
  <si>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</si>
  <si>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</si>
  <si>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</si>
  <si>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</si>
  <si>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</si>
  <si>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</si>
  <si>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</si>
  <si>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</si>
  <si>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</si>
  <si>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</si>
  <si>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</si>
  <si>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</si>
  <si>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</si>
  <si>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</si>
  <si>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</si>
  <si>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</si>
  <si>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</si>
  <si>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</si>
  <si>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</si>
  <si>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</si>
  <si>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</si>
  <si>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</si>
  <si>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</si>
  <si>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</si>
  <si>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</si>
  <si>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</si>
  <si>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</si>
  <si>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</si>
  <si>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</si>
  <si>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</si>
  <si>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</si>
  <si>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</si>
  <si>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</si>
  <si>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</si>
  <si>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</si>
  <si>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</si>
  <si>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</si>
  <si>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</si>
  <si>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</si>
  <si>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</si>
  <si>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</si>
  <si>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</si>
  <si>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</si>
  <si>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</si>
  <si>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</si>
  <si>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</si>
  <si>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</si>
  <si>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</si>
  <si>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</si>
  <si>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</si>
  <si>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</si>
  <si>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</si>
  <si>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</si>
  <si>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</si>
  <si>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</si>
  <si>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</si>
  <si>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</si>
  <si>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</si>
  <si>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</si>
  <si>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</si>
  <si>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</si>
  <si>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</si>
  <si>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</si>
  <si>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</si>
  <si>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</si>
  <si>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</si>
  <si>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</si>
  <si>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</si>
  <si>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</si>
  <si>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</si>
  <si>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</si>
  <si>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</si>
  <si>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</si>
  <si>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</si>
  <si>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</si>
  <si>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</si>
  <si>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</si>
  <si>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</si>
  <si>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</si>
  <si>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</si>
  <si>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</si>
  <si>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</si>
  <si>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</si>
  <si>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</si>
  <si>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</si>
  <si>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</si>
  <si>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</si>
  <si>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</si>
  <si>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</si>
  <si>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</si>
  <si>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</si>
  <si>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</si>
  <si>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</si>
  <si>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</si>
  <si>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</si>
  <si>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</si>
  <si>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</si>
  <si>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</si>
  <si>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</si>
  <si>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</si>
  <si>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</si>
  <si>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</si>
  <si>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</si>
  <si>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</si>
  <si>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</si>
  <si>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</si>
  <si>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</si>
  <si>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</si>
  <si>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</si>
  <si>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</si>
  <si>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</si>
  <si>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</si>
  <si>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</si>
  <si>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</si>
  <si>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</si>
  <si>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</si>
  <si>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</si>
  <si>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</si>
  <si>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</si>
  <si>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</si>
  <si>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</si>
  <si>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</si>
  <si>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</si>
  <si>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</si>
  <si>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</si>
  <si>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</si>
  <si>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</si>
  <si>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</si>
  <si>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</si>
  <si>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</si>
  <si>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</si>
  <si>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</si>
  <si>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</si>
  <si>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</si>
  <si>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</si>
  <si>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</si>
  <si>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</si>
  <si>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</si>
  <si>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</si>
  <si>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</si>
  <si>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</si>
  <si>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</si>
  <si>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</si>
  <si>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</si>
  <si>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</si>
  <si>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</si>
  <si>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</si>
  <si>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</si>
  <si>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</si>
  <si>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</si>
  <si>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</si>
  <si>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</si>
  <si>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</si>
  <si>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</si>
  <si>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</si>
  <si>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</si>
  <si>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</si>
  <si>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</si>
  <si>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</si>
  <si>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</si>
  <si>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</si>
  <si>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</si>
  <si>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</si>
  <si>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</si>
  <si>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</si>
  <si>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</si>
  <si>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</si>
  <si>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</si>
  <si>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</si>
  <si>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</si>
  <si>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</si>
  <si>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</si>
  <si>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</si>
  <si>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</si>
  <si>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</si>
  <si>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</si>
  <si>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</si>
  <si>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</si>
  <si>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</si>
  <si>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</si>
  <si>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</si>
  <si>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</si>
  <si>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</si>
  <si>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</si>
  <si>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</si>
  <si>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</si>
  <si>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</si>
  <si>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</si>
  <si>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</si>
  <si>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</si>
  <si>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</si>
  <si>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</si>
  <si>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</si>
  <si>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</si>
  <si>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</si>
  <si>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</si>
  <si>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</si>
  <si>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</si>
  <si>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</si>
  <si>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</si>
  <si>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</si>
  <si>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</si>
  <si>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</si>
  <si>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</si>
  <si>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</si>
  <si>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</si>
  <si>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</si>
  <si>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</si>
  <si>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</si>
  <si>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</si>
  <si>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</si>
  <si>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</si>
  <si>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</si>
  <si>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</si>
  <si>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</si>
  <si>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</si>
  <si>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</si>
  <si>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</si>
  <si>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</si>
  <si>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</si>
  <si>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</si>
  <si>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</si>
  <si>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</si>
  <si>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</si>
  <si>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</si>
  <si>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</si>
  <si>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</si>
  <si>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</si>
  <si>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</si>
  <si>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</si>
  <si>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</si>
  <si>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</si>
  <si>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</si>
  <si>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</si>
  <si>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</si>
  <si>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</si>
  <si>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</si>
  <si>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</si>
  <si>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</si>
  <si>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</si>
  <si>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</si>
  <si>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</si>
  <si>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</si>
  <si>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</si>
  <si>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</si>
  <si>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</si>
  <si>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</si>
  <si>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</si>
  <si>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</si>
  <si>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</si>
  <si>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</si>
  <si>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</si>
  <si>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</si>
  <si>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</si>
  <si>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</si>
  <si>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</si>
  <si>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</si>
  <si>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</si>
  <si>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</si>
  <si>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</si>
  <si>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</si>
  <si>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</si>
  <si>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</si>
  <si>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</si>
  <si>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</si>
  <si>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</si>
  <si>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</si>
  <si>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</si>
  <si>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</si>
  <si>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</si>
  <si>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</si>
  <si>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</si>
  <si>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</si>
  <si>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</si>
  <si>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</si>
  <si>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</si>
  <si>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</si>
  <si>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</si>
  <si>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</si>
  <si>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</si>
  <si>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</si>
  <si>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</si>
  <si>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</si>
  <si>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</si>
  <si>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</si>
  <si>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</si>
  <si>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</si>
  <si>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</si>
  <si>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</si>
  <si>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</si>
  <si>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</si>
  <si>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</si>
  <si>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</si>
  <si>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</si>
  <si>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</si>
  <si>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</si>
  <si>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</si>
  <si>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</si>
  <si>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</si>
  <si>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</si>
  <si>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</si>
  <si>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</si>
  <si>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</si>
  <si>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</si>
  <si>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</si>
  <si>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</si>
  <si>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</si>
  <si>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</si>
  <si>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</si>
  <si>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</si>
  <si>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</si>
  <si>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</si>
  <si>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</si>
  <si>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</si>
  <si>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</si>
  <si>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</si>
  <si>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</si>
  <si>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</si>
  <si>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</si>
  <si>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</si>
  <si>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</si>
  <si>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</si>
  <si>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</si>
  <si>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</si>
  <si>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</si>
  <si>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</si>
  <si>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</si>
  <si>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</si>
  <si>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</si>
  <si>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</si>
  <si>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</si>
  <si>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</si>
  <si>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</si>
  <si>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</si>
  <si>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</si>
  <si>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</si>
  <si>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</si>
  <si>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</si>
  <si>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</si>
  <si>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</si>
  <si>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</si>
  <si>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</si>
  <si>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</si>
  <si>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</si>
  <si>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</si>
  <si>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</si>
  <si>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</si>
  <si>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</si>
  <si>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</si>
  <si>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</si>
  <si>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</si>
  <si>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</si>
  <si>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</si>
  <si>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</si>
  <si>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</si>
  <si>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</si>
  <si>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</si>
  <si>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</si>
  <si>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</si>
  <si>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</si>
  <si>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</si>
  <si>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</si>
  <si>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</si>
  <si>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</si>
  <si>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</si>
  <si>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</si>
  <si>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</si>
  <si>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</si>
  <si>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</si>
  <si>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</si>
  <si>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</si>
  <si>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</si>
  <si>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</si>
  <si>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</si>
  <si>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</si>
  <si>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</si>
  <si>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</si>
  <si>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</si>
  <si>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</si>
  <si>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</si>
  <si>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</si>
  <si>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</si>
  <si>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</si>
  <si>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</si>
  <si>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</si>
  <si>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</si>
  <si>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</si>
  <si>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</si>
  <si>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</si>
  <si>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</si>
  <si>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</si>
  <si>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</si>
  <si>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</si>
  <si>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</si>
  <si>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</si>
  <si>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</si>
  <si>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</si>
  <si>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</si>
  <si>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</si>
  <si>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</si>
  <si>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</si>
  <si>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</si>
  <si>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</si>
  <si>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</si>
  <si>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</si>
  <si>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</si>
  <si>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</si>
  <si>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</si>
  <si>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</si>
  <si>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</si>
  <si>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</si>
  <si>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</si>
  <si>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</si>
  <si>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</si>
  <si>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</si>
  <si>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</si>
  <si>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</si>
  <si>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</si>
  <si>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</si>
  <si>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</si>
  <si>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</si>
  <si>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</si>
  <si>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</si>
  <si>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</si>
  <si>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</si>
  <si>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</si>
  <si>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</si>
  <si>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</si>
  <si>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</si>
  <si>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</si>
  <si>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</si>
  <si>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</si>
  <si>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</si>
  <si>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</si>
  <si>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</si>
  <si>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</si>
  <si>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</si>
  <si>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</si>
  <si>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</si>
  <si>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</si>
  <si>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</si>
  <si>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</si>
  <si>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</si>
  <si>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</si>
  <si>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</si>
  <si>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</si>
  <si>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</si>
  <si>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</si>
  <si>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</si>
  <si>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</si>
  <si>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</si>
  <si>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</si>
  <si>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</si>
  <si>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</si>
  <si>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</si>
  <si>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</si>
  <si>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</si>
  <si>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</si>
  <si>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</si>
  <si>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</si>
  <si>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</si>
  <si>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</si>
  <si>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</si>
  <si>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</si>
  <si>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</si>
  <si>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</si>
  <si>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</si>
  <si>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</si>
  <si>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</si>
  <si>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</si>
  <si>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</si>
  <si>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</si>
  <si>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</si>
  <si>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</si>
  <si>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</si>
  <si>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</si>
  <si>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</si>
  <si>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</si>
  <si>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</si>
  <si>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</si>
  <si>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</si>
  <si>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</si>
  <si>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</si>
  <si>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</si>
  <si>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</si>
  <si>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</si>
  <si>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</si>
  <si>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</si>
  <si>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</si>
  <si>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</si>
  <si>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</si>
  <si>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</si>
  <si>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</si>
  <si>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</si>
  <si>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</si>
  <si>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</si>
  <si>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</si>
  <si>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</si>
  <si>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</si>
  <si>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</si>
  <si>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</si>
  <si>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</si>
  <si>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</si>
  <si>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</si>
  <si>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</si>
  <si>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</si>
  <si>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</si>
  <si>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</si>
  <si>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</si>
  <si>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</si>
  <si>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</si>
  <si>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</si>
  <si>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</si>
  <si>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</si>
  <si>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</si>
  <si>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</si>
  <si>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</si>
  <si>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</si>
  <si>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</si>
  <si>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</si>
  <si>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</si>
  <si>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</si>
  <si>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</si>
  <si>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</si>
  <si>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</si>
  <si>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</si>
  <si>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</si>
  <si>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</si>
  <si>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</si>
  <si>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</si>
  <si>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</si>
  <si>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</si>
  <si>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</si>
  <si>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</si>
  <si>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</si>
  <si>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</si>
  <si>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</si>
  <si>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</si>
  <si>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</si>
  <si>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</si>
  <si>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</si>
  <si>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</si>
  <si>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</si>
  <si>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</si>
  <si>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</si>
  <si>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</si>
  <si>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</si>
  <si>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</si>
  <si>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</si>
  <si>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</si>
  <si>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</si>
  <si>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</si>
  <si>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</si>
  <si>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</si>
  <si>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</si>
  <si>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</si>
  <si>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</si>
  <si>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</si>
  <si>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</si>
  <si>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</si>
  <si>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</si>
  <si>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</si>
  <si>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</si>
  <si>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</si>
  <si>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</si>
  <si>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</si>
  <si>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</si>
  <si>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</si>
  <si>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</si>
  <si>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</si>
  <si>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</si>
  <si>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</si>
  <si>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</si>
  <si>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</si>
  <si>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</si>
  <si>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</si>
  <si>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</si>
  <si>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</si>
  <si>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</si>
  <si>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</si>
  <si>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</si>
  <si>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</si>
  <si>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</si>
  <si>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</si>
  <si>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</si>
  <si>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</si>
  <si>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</si>
  <si>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</si>
  <si>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</si>
  <si>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</si>
  <si>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</si>
  <si>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</si>
  <si>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</si>
  <si>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</si>
  <si>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</si>
  <si>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</si>
  <si>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</si>
  <si>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</si>
  <si>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</si>
  <si>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</si>
  <si>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</si>
  <si>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</si>
  <si>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</si>
  <si>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</si>
  <si>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</si>
  <si>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</si>
  <si>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</si>
  <si>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</si>
  <si>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</si>
  <si>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</si>
  <si>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</si>
  <si>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</si>
  <si>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</si>
  <si>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</si>
  <si>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</si>
  <si>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</si>
  <si>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</si>
  <si>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</si>
  <si>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</si>
  <si>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</si>
  <si>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</si>
  <si>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</si>
  <si>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</si>
  <si>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</si>
  <si>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</si>
  <si>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</si>
  <si>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</si>
  <si>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</si>
  <si>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</si>
  <si>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</si>
  <si>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</si>
  <si>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</si>
  <si>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</si>
  <si>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</si>
  <si>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</si>
  <si>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</si>
  <si>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</si>
  <si>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</si>
  <si>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</si>
  <si>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</si>
  <si>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</si>
  <si>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</si>
  <si>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</si>
  <si>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</si>
  <si>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</si>
  <si>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</si>
  <si>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</si>
  <si>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</si>
  <si>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</si>
  <si>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</si>
  <si>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</si>
  <si>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</si>
  <si>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</si>
  <si>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</si>
  <si>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</si>
  <si>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</si>
  <si>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</si>
  <si>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</si>
  <si>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</si>
  <si>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</si>
  <si>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</si>
  <si>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</si>
  <si>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</si>
  <si>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</si>
  <si>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</si>
  <si>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</si>
  <si>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</si>
  <si>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</si>
  <si>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</si>
  <si>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</si>
  <si>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</si>
  <si>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</si>
  <si>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</si>
  <si>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</si>
  <si>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</si>
  <si>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</si>
  <si>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</si>
  <si>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</si>
  <si>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</si>
  <si>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</si>
  <si>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</si>
  <si>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</si>
  <si>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</si>
  <si>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</si>
  <si>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</si>
  <si>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</si>
  <si>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</si>
  <si>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</si>
  <si>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</si>
  <si>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</si>
  <si>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</si>
  <si>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</si>
  <si>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</si>
  <si>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</si>
  <si>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</si>
  <si>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</si>
  <si>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</si>
  <si>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</si>
  <si>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</si>
  <si>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</si>
  <si>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</si>
  <si>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</si>
  <si>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</si>
  <si>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</si>
  <si>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</si>
  <si>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</si>
  <si>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</si>
  <si>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</si>
  <si>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</si>
  <si>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</si>
  <si>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</si>
  <si>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</si>
  <si>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</si>
  <si>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</si>
  <si>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</si>
  <si>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</si>
  <si>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</si>
  <si>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</si>
  <si>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</si>
  <si>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</si>
  <si>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</si>
  <si>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</si>
  <si>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</si>
  <si>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</si>
  <si>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</si>
  <si>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</si>
  <si>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</si>
  <si>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</si>
  <si>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</si>
  <si>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</si>
  <si>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</si>
  <si>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</si>
  <si>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</si>
  <si>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</si>
  <si>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</si>
  <si>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</si>
  <si>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</si>
  <si>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</si>
  <si>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</si>
  <si>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</si>
  <si>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</si>
  <si>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</si>
  <si>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</si>
  <si>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</si>
  <si>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</si>
  <si>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</si>
  <si>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</si>
  <si>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</si>
  <si>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</si>
  <si>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</si>
  <si>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</si>
  <si>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</si>
  <si>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</si>
  <si>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</si>
  <si>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</si>
  <si>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</si>
  <si>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</si>
  <si>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</si>
  <si>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</si>
  <si>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</si>
  <si>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</si>
  <si>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</si>
  <si>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</si>
  <si>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</si>
  <si>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</si>
  <si>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</si>
  <si>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</si>
  <si>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</si>
  <si>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</si>
  <si>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</si>
  <si>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</si>
  <si>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</si>
  <si>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</si>
  <si>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</si>
  <si>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</si>
  <si>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</si>
  <si>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</si>
  <si>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</si>
  <si>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</si>
  <si>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</si>
  <si>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</si>
  <si>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</si>
  <si>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</si>
  <si>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</si>
  <si>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</si>
  <si>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</si>
  <si>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</si>
  <si>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</si>
  <si>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</si>
  <si>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</si>
  <si>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</si>
  <si>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</si>
  <si>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</si>
  <si>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</si>
  <si>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</si>
  <si>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</si>
  <si>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</si>
  <si>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</si>
  <si>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</si>
  <si>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</si>
  <si>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</si>
  <si>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</si>
  <si>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</si>
  <si>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</si>
  <si>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</si>
  <si>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</si>
  <si>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</si>
  <si>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</si>
  <si>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</si>
  <si>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</si>
  <si>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</si>
  <si>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</si>
  <si>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</si>
  <si>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</si>
  <si>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</si>
  <si>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</si>
  <si>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</si>
  <si>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</si>
  <si>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</si>
  <si>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</si>
  <si>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</si>
  <si>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</si>
  <si>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</si>
  <si>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</si>
  <si>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</si>
  <si>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</si>
  <si>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</si>
  <si>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</si>
  <si>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</si>
  <si>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</si>
  <si>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</si>
  <si>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</si>
  <si>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</si>
  <si>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</si>
  <si>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</si>
  <si>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</si>
  <si>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</si>
  <si>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</si>
  <si>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</si>
  <si>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</si>
  <si>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</si>
  <si>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</si>
  <si>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</si>
  <si>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</si>
  <si>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</si>
  <si>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</si>
  <si>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</si>
  <si>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</si>
  <si>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</si>
  <si>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</si>
  <si>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</si>
  <si>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</si>
  <si>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</si>
  <si>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</si>
  <si>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</si>
  <si>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</si>
  <si>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</si>
  <si>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</si>
  <si>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</si>
  <si>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</si>
  <si>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</si>
  <si>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</si>
  <si>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</si>
  <si>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</si>
  <si>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</si>
  <si>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</si>
  <si>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</si>
  <si>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</si>
  <si>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</si>
  <si>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</si>
  <si>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</si>
  <si>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</si>
  <si>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</si>
  <si>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</si>
  <si>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</si>
  <si>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</si>
  <si>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</si>
  <si>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</si>
  <si>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</si>
  <si>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</si>
  <si>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</si>
  <si>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</si>
  <si>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</si>
  <si>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</si>
  <si>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</si>
  <si>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</si>
  <si>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</si>
  <si>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</si>
  <si>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</si>
  <si>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</si>
  <si>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</si>
  <si>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</si>
  <si>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</si>
  <si>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</si>
  <si>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</si>
  <si>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</si>
  <si>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</si>
  <si>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</si>
  <si>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</si>
  <si>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</si>
  <si>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</si>
  <si>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</si>
  <si>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</si>
  <si>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</si>
  <si>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</si>
  <si>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</si>
  <si>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</si>
  <si>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</si>
  <si>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</si>
  <si>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</si>
  <si>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</si>
  <si>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</si>
  <si>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</si>
  <si>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</si>
  <si>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</si>
  <si>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</si>
  <si>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</si>
  <si>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</si>
  <si>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</si>
  <si>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</si>
  <si>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</si>
  <si>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</si>
  <si>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</si>
  <si>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</si>
  <si>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</si>
  <si>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</si>
  <si>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</si>
  <si>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</si>
  <si>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</si>
  <si>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</si>
  <si>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</si>
  <si>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</si>
  <si>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</si>
  <si>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</si>
  <si>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</si>
  <si>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</si>
  <si>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</si>
  <si>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</si>
  <si>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</si>
  <si>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</si>
  <si>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</si>
  <si>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</si>
  <si>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</si>
  <si>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</si>
  <si>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</si>
  <si>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</si>
  <si>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</si>
  <si>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</si>
  <si>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</si>
  <si>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</si>
  <si>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</si>
  <si>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</si>
  <si>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</si>
  <si>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</si>
  <si>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</si>
  <si>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</si>
  <si>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</si>
  <si>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</si>
  <si>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</si>
  <si>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</si>
  <si>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</si>
  <si>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</si>
  <si>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</si>
  <si>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</si>
  <si>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</si>
  <si>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</si>
  <si>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</si>
  <si>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</si>
  <si>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</si>
  <si>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</si>
  <si>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</si>
  <si>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</si>
  <si>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</si>
  <si>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</si>
  <si>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</si>
  <si>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</si>
  <si>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</si>
  <si>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</si>
  <si>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</si>
  <si>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</si>
  <si>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</si>
  <si>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</si>
  <si>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</si>
  <si>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</si>
  <si>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</si>
  <si>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</si>
  <si>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</si>
  <si>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</si>
  <si>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</si>
  <si>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</si>
  <si>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</si>
  <si>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</si>
  <si>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</si>
  <si>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</si>
  <si>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</si>
  <si>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</si>
  <si>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</si>
  <si>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</si>
  <si>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</si>
  <si>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</si>
  <si>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</si>
  <si>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</si>
  <si>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</si>
  <si>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</si>
  <si>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</si>
  <si>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</si>
  <si>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</si>
  <si>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</si>
  <si>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</si>
  <si>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</si>
  <si>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</si>
  <si>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</si>
  <si>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</si>
  <si>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</si>
  <si>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</si>
  <si>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</si>
  <si>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</si>
  <si>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</si>
  <si>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</si>
  <si>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</si>
  <si>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</si>
  <si>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</si>
  <si>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</si>
  <si>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</si>
  <si>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</si>
  <si>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</si>
  <si>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</si>
  <si>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</si>
  <si>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</si>
  <si>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</si>
  <si>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</si>
  <si>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</si>
  <si>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</si>
  <si>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</si>
  <si>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</si>
  <si>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</si>
  <si>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</si>
  <si>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</si>
  <si>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</si>
  <si>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</si>
  <si>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</si>
  <si>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</si>
  <si>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</si>
  <si>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</si>
  <si>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</si>
  <si>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</si>
  <si>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</si>
  <si>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</si>
  <si>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</si>
  <si>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</si>
  <si>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</si>
  <si>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</si>
  <si>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</si>
  <si>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</si>
  <si>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</si>
  <si>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</si>
  <si>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</si>
  <si>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</si>
  <si>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</si>
  <si>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</si>
  <si>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</si>
  <si>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</si>
  <si>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</si>
  <si>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</si>
  <si>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</si>
  <si>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</si>
  <si>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</si>
  <si>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</si>
  <si>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</si>
  <si>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</si>
  <si>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</si>
  <si>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</si>
  <si>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</si>
  <si>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</si>
  <si>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</si>
  <si>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</si>
  <si>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</si>
  <si>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</si>
  <si>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</si>
  <si>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</si>
  <si>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</si>
  <si>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</si>
  <si>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</si>
  <si>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</si>
  <si>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</si>
  <si>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</si>
  <si>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</si>
  <si>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</si>
  <si>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</si>
  <si>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</si>
  <si>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</si>
  <si>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</si>
  <si>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</si>
  <si>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</si>
  <si>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</si>
  <si>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</si>
  <si>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</si>
  <si>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</si>
  <si>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</si>
  <si>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</si>
  <si>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</si>
  <si>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</si>
  <si>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</si>
  <si>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</si>
  <si>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</si>
  <si>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</si>
  <si>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</si>
  <si>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</si>
  <si>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</si>
  <si>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</si>
  <si>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</si>
  <si>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</si>
  <si>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</si>
  <si>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</si>
  <si>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</si>
  <si>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</si>
  <si>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</si>
  <si>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</si>
  <si>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</si>
  <si>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</si>
  <si>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</si>
  <si>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</si>
  <si>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</si>
  <si>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</si>
  <si>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</si>
  <si>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</si>
  <si>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</si>
  <si>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</si>
  <si>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</si>
  <si>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</si>
  <si>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</si>
  <si>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</si>
  <si>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</si>
  <si>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</si>
  <si>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</si>
  <si>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</si>
  <si>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</si>
  <si>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</si>
  <si>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</si>
  <si>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</si>
  <si>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</si>
  <si>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</si>
  <si>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</si>
  <si>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</si>
  <si>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</si>
  <si>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</si>
  <si>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</si>
  <si>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</si>
  <si>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</si>
  <si>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</si>
  <si>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</si>
  <si>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</si>
  <si>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</si>
  <si>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</si>
  <si>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</si>
  <si>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</si>
  <si>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</si>
  <si>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</si>
  <si>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</si>
  <si>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</si>
  <si>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</si>
  <si>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</si>
  <si>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</si>
  <si>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</si>
  <si>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</si>
  <si>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</si>
  <si>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</si>
  <si>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</si>
  <si>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</si>
  <si>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</si>
  <si>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</si>
  <si>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</si>
  <si>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</si>
  <si>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</si>
  <si>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</si>
  <si>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</si>
  <si>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</si>
  <si>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</si>
  <si>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</si>
  <si>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</si>
  <si>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</si>
  <si>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</si>
  <si>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</si>
  <si>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</si>
  <si>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</si>
  <si>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</si>
  <si>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</si>
  <si>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</si>
  <si>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</si>
  <si>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</si>
  <si>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</si>
  <si>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</si>
  <si>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</si>
  <si>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</si>
  <si>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</si>
  <si>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</si>
  <si>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</si>
  <si>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</si>
  <si>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</si>
  <si>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</si>
  <si>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</si>
  <si>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</si>
  <si>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</si>
  <si>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</si>
  <si>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</si>
  <si>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</si>
  <si>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</si>
  <si>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</si>
  <si>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</si>
  <si>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</si>
  <si>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</si>
  <si>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</si>
  <si>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</si>
  <si>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</si>
  <si>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</si>
  <si>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</si>
  <si>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</si>
  <si>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</si>
  <si>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</si>
  <si>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</si>
  <si>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</si>
  <si>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</si>
  <si>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</si>
  <si>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</si>
  <si>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</si>
  <si>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</si>
  <si>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</si>
  <si>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</si>
  <si>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</si>
  <si>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</si>
  <si>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</si>
  <si>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</si>
  <si>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</si>
  <si>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</si>
  <si>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</si>
  <si>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</si>
  <si>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</si>
  <si>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</si>
  <si>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</si>
  <si>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</si>
  <si>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</si>
  <si>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</si>
  <si>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</si>
  <si>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</si>
  <si>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</si>
  <si>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</si>
  <si>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</si>
  <si>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</si>
  <si>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</si>
  <si>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</si>
  <si>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</si>
  <si>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</si>
  <si>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</si>
  <si>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</si>
  <si>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</si>
  <si>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</si>
  <si>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</si>
  <si>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</si>
  <si>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</si>
  <si>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</si>
  <si>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</si>
  <si>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</si>
  <si>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</si>
  <si>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</si>
  <si>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</si>
  <si>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</si>
  <si>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</si>
  <si>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</si>
  <si>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</si>
  <si>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</si>
  <si>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</si>
  <si>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</si>
  <si>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</si>
  <si>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</si>
  <si>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</si>
  <si>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</si>
  <si>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</si>
  <si>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</si>
  <si>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</si>
  <si>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</si>
  <si>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</si>
  <si>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</si>
  <si>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</si>
  <si>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</si>
  <si>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</si>
  <si>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</si>
  <si>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</si>
  <si>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</si>
  <si>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</si>
  <si>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</si>
  <si>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</si>
  <si>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</si>
  <si>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</si>
  <si>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</si>
  <si>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</si>
  <si>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</si>
  <si>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</si>
  <si>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</si>
  <si>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</si>
  <si>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</si>
  <si>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</si>
  <si>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</si>
  <si>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</si>
  <si>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</si>
  <si>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</si>
  <si>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</si>
  <si>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</si>
  <si>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</si>
  <si>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</si>
  <si>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</si>
  <si>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</si>
  <si>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</si>
  <si>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</si>
  <si>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</si>
  <si>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</si>
  <si>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</si>
  <si>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</si>
  <si>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</si>
  <si>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</si>
  <si>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</si>
  <si>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</si>
  <si>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</si>
  <si>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</si>
  <si>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</si>
  <si>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</si>
  <si>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</si>
  <si>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</si>
  <si>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</si>
  <si>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</si>
  <si>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</si>
  <si>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</si>
  <si>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</si>
  <si>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</si>
  <si>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</si>
  <si>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</si>
  <si>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</si>
  <si>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</si>
  <si>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</si>
  <si>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</si>
  <si>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</si>
  <si>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</si>
  <si>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</si>
  <si>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</si>
  <si>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</si>
  <si>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</si>
  <si>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</si>
  <si>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</si>
  <si>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</si>
  <si>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</si>
  <si>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</si>
  <si>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</si>
  <si>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</si>
  <si>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</si>
  <si>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</si>
  <si>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</si>
  <si>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</si>
  <si>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</si>
  <si>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</si>
  <si>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</si>
  <si>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</si>
  <si>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</si>
  <si>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</si>
  <si>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</si>
  <si>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</si>
  <si>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</si>
  <si>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</si>
  <si>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</si>
  <si>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</si>
  <si>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</si>
  <si>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</si>
  <si>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</si>
  <si>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</si>
  <si>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</si>
  <si>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</si>
  <si>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</si>
  <si>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</si>
  <si>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</si>
  <si>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</si>
  <si>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</si>
  <si>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</si>
  <si>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</si>
  <si>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</si>
  <si>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</si>
  <si>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</si>
  <si>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</si>
  <si>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</si>
  <si>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</si>
  <si>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</si>
  <si>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</si>
  <si>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</si>
  <si>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</si>
  <si>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</si>
  <si>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</si>
  <si>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</si>
  <si>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</si>
  <si>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</si>
  <si>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</si>
  <si>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</si>
  <si>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</si>
  <si>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</si>
  <si>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</si>
  <si>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</si>
  <si>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</si>
  <si>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</si>
  <si>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</si>
  <si>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</si>
  <si>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</si>
  <si>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</si>
  <si>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</si>
  <si>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</si>
  <si>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</si>
  <si>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</si>
  <si>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</si>
  <si>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</si>
  <si>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</si>
  <si>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</si>
  <si>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</si>
  <si>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</si>
  <si>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</si>
  <si>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</si>
  <si>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</si>
  <si>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</si>
  <si>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</si>
  <si>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</si>
  <si>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</si>
  <si>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</si>
  <si>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</si>
  <si>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</si>
  <si>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</si>
  <si>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</si>
  <si>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</si>
  <si>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</si>
  <si>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</si>
  <si>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</si>
  <si>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</si>
  <si>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</si>
  <si>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</si>
  <si>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</si>
  <si>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</si>
  <si>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</si>
  <si>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</si>
  <si>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</si>
  <si>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</si>
  <si>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</si>
  <si>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</si>
  <si>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</si>
  <si>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</si>
  <si>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</si>
  <si>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</si>
  <si>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</si>
  <si>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</si>
  <si>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</si>
  <si>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</si>
  <si>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</si>
  <si>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</si>
  <si>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</si>
  <si>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</si>
  <si>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</si>
  <si>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</si>
  <si>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</si>
  <si>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</si>
  <si>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</si>
  <si>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</si>
  <si>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</si>
  <si>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</si>
  <si>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</si>
  <si>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</si>
  <si>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</si>
  <si>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</si>
  <si>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</si>
  <si>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</si>
  <si>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</si>
  <si>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</si>
  <si>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</si>
  <si>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</si>
  <si>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</si>
  <si>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</si>
  <si>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</si>
  <si>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</si>
  <si>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</si>
  <si>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</si>
  <si>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</si>
  <si>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</si>
  <si>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</si>
  <si>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</si>
  <si>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</si>
  <si>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</si>
  <si>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</si>
  <si>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</si>
  <si>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</si>
  <si>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</si>
  <si>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</si>
  <si>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</si>
  <si>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</si>
  <si>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</si>
  <si>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</si>
  <si>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</si>
  <si>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</si>
  <si>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</si>
  <si>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</si>
  <si>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</si>
  <si>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</si>
  <si>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</si>
  <si>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</si>
  <si>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</si>
  <si>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</si>
  <si>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</si>
  <si>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</si>
  <si>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</si>
  <si>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</si>
  <si>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</si>
  <si>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</si>
  <si>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</si>
  <si>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</si>
  <si>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</si>
  <si>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</si>
  <si>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</si>
  <si>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</si>
  <si>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</si>
  <si>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</si>
  <si>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</si>
  <si>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</si>
  <si>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</si>
  <si>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</si>
  <si>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</si>
  <si>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</si>
  <si>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</si>
  <si>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</si>
  <si>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</si>
  <si>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</si>
  <si>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</si>
  <si>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</si>
  <si>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</si>
  <si>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</si>
  <si>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</si>
  <si>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</si>
  <si>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</si>
  <si>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</si>
  <si>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</si>
  <si>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</si>
  <si>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</si>
  <si>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</si>
  <si>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</si>
  <si>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</si>
  <si>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</si>
  <si>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</si>
  <si>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</si>
  <si>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</si>
  <si>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</si>
  <si>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</si>
  <si>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</si>
  <si>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</si>
  <si>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</si>
  <si>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</si>
  <si>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</si>
  <si>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</si>
  <si>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</si>
  <si>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</si>
  <si>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</si>
  <si>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</si>
  <si>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</si>
  <si>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</si>
  <si>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</si>
  <si>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</si>
  <si>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</si>
  <si>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</si>
  <si>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</si>
  <si>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</si>
  <si>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</si>
  <si>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</si>
  <si>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</si>
  <si>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</si>
  <si>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</si>
  <si>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</si>
  <si>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</si>
  <si>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</si>
  <si>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</si>
  <si>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</si>
  <si>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</si>
  <si>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</si>
  <si>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</si>
  <si>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</si>
  <si>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</si>
  <si>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</si>
  <si>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</si>
  <si>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</si>
  <si>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</si>
  <si>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</si>
  <si>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</si>
  <si>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</si>
  <si>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</si>
  <si>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</si>
  <si>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</si>
  <si>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</si>
  <si>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</si>
  <si>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</si>
  <si>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</si>
  <si>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</si>
  <si>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</si>
  <si>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</si>
  <si>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</si>
  <si>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</si>
  <si>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</si>
  <si>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</si>
  <si>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</si>
  <si>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</si>
  <si>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</si>
  <si>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</si>
  <si>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</si>
  <si>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</si>
  <si>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</si>
  <si>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</si>
  <si>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</si>
  <si>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</si>
  <si>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</si>
  <si>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</si>
  <si>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</si>
  <si>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</si>
  <si>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</si>
  <si>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</si>
  <si>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</si>
  <si>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</si>
  <si>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</si>
  <si>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</si>
  <si>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</si>
  <si>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</si>
  <si>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</si>
  <si>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</si>
  <si>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</si>
  <si>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</si>
  <si>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</si>
  <si>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</si>
  <si>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</si>
  <si>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</si>
  <si>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</si>
  <si>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</si>
  <si>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</si>
  <si>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</si>
  <si>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</si>
  <si>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</si>
  <si>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</si>
  <si>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</si>
  <si>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</si>
  <si>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</si>
  <si>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</si>
  <si>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</si>
  <si>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</si>
  <si>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</si>
  <si>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</si>
  <si>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</si>
  <si>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</si>
  <si>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</si>
  <si>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</si>
  <si>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</si>
  <si>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</si>
  <si>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</si>
  <si>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</si>
  <si>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</si>
  <si>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</si>
  <si>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</si>
  <si>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</si>
  <si>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</si>
  <si>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</si>
  <si>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</si>
  <si>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</si>
  <si>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</si>
  <si>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</si>
  <si>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</si>
  <si>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</si>
  <si>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</si>
  <si>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</si>
  <si>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</si>
  <si>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</si>
  <si>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</si>
  <si>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</si>
  <si>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</si>
  <si>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</si>
  <si>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</si>
  <si>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</si>
  <si>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</si>
  <si>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</si>
  <si>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</si>
  <si>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</si>
  <si>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</si>
  <si>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</si>
  <si>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</si>
  <si>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</si>
  <si>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</si>
  <si>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</si>
  <si>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</si>
  <si>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</si>
  <si>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</si>
  <si>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</si>
  <si>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</si>
  <si>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</si>
  <si>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</si>
  <si>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</si>
  <si>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</si>
  <si>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</si>
  <si>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</si>
  <si>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</si>
  <si>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</si>
  <si>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</si>
  <si>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</si>
  <si>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</si>
  <si>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</si>
  <si>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</si>
  <si>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</si>
  <si>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</si>
  <si>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</si>
  <si>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</si>
  <si>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</si>
  <si>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</si>
  <si>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</si>
  <si>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</si>
  <si>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</si>
  <si>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</si>
  <si>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</si>
  <si>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</si>
  <si>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</si>
  <si>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</si>
  <si>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</si>
  <si>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</si>
  <si>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</si>
  <si>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</si>
  <si>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</si>
  <si>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</si>
  <si>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</si>
  <si>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</si>
  <si>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</si>
  <si>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</si>
  <si>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</si>
  <si>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</si>
  <si>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</si>
  <si>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</si>
  <si>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</si>
  <si>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</si>
  <si>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</si>
  <si>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</si>
  <si>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</si>
  <si>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</si>
  <si>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</si>
  <si>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</si>
  <si>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</si>
  <si>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</si>
  <si>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</si>
  <si>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</si>
  <si>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</si>
  <si>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</si>
  <si>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</si>
  <si>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</si>
  <si>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</si>
  <si>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</si>
  <si>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</si>
  <si>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</si>
  <si>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</si>
  <si>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</si>
  <si>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</si>
  <si>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</si>
  <si>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</si>
  <si>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</si>
  <si>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</si>
  <si>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</si>
  <si>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</si>
  <si>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</si>
  <si>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</si>
  <si>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</si>
  <si>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</si>
  <si>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</si>
  <si>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</si>
  <si>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</si>
  <si>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</si>
  <si>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</si>
  <si>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</si>
  <si>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</si>
  <si>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</si>
  <si>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</si>
  <si>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</si>
  <si>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</si>
  <si>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</si>
  <si>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</si>
  <si>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</si>
  <si>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</si>
  <si>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</si>
  <si>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</si>
  <si>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</si>
  <si>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</si>
  <si>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</si>
  <si>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</si>
  <si>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</si>
  <si>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</si>
  <si>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</si>
  <si>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</si>
  <si>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</si>
  <si>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</si>
  <si>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</si>
  <si>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</si>
  <si>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</si>
  <si>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</si>
  <si>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</si>
  <si>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</si>
  <si>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</si>
  <si>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</si>
  <si>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</si>
  <si>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</si>
  <si>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</si>
  <si>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</si>
  <si>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</si>
  <si>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</si>
  <si>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</si>
  <si>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</si>
  <si>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</si>
  <si>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</si>
  <si>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</si>
  <si>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</si>
  <si>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</si>
  <si>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</si>
  <si>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</si>
  <si>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</si>
  <si>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</si>
  <si>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</si>
  <si>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</si>
  <si>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</si>
  <si>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</si>
  <si>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</si>
  <si>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</si>
  <si>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</si>
  <si>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</si>
  <si>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</si>
  <si>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</si>
  <si>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</si>
  <si>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</si>
  <si>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</si>
  <si>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</si>
  <si>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</si>
  <si>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</si>
  <si>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</si>
  <si>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</si>
  <si>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</si>
  <si>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</si>
  <si>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</si>
  <si>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</si>
  <si>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</si>
  <si>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</si>
  <si>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</si>
  <si>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</si>
  <si>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</si>
  <si>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</si>
  <si>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</si>
  <si>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</si>
  <si>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</si>
  <si>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</si>
  <si>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</si>
  <si>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</si>
  <si>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</si>
  <si>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</si>
  <si>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</si>
  <si>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</si>
  <si>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</si>
  <si>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</si>
  <si>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</si>
  <si>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</si>
  <si>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</si>
  <si>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</si>
  <si>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</si>
  <si>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</si>
  <si>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</si>
  <si>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</si>
  <si>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</si>
  <si>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</si>
  <si>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</si>
  <si>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</si>
  <si>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</si>
  <si>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</si>
  <si>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</si>
  <si>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</si>
  <si>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</si>
  <si>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</si>
  <si>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</si>
  <si>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</si>
  <si>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</si>
  <si>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</si>
  <si>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</si>
  <si>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</si>
  <si>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</si>
  <si>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</si>
  <si>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</si>
  <si>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</si>
  <si>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</si>
  <si>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</si>
  <si>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</si>
  <si>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</si>
  <si>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</si>
  <si>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</si>
  <si>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</si>
  <si>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</si>
  <si>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</si>
  <si>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</si>
  <si>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</si>
  <si>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</si>
  <si>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</si>
  <si>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</si>
  <si>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</si>
  <si>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</si>
  <si>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</si>
  <si>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</si>
  <si>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</si>
  <si>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</si>
  <si>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</si>
  <si>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</si>
  <si>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</si>
  <si>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</si>
  <si>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</si>
  <si>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</si>
  <si>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</si>
  <si>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</si>
  <si>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</si>
  <si>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</si>
  <si>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</si>
  <si>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</si>
  <si>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</si>
  <si>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</si>
  <si>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</si>
  <si>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</si>
  <si>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</si>
  <si>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</si>
  <si>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</si>
  <si>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</si>
  <si>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</si>
  <si>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</si>
  <si>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</si>
  <si>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</si>
  <si>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</si>
  <si>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</si>
  <si>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</si>
  <si>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</si>
  <si>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</si>
  <si>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</si>
  <si>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</si>
  <si>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</si>
  <si>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</si>
  <si>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</si>
  <si>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</si>
  <si>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</si>
  <si>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</si>
  <si>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</si>
  <si>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</si>
  <si>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</si>
  <si>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</si>
  <si>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</si>
  <si>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</si>
  <si>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</si>
  <si>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</si>
  <si>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</si>
  <si>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</si>
  <si>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</si>
  <si>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</si>
  <si>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</si>
  <si>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</si>
  <si>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</si>
  <si>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</si>
  <si>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</si>
  <si>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</si>
  <si>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</si>
  <si>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</si>
  <si>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</si>
  <si>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</si>
  <si>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</si>
  <si>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</si>
  <si>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</si>
  <si>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</si>
  <si>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</si>
  <si>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</si>
  <si>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</si>
  <si>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</si>
  <si>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</si>
  <si>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</si>
  <si>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</si>
  <si>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</si>
  <si>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</si>
  <si>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</si>
  <si>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</si>
  <si>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</si>
  <si>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</si>
  <si>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</si>
  <si>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</si>
  <si>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</si>
  <si>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</si>
  <si>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</si>
  <si>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</si>
  <si>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</si>
  <si>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</si>
  <si>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</si>
  <si>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</si>
  <si>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</si>
  <si>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</si>
  <si>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</si>
  <si>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</si>
  <si>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</si>
  <si>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</si>
  <si>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</si>
  <si>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</si>
  <si>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</si>
  <si>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</si>
  <si>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</si>
  <si>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</si>
  <si>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</si>
  <si>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</si>
  <si>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</si>
  <si>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</si>
  <si>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</si>
  <si>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</si>
  <si>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</si>
  <si>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</si>
  <si>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</si>
  <si>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</si>
  <si>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</si>
  <si>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</si>
  <si>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</si>
  <si>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</si>
  <si>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</si>
  <si>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</si>
  <si>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</si>
  <si>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</si>
  <si>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</si>
  <si>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</si>
  <si>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</si>
  <si>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</si>
  <si>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</si>
  <si>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</si>
  <si>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</si>
  <si>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</si>
  <si>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</si>
  <si>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</si>
  <si>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</si>
  <si>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</si>
  <si>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</si>
  <si>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</si>
  <si>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</si>
  <si>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</si>
  <si>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</si>
  <si>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</si>
  <si>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</si>
  <si>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</si>
  <si>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</si>
  <si>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</si>
  <si>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</si>
  <si>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</si>
  <si>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</si>
  <si>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</si>
  <si>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</si>
  <si>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</si>
  <si>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</si>
  <si>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</si>
  <si>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</si>
  <si>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</si>
  <si>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</si>
  <si>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</si>
  <si>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</si>
  <si>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</si>
  <si>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</si>
  <si>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</si>
  <si>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</si>
  <si>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</si>
  <si>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</si>
  <si>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</si>
  <si>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</si>
  <si>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</si>
  <si>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</si>
  <si>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</si>
  <si>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</si>
  <si>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</si>
  <si>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</si>
  <si>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</si>
  <si>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</si>
  <si>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</si>
  <si>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</si>
  <si>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</si>
  <si>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</si>
  <si>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</si>
  <si>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</si>
  <si>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</si>
  <si>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</si>
  <si>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</si>
  <si>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</si>
  <si>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</si>
  <si>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</si>
  <si>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</si>
  <si>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</si>
  <si>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</si>
  <si>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</si>
  <si>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</si>
  <si>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</si>
  <si>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</si>
  <si>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</si>
  <si>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</si>
  <si>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</si>
  <si>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</si>
  <si>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</si>
  <si>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</si>
  <si>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</si>
  <si>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</si>
  <si>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</si>
  <si>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</si>
  <si>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</si>
  <si>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</si>
  <si>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</si>
  <si>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</si>
  <si>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</si>
  <si>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</si>
  <si>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</si>
  <si>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</si>
  <si>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</si>
  <si>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</si>
  <si>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</si>
  <si>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</si>
  <si>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</si>
  <si>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</si>
  <si>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</si>
  <si>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</si>
  <si>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</si>
  <si>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</si>
  <si>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</si>
  <si>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</si>
  <si>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</si>
  <si>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</si>
  <si>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</si>
  <si>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</si>
  <si>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</si>
  <si>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</si>
  <si>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</si>
  <si>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</si>
  <si>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</si>
  <si>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</si>
  <si>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</si>
  <si>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</si>
  <si>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</si>
  <si>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</si>
  <si>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</si>
  <si>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</si>
  <si>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</si>
  <si>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</si>
  <si>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</si>
  <si>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</si>
  <si>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</si>
  <si>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</si>
  <si>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</si>
  <si>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</si>
  <si>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</si>
  <si>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</si>
  <si>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</si>
  <si>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</si>
  <si>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</si>
  <si>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</si>
  <si>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</si>
  <si>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</si>
  <si>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</si>
  <si>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</si>
  <si>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</si>
  <si>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</si>
  <si>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</si>
  <si>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</si>
  <si>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</si>
  <si>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</si>
  <si>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</si>
  <si>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</si>
  <si>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</si>
  <si>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</si>
  <si>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</si>
  <si>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</si>
  <si>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</si>
  <si>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</si>
  <si>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</si>
  <si>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</si>
  <si>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</si>
  <si>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</si>
  <si>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</si>
  <si>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</si>
  <si>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</si>
  <si>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</si>
  <si>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</si>
  <si>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</si>
  <si>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</si>
  <si>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</si>
  <si>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</si>
  <si>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</si>
  <si>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</si>
  <si>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</si>
  <si>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</si>
  <si>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</si>
  <si>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</si>
  <si>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</si>
  <si>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</si>
  <si>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</si>
  <si>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</si>
  <si>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</si>
  <si>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</si>
  <si>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</si>
  <si>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</si>
  <si>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</si>
  <si>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</si>
  <si>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</si>
  <si>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</si>
  <si>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</si>
  <si>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</si>
  <si>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</si>
  <si>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</si>
  <si>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</si>
  <si>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</si>
  <si>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</si>
  <si>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</si>
  <si>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</si>
  <si>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</si>
  <si>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</si>
  <si>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</si>
  <si>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</si>
  <si>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</si>
  <si>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</si>
  <si>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</si>
  <si>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</si>
  <si>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</si>
  <si>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</si>
  <si>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</si>
  <si>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</si>
  <si>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</si>
  <si>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</si>
  <si>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</si>
  <si>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</si>
  <si>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</si>
  <si>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</si>
  <si>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</si>
  <si>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</si>
  <si>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</si>
  <si>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</si>
  <si>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</si>
  <si>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</si>
  <si>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</si>
  <si>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</si>
  <si>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</si>
  <si>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</si>
  <si>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</si>
  <si>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</si>
  <si>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</si>
  <si>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</si>
  <si>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</si>
  <si>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</si>
  <si>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</si>
  <si>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</si>
  <si>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</si>
  <si>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</si>
  <si>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</si>
  <si>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</si>
  <si>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</si>
  <si>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</si>
  <si>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</si>
  <si>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</si>
  <si>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</si>
  <si>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</si>
  <si>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</si>
  <si>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</si>
  <si>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</si>
  <si>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</si>
  <si>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</si>
  <si>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</si>
  <si>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</si>
  <si>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</si>
  <si>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</si>
  <si>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</si>
  <si>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</si>
  <si>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</si>
  <si>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</si>
  <si>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</si>
  <si>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</si>
  <si>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</si>
  <si>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</si>
  <si>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</si>
  <si>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</si>
  <si>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</si>
  <si>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</si>
  <si>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</si>
  <si>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</si>
  <si>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</si>
  <si>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</si>
  <si>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</si>
  <si>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</si>
  <si>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</si>
  <si>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</si>
  <si>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</si>
  <si>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</si>
  <si>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</si>
  <si>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</si>
  <si>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</si>
  <si>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</si>
  <si>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</si>
  <si>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</si>
  <si>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</si>
  <si>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</si>
  <si>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</si>
  <si>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</si>
  <si>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</si>
  <si>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</si>
  <si>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</si>
  <si>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</si>
  <si>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</si>
  <si>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</si>
  <si>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</si>
  <si>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</si>
  <si>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</si>
  <si>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</si>
  <si>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</si>
  <si>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</si>
  <si>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</si>
  <si>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</si>
  <si>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</si>
  <si>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</si>
  <si>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</si>
  <si>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</si>
  <si>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</si>
  <si>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</si>
  <si>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</si>
  <si>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</si>
  <si>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</si>
  <si>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</si>
  <si>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</si>
  <si>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</si>
  <si>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</si>
  <si>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</si>
  <si>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</si>
  <si>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</si>
  <si>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</si>
  <si>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</si>
  <si>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</si>
  <si>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</si>
  <si>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</si>
  <si>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</si>
  <si>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</si>
  <si>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</si>
  <si>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</si>
  <si>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</si>
  <si>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</si>
  <si>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</si>
  <si>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</si>
  <si>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</si>
  <si>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</si>
  <si>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</si>
  <si>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</si>
  <si>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</si>
  <si>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</si>
  <si>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</si>
  <si>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</si>
  <si>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</si>
  <si>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</si>
  <si>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</si>
  <si>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</si>
  <si>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</si>
  <si>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</si>
  <si>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</si>
  <si>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</si>
  <si>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</si>
  <si>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</si>
  <si>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</si>
  <si>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</si>
  <si>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</si>
  <si>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</si>
  <si>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</si>
  <si>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</si>
  <si>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</si>
  <si>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</si>
  <si>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</si>
  <si>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</si>
  <si>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</si>
  <si>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</si>
  <si>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</si>
  <si>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</si>
  <si>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</si>
  <si>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</si>
  <si>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</si>
  <si>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</si>
  <si>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</si>
  <si>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</si>
  <si>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</si>
  <si>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</si>
  <si>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</si>
  <si>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</si>
  <si>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</si>
  <si>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</si>
  <si>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</si>
  <si>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</si>
  <si>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</si>
  <si>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</si>
  <si>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</si>
  <si>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</si>
  <si>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</si>
  <si>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</si>
  <si>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</si>
  <si>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</si>
  <si>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</si>
  <si>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</si>
  <si>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</si>
  <si>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</si>
  <si>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</si>
  <si>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</si>
  <si>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</si>
  <si>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</si>
  <si>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</si>
  <si>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</si>
  <si>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</si>
  <si>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</si>
  <si>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</si>
  <si>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</si>
  <si>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</si>
  <si>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</si>
  <si>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</si>
  <si>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</si>
  <si>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</si>
  <si>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</si>
  <si>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</si>
  <si>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</si>
  <si>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</si>
  <si>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</si>
  <si>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</si>
  <si>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</si>
  <si>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</si>
  <si>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</si>
  <si>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</si>
  <si>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</si>
  <si>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</si>
  <si>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</si>
  <si>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</si>
  <si>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</si>
  <si>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</si>
  <si>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</si>
  <si>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</si>
  <si>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</si>
  <si>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</si>
  <si>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</si>
  <si>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</si>
  <si>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</si>
  <si>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</si>
  <si>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</si>
  <si>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</si>
  <si>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</si>
  <si>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</si>
  <si>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</si>
  <si>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</si>
  <si>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</si>
  <si>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</si>
  <si>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</si>
  <si>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</si>
  <si>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</si>
  <si>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</si>
  <si>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</si>
  <si>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</si>
  <si>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</si>
  <si>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</si>
  <si>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</si>
  <si>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</si>
  <si>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</si>
  <si>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</si>
  <si>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</si>
  <si>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</si>
  <si>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</si>
  <si>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</si>
  <si>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</si>
  <si>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</si>
  <si>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</si>
  <si>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</si>
  <si>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</si>
  <si>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</si>
  <si>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</si>
  <si>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</si>
  <si>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</si>
  <si>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</si>
  <si>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</si>
  <si>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</si>
  <si>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</si>
  <si>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</si>
  <si>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</si>
  <si>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</si>
  <si>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</si>
  <si>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</si>
  <si>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</si>
  <si>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</si>
  <si>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</si>
  <si>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</si>
  <si>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</si>
  <si>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</si>
  <si>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</si>
  <si>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</si>
  <si>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</si>
  <si>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</si>
  <si>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</si>
  <si>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</si>
  <si>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</si>
  <si>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</si>
  <si>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</si>
  <si>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</si>
  <si>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</si>
  <si>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</si>
  <si>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</si>
  <si>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</si>
  <si>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</si>
  <si>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</si>
  <si>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</si>
  <si>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</si>
  <si>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</si>
  <si>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</si>
  <si>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</si>
  <si>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</si>
  <si>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</si>
  <si>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</si>
  <si>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</si>
  <si>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</si>
  <si>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</si>
  <si>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</si>
  <si>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</si>
  <si>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</si>
  <si>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</si>
  <si>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</si>
  <si>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</si>
  <si>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</si>
  <si>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</si>
  <si>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</si>
  <si>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</si>
  <si>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</si>
  <si>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</si>
  <si>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</si>
  <si>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</si>
  <si>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</si>
  <si>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</si>
  <si>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</si>
  <si>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</si>
  <si>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</si>
  <si>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</si>
  <si>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</si>
  <si>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</si>
  <si>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</si>
  <si>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</si>
  <si>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</si>
  <si>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</si>
  <si>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</si>
  <si>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</si>
  <si>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</si>
  <si>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</si>
  <si>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</si>
  <si>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</si>
  <si>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</si>
  <si>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</si>
  <si>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</si>
  <si>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</si>
  <si>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</si>
  <si>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</si>
  <si>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</si>
  <si>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</si>
  <si>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</si>
  <si>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</si>
  <si>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</si>
  <si>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</si>
  <si>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</si>
  <si>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</si>
  <si>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</si>
  <si>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</si>
  <si>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</si>
  <si>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</si>
  <si>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</si>
  <si>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</si>
  <si>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</si>
  <si>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</si>
  <si>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</si>
  <si>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</si>
  <si>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</si>
  <si>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</si>
  <si>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</si>
  <si>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</si>
  <si>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</si>
  <si>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</si>
  <si>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</si>
  <si>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</si>
  <si>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</si>
  <si>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</si>
  <si>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</si>
  <si>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</si>
  <si>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</si>
  <si>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</si>
  <si>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</si>
  <si>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</si>
  <si>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</si>
  <si>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</si>
  <si>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</si>
  <si>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</si>
  <si>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</si>
  <si>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</si>
  <si>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</si>
  <si>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</si>
  <si>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</si>
  <si>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</si>
  <si>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</si>
  <si>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</si>
  <si>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</si>
  <si>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</si>
  <si>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</si>
  <si>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</si>
  <si>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</si>
  <si>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</si>
  <si>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</si>
  <si>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</si>
  <si>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</si>
  <si>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</si>
  <si>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</si>
  <si>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</si>
  <si>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</si>
  <si>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</si>
  <si>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</si>
  <si>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</si>
  <si>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</si>
  <si>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</si>
  <si>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</si>
  <si>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</si>
  <si>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</si>
  <si>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</si>
  <si>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</si>
  <si>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</si>
  <si>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</si>
  <si>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</si>
  <si>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</si>
  <si>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</si>
  <si>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</si>
  <si>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</si>
  <si>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</si>
  <si>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</si>
  <si>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</si>
  <si>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</si>
  <si>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</si>
  <si>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</si>
  <si>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</si>
  <si>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</si>
  <si>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</si>
  <si>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</si>
  <si>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</si>
  <si>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</si>
  <si>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</si>
  <si>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</si>
  <si>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</si>
  <si>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</si>
  <si>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</si>
  <si>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</si>
  <si>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</si>
  <si>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</si>
  <si>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</si>
  <si>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</si>
  <si>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</si>
  <si>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</si>
  <si>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</si>
  <si>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</si>
  <si>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</si>
  <si>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</si>
  <si>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</si>
  <si>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</si>
  <si>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</si>
  <si>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</si>
  <si>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</si>
  <si>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</si>
  <si>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</si>
  <si>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</si>
  <si>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</si>
  <si>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</si>
  <si>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</si>
  <si>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</si>
  <si>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</si>
  <si>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</si>
  <si>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</si>
  <si>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</si>
  <si>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</si>
  <si>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</si>
  <si>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</si>
  <si>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</si>
  <si>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</si>
  <si>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</si>
  <si>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</si>
  <si>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</si>
  <si>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</si>
  <si>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</si>
  <si>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</si>
  <si>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</si>
  <si>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</si>
  <si>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</si>
  <si>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</si>
  <si>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</si>
  <si>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</si>
  <si>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</si>
  <si>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</si>
  <si>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</si>
  <si>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</si>
  <si>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</si>
  <si>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</si>
  <si>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</si>
  <si>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</si>
  <si>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</si>
  <si>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</si>
  <si>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</si>
  <si>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</si>
  <si>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</si>
  <si>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</si>
  <si>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</si>
  <si>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</si>
  <si>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</si>
  <si>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</si>
  <si>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</si>
  <si>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</si>
  <si>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</si>
  <si>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</si>
  <si>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</si>
  <si>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</si>
  <si>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</si>
  <si>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</si>
  <si>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</si>
  <si>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</si>
  <si>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</si>
  <si>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</si>
  <si>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</si>
  <si>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</si>
  <si>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</si>
  <si>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</si>
  <si>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</si>
  <si>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</si>
  <si>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</si>
  <si>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</si>
  <si>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</si>
  <si>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</si>
  <si>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</si>
  <si>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</si>
  <si>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</si>
  <si>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</si>
  <si>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</si>
  <si>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</si>
  <si>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</si>
  <si>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</si>
  <si>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</si>
  <si>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</si>
  <si>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</si>
  <si>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</si>
  <si>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</si>
  <si>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</si>
  <si>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</si>
  <si>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</si>
  <si>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</si>
  <si>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</si>
  <si>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</si>
  <si>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</si>
  <si>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</si>
  <si>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</si>
  <si>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</si>
  <si>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</si>
  <si>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</si>
  <si>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</si>
  <si>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</si>
  <si>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</si>
  <si>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</si>
  <si>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</si>
  <si>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</si>
  <si>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</si>
  <si>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</si>
  <si>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</si>
  <si>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</si>
  <si>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</si>
  <si>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</si>
  <si>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</si>
  <si>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</si>
  <si>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</si>
  <si>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</si>
  <si>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</si>
  <si>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</si>
  <si>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</si>
  <si>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</si>
  <si>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</si>
  <si>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</si>
  <si>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</si>
  <si>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</si>
  <si>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</si>
  <si>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</si>
  <si>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</si>
  <si>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</si>
  <si>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</si>
  <si>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</si>
  <si>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</si>
  <si>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</si>
  <si>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</si>
  <si>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</si>
  <si>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</si>
  <si>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</si>
  <si>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</si>
  <si>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</si>
  <si>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</si>
  <si>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</si>
  <si>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</si>
  <si>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</si>
  <si>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</si>
  <si>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</si>
  <si>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</si>
  <si>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</si>
  <si>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</si>
  <si>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</si>
  <si>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</si>
  <si>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</si>
  <si>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</si>
  <si>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</si>
  <si>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</si>
  <si>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</si>
  <si>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</si>
  <si>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</si>
  <si>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</si>
  <si>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</si>
  <si>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</si>
  <si>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</si>
  <si>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</si>
  <si>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</si>
  <si>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</si>
  <si>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</si>
  <si>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</si>
  <si>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</si>
  <si>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</si>
  <si>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</si>
  <si>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</si>
  <si>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</si>
  <si>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</si>
  <si>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</si>
  <si>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</si>
  <si>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</si>
  <si>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</si>
  <si>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</si>
  <si>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</si>
  <si>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</si>
  <si>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</si>
  <si>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</si>
  <si>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</si>
  <si>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</si>
  <si>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</si>
  <si>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</si>
  <si>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</si>
  <si>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</si>
  <si>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</si>
  <si>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</si>
  <si>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</si>
  <si>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</si>
  <si>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</si>
  <si>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</si>
  <si>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</si>
  <si>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</si>
  <si>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</si>
  <si>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</si>
  <si>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</si>
  <si>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</si>
  <si>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</si>
  <si>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</si>
  <si>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</si>
  <si>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</si>
  <si>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</si>
  <si>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</si>
  <si>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</si>
  <si>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</si>
  <si>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</si>
  <si>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</si>
  <si>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</si>
  <si>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</si>
  <si>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</si>
  <si>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</si>
  <si>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</si>
  <si>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</si>
  <si>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</si>
  <si>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</si>
  <si>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</si>
  <si>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</si>
  <si>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</si>
  <si>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</si>
  <si>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</si>
  <si>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</si>
  <si>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</si>
  <si>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</si>
  <si>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</si>
  <si>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</si>
  <si>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</si>
  <si>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</si>
  <si>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</si>
  <si>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</si>
  <si>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</si>
  <si>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</si>
  <si>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</si>
  <si>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</si>
  <si>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</si>
  <si>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</si>
  <si>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</si>
  <si>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</si>
  <si>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</si>
  <si>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</si>
  <si>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</si>
  <si>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</si>
  <si>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</si>
  <si>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</si>
  <si>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</si>
  <si>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</si>
  <si>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</si>
  <si>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</si>
  <si>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</si>
  <si>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</si>
  <si>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</si>
  <si>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</si>
  <si>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</si>
  <si>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</si>
  <si>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</si>
  <si>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</si>
  <si>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</si>
  <si>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</si>
  <si>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</si>
  <si>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</si>
  <si>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</si>
  <si>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</si>
  <si>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</si>
  <si>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</si>
  <si>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</si>
  <si>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</si>
  <si>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</si>
  <si>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</si>
  <si>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</si>
  <si>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</si>
  <si>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</si>
  <si>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</si>
  <si>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</si>
  <si>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</si>
  <si>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</si>
  <si>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</si>
  <si>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</si>
  <si>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</si>
  <si>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</si>
  <si>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</si>
  <si>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</si>
  <si>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</si>
  <si>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</si>
  <si>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</si>
  <si>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</si>
  <si>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</si>
  <si>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</si>
  <si>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</si>
  <si>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</si>
  <si>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</si>
  <si>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</si>
  <si>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</si>
  <si>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</si>
  <si>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</si>
  <si>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</si>
  <si>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</si>
  <si>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</si>
  <si>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</si>
  <si>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</si>
  <si>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</si>
  <si>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</si>
  <si>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</si>
  <si>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</si>
  <si>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</si>
  <si>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</si>
  <si>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</si>
  <si>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</si>
  <si>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</si>
  <si>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</si>
  <si>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</si>
  <si>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</si>
  <si>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</si>
  <si>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</si>
  <si>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</si>
  <si>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</si>
  <si>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</si>
  <si>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</si>
  <si>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</si>
  <si>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</si>
  <si>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</si>
  <si>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</si>
  <si>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</si>
  <si>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</si>
  <si>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</si>
  <si>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</si>
  <si>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</si>
  <si>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</si>
  <si>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</si>
  <si>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</si>
  <si>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</si>
  <si>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</si>
  <si>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</si>
  <si>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</si>
  <si>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</si>
  <si>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</si>
  <si>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</si>
  <si>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</si>
  <si>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</si>
  <si>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</si>
  <si>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</si>
  <si>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</si>
  <si>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</si>
  <si>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</si>
  <si>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</si>
  <si>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</si>
  <si>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</si>
  <si>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</si>
  <si>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</si>
  <si>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</si>
  <si>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</si>
  <si>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</si>
  <si>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</si>
  <si>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</si>
  <si>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</si>
  <si>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</si>
  <si>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</si>
  <si>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</si>
  <si>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</si>
  <si>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</si>
  <si>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</si>
  <si>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</si>
  <si>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</si>
  <si>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</si>
  <si>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</si>
  <si>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</si>
  <si>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</si>
  <si>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</si>
  <si>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</si>
  <si>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</si>
  <si>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</si>
  <si>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</si>
  <si>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</si>
  <si>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</si>
  <si>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</si>
  <si>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</si>
  <si>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</si>
  <si>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</si>
  <si>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</si>
  <si>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</si>
  <si>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</si>
  <si>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</si>
  <si>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</si>
  <si>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</si>
  <si>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</si>
  <si>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</si>
  <si>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</si>
  <si>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</si>
  <si>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</si>
  <si>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</si>
  <si>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</si>
  <si>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</si>
  <si>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</si>
  <si>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</si>
  <si>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</si>
  <si>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</si>
  <si>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</si>
  <si>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</si>
  <si>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</si>
  <si>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</si>
  <si>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</si>
  <si>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</si>
  <si>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</si>
  <si>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</si>
  <si>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</si>
  <si>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</si>
  <si>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</si>
  <si>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</si>
  <si>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</si>
  <si>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</si>
  <si>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</si>
  <si>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</si>
  <si>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</si>
  <si>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</si>
  <si>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</si>
  <si>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</si>
  <si>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</si>
  <si>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</si>
  <si>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</si>
  <si>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</si>
  <si>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</si>
  <si>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</si>
  <si>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</si>
  <si>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</si>
  <si>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</si>
  <si>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</si>
  <si>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</si>
  <si>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</si>
  <si>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</si>
  <si>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</si>
  <si>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</si>
  <si>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</si>
  <si>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</si>
  <si>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</si>
  <si>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</si>
  <si>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</si>
  <si>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</si>
  <si>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</si>
  <si>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</si>
  <si>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</si>
  <si>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</si>
  <si>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</si>
  <si>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</si>
  <si>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</si>
  <si>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</si>
  <si>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</si>
  <si>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</si>
  <si>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</si>
  <si>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</si>
  <si>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</si>
  <si>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</si>
  <si>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</si>
  <si>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</si>
  <si>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</si>
  <si>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</si>
  <si>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</si>
  <si>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</si>
  <si>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</si>
  <si>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</si>
  <si>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</si>
  <si>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</si>
  <si>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</si>
  <si>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</si>
  <si>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</si>
  <si>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</si>
  <si>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</si>
  <si>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</si>
  <si>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</si>
  <si>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</si>
  <si>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</si>
  <si>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</si>
  <si>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</si>
  <si>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</si>
  <si>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</si>
  <si>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</si>
  <si>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</si>
  <si>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</si>
  <si>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</si>
  <si>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</si>
  <si>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</si>
  <si>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</si>
  <si>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</si>
  <si>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</si>
  <si>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</si>
  <si>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</si>
  <si>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</si>
  <si>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</si>
  <si>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</si>
  <si>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</si>
  <si>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</si>
  <si>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</si>
  <si>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</si>
  <si>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</si>
  <si>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</si>
  <si>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</si>
  <si>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</si>
  <si>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</si>
  <si>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</si>
  <si>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</si>
  <si>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</si>
  <si>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</si>
  <si>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</si>
  <si>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</si>
  <si>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</si>
  <si>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</si>
  <si>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</si>
  <si>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</si>
  <si>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</si>
  <si>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</si>
  <si>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</si>
  <si>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</si>
  <si>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</si>
  <si>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</si>
  <si>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</si>
  <si>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</si>
  <si>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</si>
  <si>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</si>
  <si>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</si>
  <si>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</si>
  <si>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</si>
  <si>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</si>
  <si>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</si>
  <si>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</si>
  <si>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</si>
  <si>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</si>
  <si>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</si>
  <si>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</si>
  <si>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</si>
  <si>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</si>
  <si>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</si>
  <si>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</si>
  <si>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</si>
  <si>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</si>
  <si>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</si>
  <si>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</si>
  <si>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</si>
  <si>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</si>
  <si>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</si>
  <si>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</si>
  <si>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</si>
  <si>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</si>
  <si>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</si>
  <si>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</si>
  <si>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</si>
  <si>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</si>
  <si>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</si>
  <si>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</si>
  <si>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</si>
  <si>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</si>
  <si>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</si>
  <si>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</si>
  <si>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</si>
  <si>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</si>
  <si>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</si>
  <si>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</si>
  <si>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</si>
  <si>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</si>
  <si>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</si>
  <si>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</si>
  <si>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</si>
  <si>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</si>
  <si>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</si>
  <si>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</si>
  <si>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</si>
  <si>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</si>
  <si>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</si>
  <si>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</si>
  <si>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</si>
  <si>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</si>
  <si>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</si>
  <si>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</si>
  <si>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</si>
  <si>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</si>
  <si>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</si>
  <si>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</si>
  <si>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</si>
  <si>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</si>
  <si>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</si>
  <si>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</si>
  <si>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</si>
  <si>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</si>
  <si>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</si>
  <si>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</si>
  <si>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</si>
  <si>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</si>
  <si>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</si>
  <si>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</si>
  <si>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</si>
  <si>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</si>
  <si>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</si>
  <si>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</si>
  <si>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</si>
  <si>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</si>
  <si>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</si>
  <si>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</si>
  <si>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</si>
  <si>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</si>
  <si>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</si>
  <si>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</si>
  <si>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</si>
  <si>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</si>
  <si>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</si>
  <si>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</si>
  <si>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</si>
  <si>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</si>
  <si>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</si>
  <si>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</si>
  <si>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</si>
  <si>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</si>
  <si>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</si>
  <si>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</si>
  <si>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</si>
  <si>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</si>
  <si>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</si>
  <si>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</si>
  <si>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</si>
  <si>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</si>
  <si>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</si>
  <si>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</si>
  <si>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</si>
  <si>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</si>
  <si>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</si>
  <si>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</si>
  <si>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</si>
  <si>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</si>
  <si>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</si>
  <si>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</si>
  <si>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</si>
  <si>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</si>
  <si>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</si>
  <si>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</si>
  <si>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</si>
  <si>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</si>
  <si>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</si>
  <si>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</si>
  <si>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</si>
  <si>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</si>
  <si>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</si>
  <si>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</si>
  <si>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</si>
  <si>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</si>
  <si>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</si>
  <si>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</si>
  <si>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</si>
  <si>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</si>
  <si>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</si>
  <si>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</si>
  <si>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</si>
  <si>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</si>
  <si>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</si>
  <si>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</si>
  <si>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</si>
  <si>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</si>
  <si>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</si>
  <si>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</si>
  <si>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</si>
  <si>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</si>
  <si>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</si>
  <si>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</si>
  <si>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</si>
  <si>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</si>
  <si>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</si>
  <si>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</si>
  <si>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</si>
  <si>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</si>
  <si>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</si>
  <si>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</si>
  <si>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</si>
  <si>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</si>
  <si>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</si>
  <si>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</si>
  <si>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</si>
  <si>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</si>
  <si>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</si>
  <si>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</si>
  <si>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</si>
  <si>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</si>
  <si>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</si>
  <si>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</si>
  <si>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</si>
  <si>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</si>
  <si>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</si>
  <si>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</si>
  <si>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</si>
  <si>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</si>
  <si>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</si>
  <si>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</si>
  <si>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</si>
  <si>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</si>
  <si>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</si>
  <si>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</si>
  <si>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</si>
  <si>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</si>
  <si>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</si>
  <si>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</si>
  <si>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</si>
  <si>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</si>
  <si>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</si>
  <si>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</si>
  <si>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</si>
  <si>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</si>
  <si>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</si>
  <si>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</si>
  <si>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</si>
  <si>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</si>
  <si>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</si>
  <si>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</si>
  <si>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</si>
  <si>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</si>
  <si>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</si>
  <si>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</si>
  <si>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</si>
  <si>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</si>
  <si>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</si>
  <si>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</si>
  <si>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</si>
  <si>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</si>
  <si>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</si>
  <si>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</si>
  <si>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</si>
  <si>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</si>
  <si>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</si>
  <si>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</si>
  <si>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</si>
  <si>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</si>
  <si>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</si>
  <si>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</si>
  <si>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</si>
  <si>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</si>
  <si>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</si>
  <si>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</si>
  <si>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</si>
  <si>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</si>
  <si>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</si>
  <si>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</si>
  <si>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</si>
  <si>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</si>
  <si>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</si>
  <si>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</si>
  <si>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</si>
  <si>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</si>
  <si>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</si>
  <si>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</si>
  <si>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</si>
  <si>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</si>
  <si>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</si>
  <si>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</si>
  <si>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</si>
  <si>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</si>
  <si>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</si>
  <si>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</si>
  <si>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</si>
  <si>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</si>
  <si>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</si>
  <si>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</si>
  <si>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</si>
  <si>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</si>
  <si>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</si>
  <si>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</si>
  <si>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</si>
  <si>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</si>
  <si>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</si>
  <si>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</si>
  <si>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</si>
  <si>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</si>
  <si>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</si>
  <si>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</si>
  <si>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</si>
  <si>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</si>
  <si>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</si>
  <si>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</si>
  <si>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</si>
  <si>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</si>
  <si>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</si>
  <si>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</si>
  <si>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</si>
  <si>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</si>
  <si>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</si>
  <si>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</si>
  <si>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</si>
  <si>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</si>
  <si>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</si>
  <si>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</si>
  <si>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</si>
  <si>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</si>
  <si>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</si>
  <si>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</si>
  <si>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</si>
  <si>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</si>
  <si>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</si>
  <si>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</si>
  <si>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</si>
  <si>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</si>
  <si>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</si>
  <si>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</si>
  <si>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</si>
  <si>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</si>
  <si>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</si>
  <si>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</si>
  <si>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</si>
  <si>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</si>
  <si>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</si>
  <si>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</si>
  <si>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</si>
  <si>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</si>
  <si>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</si>
  <si>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</si>
  <si>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</si>
  <si>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</si>
  <si>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</si>
  <si>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</si>
  <si>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</si>
  <si>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</si>
  <si>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</si>
  <si>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</si>
  <si>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</si>
  <si>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</si>
  <si>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</si>
  <si>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</si>
  <si>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</si>
  <si>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</si>
  <si>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</si>
  <si>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</si>
  <si>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</si>
  <si>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</si>
  <si>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</si>
  <si>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</si>
  <si>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</si>
  <si>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</si>
  <si>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</si>
  <si>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</si>
  <si>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</si>
  <si>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</si>
  <si>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</si>
  <si>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</si>
  <si>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</si>
  <si>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</si>
  <si>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</si>
  <si>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</si>
  <si>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</si>
  <si>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</si>
  <si>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</si>
  <si>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</si>
  <si>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</si>
  <si>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</si>
  <si>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</si>
  <si>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</si>
  <si>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</si>
  <si>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</si>
  <si>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</si>
  <si>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</si>
  <si>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</si>
  <si>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</si>
  <si>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</si>
  <si>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</si>
  <si>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</si>
  <si>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</si>
  <si>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</si>
  <si>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</si>
  <si>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</si>
  <si>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</si>
  <si>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</si>
  <si>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</si>
  <si>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</si>
  <si>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</si>
  <si>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</si>
  <si>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</si>
  <si>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</si>
  <si>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</si>
  <si>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</si>
  <si>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</si>
  <si>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</si>
  <si>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</si>
  <si>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</si>
  <si>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</si>
  <si>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</si>
  <si>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</si>
  <si>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</si>
  <si>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</si>
  <si>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</si>
  <si>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</si>
  <si>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</si>
  <si>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</si>
  <si>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</si>
  <si>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</si>
  <si>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</si>
  <si>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</si>
  <si>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</si>
  <si>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</si>
  <si>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</si>
  <si>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</si>
  <si>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</si>
  <si>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</si>
  <si>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</si>
  <si>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</si>
  <si>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</si>
  <si>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</si>
  <si>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</si>
  <si>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</si>
  <si>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</si>
  <si>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</si>
  <si>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</si>
  <si>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</si>
  <si>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</si>
  <si>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</si>
  <si>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</si>
  <si>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</si>
  <si>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</si>
  <si>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</si>
  <si>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</si>
  <si>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</si>
  <si>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</si>
  <si>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</si>
  <si>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</si>
  <si>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</si>
  <si>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</si>
  <si>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</si>
  <si>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</si>
  <si>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</si>
  <si>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</si>
  <si>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</si>
  <si>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</si>
  <si>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</si>
  <si>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</si>
  <si>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</si>
  <si>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</si>
  <si>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</si>
  <si>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</si>
  <si>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</si>
  <si>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</si>
  <si>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</si>
  <si>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</si>
  <si>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</si>
  <si>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</si>
  <si>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</si>
  <si>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</si>
  <si>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</si>
  <si>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</si>
  <si>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</si>
  <si>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</si>
  <si>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</si>
  <si>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</si>
  <si>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</si>
  <si>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</si>
  <si>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</si>
  <si>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</si>
  <si>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</si>
  <si>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</si>
  <si>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</si>
  <si>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</si>
  <si>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</si>
  <si>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</si>
  <si>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</si>
  <si>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</si>
  <si>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</si>
  <si>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</si>
  <si>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</si>
  <si>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</si>
  <si>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</si>
  <si>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</si>
  <si>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</si>
  <si>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</si>
  <si>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</si>
  <si>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</si>
  <si>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</si>
  <si>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</si>
  <si>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</si>
  <si>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</si>
  <si>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</si>
  <si>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</si>
  <si>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</si>
  <si>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</si>
  <si>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</si>
  <si>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</si>
  <si>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</si>
  <si>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</si>
  <si>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</si>
  <si>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</si>
  <si>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</si>
  <si>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</si>
  <si>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</si>
  <si>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</si>
  <si>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</si>
  <si>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</si>
  <si>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</si>
  <si>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</si>
  <si>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</si>
  <si>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</si>
  <si>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</si>
  <si>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</si>
  <si>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</si>
  <si>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</si>
  <si>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</si>
  <si>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</si>
  <si>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</si>
  <si>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</si>
  <si>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</si>
  <si>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</si>
  <si>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</si>
  <si>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</si>
  <si>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</si>
  <si>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</si>
  <si>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</si>
  <si>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</si>
  <si>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</si>
  <si>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</si>
  <si>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</si>
  <si>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</si>
  <si>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</si>
  <si>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</si>
  <si>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</si>
  <si>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</si>
  <si>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</si>
  <si>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</si>
  <si>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</si>
  <si>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</si>
  <si>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</si>
  <si>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</si>
  <si>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</si>
  <si>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</si>
  <si>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</si>
  <si>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</si>
  <si>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</si>
  <si>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</si>
  <si>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</si>
  <si>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</si>
  <si>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</si>
  <si>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</si>
  <si>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</si>
  <si>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</si>
  <si>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</si>
  <si>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</si>
  <si>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</si>
  <si>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</si>
  <si>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</si>
  <si>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</si>
  <si>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</si>
  <si>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</si>
  <si>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</si>
  <si>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</si>
  <si>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</si>
  <si>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</si>
  <si>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</si>
  <si>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</si>
  <si>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</si>
  <si>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</si>
  <si>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</si>
  <si>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</si>
  <si>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</si>
  <si>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</si>
  <si>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</si>
  <si>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</si>
  <si>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</si>
  <si>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</si>
  <si>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</si>
  <si>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</si>
  <si>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</si>
  <si>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</si>
  <si>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</si>
  <si>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</si>
  <si>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</si>
  <si>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</si>
  <si>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</si>
  <si>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</si>
  <si>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</si>
  <si>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</si>
  <si>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</si>
  <si>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</si>
  <si>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</si>
  <si>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</si>
  <si>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</si>
  <si>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</si>
  <si>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</si>
  <si>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</si>
  <si>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</si>
  <si>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</si>
  <si>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</si>
  <si>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</si>
  <si>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</si>
  <si>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</si>
  <si>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</si>
  <si>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</si>
  <si>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</si>
  <si>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</si>
  <si>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</si>
  <si>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</si>
  <si>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</si>
  <si>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</si>
  <si>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</si>
  <si>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</si>
  <si>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</si>
  <si>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</si>
  <si>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</si>
  <si>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</si>
  <si>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</si>
  <si>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</si>
  <si>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</si>
  <si>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</si>
  <si>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</si>
  <si>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</si>
  <si>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</si>
  <si>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</si>
  <si>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</si>
  <si>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</si>
  <si>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</si>
  <si>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</si>
  <si>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</si>
  <si>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</si>
  <si>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</si>
  <si>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</si>
  <si>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</si>
  <si>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</si>
  <si>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</si>
  <si>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</si>
  <si>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</si>
  <si>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</si>
  <si>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</si>
  <si>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</si>
  <si>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</si>
  <si>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</si>
  <si>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</si>
  <si>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</si>
  <si>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</si>
  <si>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</si>
  <si>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</si>
  <si>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</si>
  <si>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</si>
  <si>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</si>
  <si>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</si>
  <si>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</si>
  <si>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</si>
  <si>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</si>
  <si>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</si>
  <si>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</si>
  <si>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</si>
  <si>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</si>
  <si>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</si>
  <si>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</si>
  <si>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</si>
  <si>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</si>
  <si>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</si>
  <si>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</si>
  <si>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</si>
  <si>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</si>
  <si>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</si>
  <si>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</si>
  <si>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</si>
  <si>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</si>
  <si>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</si>
  <si>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</si>
  <si>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</si>
  <si>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</si>
  <si>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</si>
  <si>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</si>
  <si>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</si>
  <si>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</si>
  <si>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</si>
  <si>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</si>
  <si>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</si>
  <si>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</si>
  <si>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</si>
  <si>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</si>
  <si>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</si>
  <si>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</si>
  <si>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</si>
  <si>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</si>
  <si>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</si>
  <si>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</si>
  <si>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</si>
  <si>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</si>
  <si>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</si>
  <si>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</si>
  <si>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</si>
  <si>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</si>
  <si>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</si>
  <si>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</si>
  <si>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</si>
  <si>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</si>
  <si>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</si>
  <si>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</si>
  <si>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</si>
  <si>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</si>
  <si>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</si>
  <si>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</si>
  <si>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</si>
  <si>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</si>
  <si>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</si>
  <si>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</si>
  <si>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</si>
  <si>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</si>
  <si>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</si>
  <si>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</si>
  <si>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</si>
  <si>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</si>
  <si>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</si>
  <si>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</si>
  <si>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</si>
  <si>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</si>
  <si>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</si>
  <si>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</si>
  <si>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</si>
  <si>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</si>
  <si>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</si>
  <si>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</si>
  <si>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</si>
  <si>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</si>
  <si>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</si>
  <si>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</si>
  <si>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</si>
  <si>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</si>
  <si>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</si>
  <si>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</si>
  <si>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</si>
  <si>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</si>
  <si>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</si>
  <si>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</si>
  <si>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</si>
  <si>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</si>
  <si>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</si>
  <si>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</si>
  <si>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</si>
  <si>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</si>
  <si>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</si>
  <si>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</si>
  <si>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</si>
  <si>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</si>
  <si>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</si>
  <si>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</si>
  <si>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</si>
  <si>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</si>
  <si>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</si>
  <si>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</si>
  <si>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</si>
  <si>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</si>
  <si>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</si>
  <si>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</si>
  <si>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</si>
  <si>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</si>
  <si>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</si>
  <si>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</si>
  <si>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</si>
  <si>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</si>
  <si>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</si>
  <si>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</si>
  <si>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</si>
  <si>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</si>
  <si>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</si>
  <si>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</si>
  <si>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</si>
  <si>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</si>
  <si>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</si>
  <si>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</si>
  <si>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</si>
  <si>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</si>
  <si>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</si>
  <si>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</si>
  <si>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</si>
  <si>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</si>
  <si>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</si>
  <si>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</si>
  <si>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</si>
  <si>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</si>
  <si>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</si>
  <si>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</si>
  <si>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</si>
  <si>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</si>
  <si>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</si>
  <si>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</si>
  <si>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</si>
  <si>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</si>
  <si>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</si>
  <si>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</si>
  <si>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</si>
  <si>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</si>
  <si>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</si>
  <si>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</si>
  <si>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</si>
  <si>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</si>
  <si>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</si>
  <si>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</si>
  <si>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</si>
  <si>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</si>
  <si>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</si>
  <si>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</si>
  <si>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</si>
  <si>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</si>
  <si>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</si>
  <si>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</si>
  <si>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</si>
  <si>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</si>
  <si>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</si>
  <si>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</si>
  <si>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</si>
  <si>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</si>
  <si>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</si>
  <si>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</si>
  <si>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</si>
  <si>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</si>
  <si>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</si>
  <si>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</si>
  <si>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</si>
  <si>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</si>
  <si>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</si>
  <si>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</si>
  <si>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</si>
  <si>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</si>
  <si>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</si>
  <si>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</si>
  <si>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</si>
  <si>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</si>
  <si>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</si>
  <si>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</si>
  <si>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</si>
  <si>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</si>
  <si>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</si>
  <si>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</si>
  <si>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</si>
  <si>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</si>
  <si>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</si>
  <si>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</si>
  <si>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</si>
  <si>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</si>
  <si>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</si>
  <si>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</si>
  <si>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</si>
  <si>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</si>
  <si>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</si>
  <si>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</si>
  <si>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</si>
  <si>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</si>
  <si>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</si>
  <si>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</si>
  <si>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</si>
  <si>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</si>
  <si>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</si>
  <si>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</si>
  <si>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</si>
  <si>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</si>
  <si>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</si>
  <si>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</si>
  <si>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</si>
  <si>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</si>
  <si>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</si>
  <si>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</si>
  <si>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</si>
  <si>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</si>
  <si>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</si>
  <si>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</si>
  <si>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</si>
  <si>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</si>
  <si>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</si>
  <si>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</si>
  <si>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</si>
  <si>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</si>
  <si>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</si>
  <si>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</si>
  <si>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</si>
  <si>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</si>
  <si>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</si>
  <si>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</si>
  <si>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</si>
  <si>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</si>
  <si>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</si>
  <si>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</si>
  <si>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</si>
  <si>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</si>
  <si>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</si>
  <si>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</si>
  <si>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</si>
  <si>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</si>
  <si>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</si>
  <si>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</si>
  <si>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</si>
  <si>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</si>
  <si>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</si>
  <si>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</si>
  <si>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</si>
  <si>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</si>
  <si>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</si>
  <si>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</si>
  <si>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</si>
  <si>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</si>
  <si>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</si>
  <si>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</si>
  <si>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</si>
  <si>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</si>
  <si>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</si>
  <si>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</si>
  <si>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</si>
  <si>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</si>
  <si>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</si>
  <si>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</si>
  <si>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</si>
  <si>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</si>
  <si>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</si>
  <si>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</si>
  <si>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</si>
  <si>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</si>
  <si>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</si>
  <si>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</si>
  <si>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</si>
  <si>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</si>
  <si>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</si>
  <si>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</si>
  <si>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</si>
  <si>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</si>
  <si>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</si>
  <si>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</si>
  <si>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</si>
  <si>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</si>
  <si>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</si>
  <si>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</si>
  <si>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</si>
  <si>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</si>
  <si>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</si>
  <si>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</si>
  <si>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</si>
  <si>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</si>
  <si>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</si>
  <si>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</si>
  <si>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</si>
  <si>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</si>
  <si>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</si>
  <si>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</si>
  <si>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</si>
  <si>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</si>
  <si>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</si>
  <si>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</si>
  <si>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</si>
  <si>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</si>
  <si>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</si>
  <si>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</si>
  <si>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</si>
  <si>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</si>
  <si>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</si>
  <si>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</si>
  <si>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</si>
  <si>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</si>
  <si>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</si>
  <si>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</si>
  <si>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</si>
  <si>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</si>
  <si>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</si>
  <si>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</si>
  <si>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</si>
  <si>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</si>
  <si>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</si>
  <si>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</si>
  <si>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</si>
  <si>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</si>
  <si>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</si>
  <si>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</si>
  <si>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</si>
  <si>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</si>
  <si>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</si>
  <si>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</si>
  <si>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</si>
  <si>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</si>
  <si>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</si>
  <si>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</si>
  <si>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</si>
  <si>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</si>
  <si>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</si>
  <si>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</si>
  <si>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</si>
  <si>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</si>
  <si>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</si>
  <si>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</si>
  <si>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</si>
  <si>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</si>
  <si>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</si>
  <si>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</si>
  <si>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</si>
  <si>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</si>
  <si>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</si>
  <si>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</si>
  <si>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</si>
  <si>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</si>
  <si>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</si>
  <si>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</si>
  <si>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</si>
  <si>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</si>
  <si>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</si>
  <si>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</si>
  <si>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</si>
  <si>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</si>
  <si>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</si>
  <si>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</si>
  <si>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</si>
  <si>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</si>
  <si>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</si>
  <si>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</si>
  <si>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</si>
  <si>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</si>
  <si>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</si>
  <si>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</si>
  <si>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</si>
  <si>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</si>
  <si>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</si>
  <si>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</si>
  <si>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</si>
  <si>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</si>
  <si>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</si>
  <si>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</si>
  <si>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</si>
  <si>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</si>
  <si>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</si>
  <si>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</si>
  <si>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</si>
  <si>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</si>
  <si>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</si>
  <si>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</si>
  <si>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</si>
  <si>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</si>
  <si>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</si>
  <si>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</si>
  <si>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</si>
  <si>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</si>
  <si>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</si>
  <si>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</si>
  <si>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</si>
  <si>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</si>
  <si>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</si>
  <si>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</si>
  <si>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</si>
  <si>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</si>
  <si>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</si>
  <si>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</si>
  <si>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</si>
  <si>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</si>
  <si>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</si>
  <si>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</si>
  <si>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</si>
  <si>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</si>
  <si>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</si>
  <si>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</si>
  <si>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</si>
  <si>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</si>
  <si>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</si>
  <si>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</si>
  <si>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</si>
  <si>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</si>
  <si>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</si>
  <si>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</si>
  <si>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</si>
  <si>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</si>
  <si>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</si>
  <si>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</si>
  <si>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</si>
  <si>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</si>
  <si>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</si>
  <si>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</si>
  <si>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</si>
  <si>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</si>
  <si>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</si>
  <si>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</si>
  <si>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</si>
  <si>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</si>
  <si>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</si>
  <si>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</si>
  <si>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</si>
  <si>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</si>
  <si>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</si>
  <si>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</si>
  <si>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</si>
  <si>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</si>
  <si>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</si>
  <si>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</si>
  <si>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</si>
  <si>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</si>
  <si>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</si>
  <si>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</si>
  <si>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</si>
  <si>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</si>
  <si>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</si>
  <si>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</si>
  <si>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</si>
  <si>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</si>
  <si>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</si>
  <si>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</si>
  <si>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</si>
  <si>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</si>
  <si>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</si>
  <si>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</si>
  <si>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</si>
  <si>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</si>
  <si>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</si>
  <si>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</si>
  <si>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</si>
  <si>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</si>
  <si>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</si>
  <si>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</si>
  <si>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</si>
  <si>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</si>
  <si>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</si>
  <si>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</si>
  <si>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</si>
  <si>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</si>
  <si>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</si>
  <si>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</si>
  <si>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</si>
  <si>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</si>
  <si>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</si>
  <si>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</si>
  <si>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</si>
  <si>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</si>
  <si>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</si>
  <si>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</si>
  <si>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</si>
  <si>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</si>
  <si>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</si>
  <si>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</si>
  <si>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</si>
  <si>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</si>
  <si>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</si>
  <si>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</si>
  <si>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</si>
  <si>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</si>
  <si>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</si>
  <si>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</si>
  <si>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</si>
  <si>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</si>
  <si>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</si>
  <si>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</si>
  <si>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</si>
  <si>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</si>
  <si>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</si>
  <si>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</si>
  <si>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</si>
  <si>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</si>
  <si>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</si>
  <si>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</si>
  <si>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</si>
  <si>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</si>
  <si>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</si>
  <si>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</si>
  <si>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</si>
  <si>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</si>
  <si>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</si>
  <si>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</si>
  <si>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</si>
  <si>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</si>
  <si>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</si>
  <si>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</si>
  <si>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</si>
  <si>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</si>
  <si>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</si>
  <si>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</si>
  <si>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</si>
  <si>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</si>
  <si>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</si>
  <si>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</si>
  <si>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</si>
  <si>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</si>
  <si>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</si>
  <si>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</si>
  <si>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</si>
  <si>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</si>
  <si>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</si>
  <si>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</si>
  <si>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</si>
  <si>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</si>
  <si>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</si>
  <si>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</si>
  <si>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</si>
  <si>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</si>
  <si>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</si>
  <si>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</si>
  <si>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</si>
  <si>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</si>
  <si>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</si>
  <si>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</si>
  <si>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</si>
  <si>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</si>
  <si>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</si>
  <si>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</si>
  <si>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</si>
  <si>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</si>
  <si>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</si>
  <si>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</si>
  <si>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</si>
  <si>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</si>
  <si>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</si>
  <si>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</si>
  <si>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</si>
  <si>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</si>
  <si>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</si>
  <si>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</si>
  <si>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</si>
  <si>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</si>
  <si>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</si>
  <si>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</si>
  <si>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</si>
  <si>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</si>
  <si>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</si>
  <si>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</si>
  <si>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</si>
  <si>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</si>
  <si>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</si>
  <si>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</si>
  <si>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</si>
  <si>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</si>
  <si>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</si>
  <si>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</si>
  <si>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</si>
  <si>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</si>
  <si>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</si>
  <si>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</si>
  <si>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</si>
  <si>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</si>
  <si>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</si>
  <si>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</si>
  <si>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</si>
  <si>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</si>
  <si>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</si>
  <si>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</si>
  <si>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</si>
  <si>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</si>
  <si>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</si>
  <si>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</si>
  <si>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</si>
  <si>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</si>
  <si>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</si>
  <si>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</si>
  <si>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</si>
  <si>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</si>
  <si>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</si>
  <si>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</si>
  <si>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</si>
  <si>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</si>
  <si>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</si>
  <si>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</si>
  <si>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</si>
  <si>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</si>
  <si>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</si>
  <si>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</si>
  <si>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</si>
  <si>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</si>
  <si>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</si>
  <si>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</si>
  <si>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</si>
  <si>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</si>
  <si>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</si>
  <si>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</si>
  <si>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</si>
  <si>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</si>
  <si>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</si>
  <si>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</si>
  <si>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</si>
  <si>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</si>
  <si>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</si>
  <si>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</si>
  <si>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</si>
  <si>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</si>
  <si>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</si>
  <si>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</si>
  <si>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</si>
  <si>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</si>
  <si>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</si>
  <si>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</si>
  <si>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</si>
  <si>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</si>
  <si>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</si>
  <si>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</si>
  <si>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</si>
  <si>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</si>
  <si>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</si>
  <si>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</si>
  <si>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</si>
  <si>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</si>
  <si>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</si>
  <si>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</si>
  <si>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</si>
  <si>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</si>
  <si>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</si>
  <si>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</si>
  <si>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</si>
  <si>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</si>
  <si>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</si>
  <si>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</si>
  <si>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</si>
  <si>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</si>
  <si>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</si>
  <si>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</si>
  <si>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</si>
  <si>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</si>
  <si>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</si>
  <si>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</si>
  <si>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</si>
  <si>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</si>
  <si>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</si>
  <si>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</si>
  <si>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</si>
  <si>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</si>
  <si>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</si>
  <si>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</si>
  <si>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</si>
  <si>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</si>
  <si>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</si>
  <si>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</si>
  <si>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</si>
  <si>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</si>
  <si>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</si>
  <si>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</si>
  <si>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</si>
  <si>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</si>
  <si>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</si>
  <si>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</si>
  <si>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</si>
  <si>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</si>
  <si>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</si>
  <si>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</si>
  <si>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</si>
  <si>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</si>
  <si>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</si>
  <si>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</si>
  <si>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</si>
  <si>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</si>
  <si>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</si>
  <si>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</si>
  <si>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</si>
  <si>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</si>
  <si>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</si>
  <si>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</si>
  <si>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</si>
  <si>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</si>
  <si>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</si>
  <si>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</si>
  <si>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</si>
  <si>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</si>
  <si>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</si>
  <si>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</si>
  <si>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</si>
  <si>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</si>
  <si>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</si>
  <si>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</si>
  <si>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</si>
  <si>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</si>
  <si>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</si>
  <si>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</si>
  <si>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</si>
  <si>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</si>
  <si>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</si>
  <si>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</si>
  <si>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</si>
  <si>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</si>
  <si>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</si>
  <si>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</si>
  <si>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</si>
  <si>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</si>
  <si>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</si>
  <si>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</si>
  <si>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</si>
  <si>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</si>
  <si>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</si>
  <si>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</si>
  <si>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</si>
  <si>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</si>
  <si>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</si>
  <si>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</si>
  <si>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</si>
  <si>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</si>
  <si>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</si>
  <si>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</si>
  <si>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</si>
  <si>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</si>
  <si>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</si>
  <si>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</si>
  <si>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</si>
  <si>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</si>
  <si>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</si>
  <si>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</si>
  <si>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</si>
  <si>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</si>
  <si>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</si>
  <si>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</si>
  <si>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</si>
  <si>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</si>
  <si>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</si>
  <si>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</si>
  <si>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</si>
  <si>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</si>
  <si>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</si>
  <si>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</si>
  <si>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</si>
  <si>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</si>
  <si>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</si>
  <si>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</si>
  <si>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</si>
  <si>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</si>
  <si>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</si>
  <si>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</si>
  <si>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</si>
  <si>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</si>
  <si>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</si>
  <si>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</si>
  <si>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</si>
  <si>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</si>
  <si>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</si>
  <si>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</si>
  <si>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</si>
  <si>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</si>
  <si>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</si>
  <si>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</si>
  <si>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</si>
  <si>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</si>
  <si>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</si>
  <si>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</si>
  <si>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</si>
  <si>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</si>
  <si>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</si>
  <si>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</si>
  <si>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</si>
  <si>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</si>
  <si>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</si>
  <si>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</si>
  <si>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</si>
  <si>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</si>
  <si>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</si>
  <si>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</si>
  <si>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</si>
  <si>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</si>
  <si>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</si>
  <si>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</si>
  <si>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</si>
  <si>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</si>
  <si>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</si>
  <si>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</si>
  <si>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</si>
  <si>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</si>
  <si>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</si>
  <si>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</si>
  <si>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</si>
  <si>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</si>
  <si>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</si>
  <si>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</si>
  <si>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</si>
  <si>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</si>
  <si>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</si>
  <si>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</si>
  <si>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</si>
  <si>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</si>
  <si>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</si>
  <si>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</si>
  <si>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</si>
  <si>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</si>
  <si>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</si>
  <si>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</si>
  <si>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</si>
  <si>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</si>
  <si>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</si>
  <si>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</si>
  <si>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</si>
  <si>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</si>
  <si>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</si>
  <si>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</si>
  <si>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</si>
  <si>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</si>
  <si>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</si>
  <si>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</si>
  <si>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</si>
  <si>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</si>
  <si>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</si>
  <si>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</si>
  <si>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</si>
  <si>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</si>
  <si>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</si>
  <si>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</si>
  <si>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</si>
  <si>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</si>
  <si>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</si>
  <si>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</si>
  <si>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</si>
  <si>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</si>
  <si>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</si>
  <si>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</si>
  <si>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</si>
  <si>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</si>
  <si>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</si>
  <si>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</si>
  <si>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</si>
  <si>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</si>
  <si>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</si>
  <si>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</si>
  <si>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</si>
  <si>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</si>
  <si>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</si>
  <si>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</si>
  <si>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</si>
  <si>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</si>
  <si>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</si>
  <si>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</si>
  <si>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</si>
  <si>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</si>
  <si>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</si>
  <si>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</si>
  <si>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</si>
  <si>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</si>
  <si>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</si>
  <si>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</si>
  <si>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</si>
  <si>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</si>
  <si>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</si>
  <si>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</si>
  <si>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</si>
  <si>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</si>
  <si>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</si>
  <si>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</si>
  <si>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</si>
  <si>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</si>
  <si>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</si>
  <si>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</si>
  <si>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</si>
  <si>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</si>
  <si>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</si>
  <si>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</si>
  <si>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</si>
  <si>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</si>
  <si>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</si>
  <si>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</si>
  <si>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</si>
  <si>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</si>
  <si>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</si>
  <si>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</si>
  <si>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</si>
  <si>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</si>
  <si>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</si>
  <si>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</si>
  <si>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</si>
  <si>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</si>
  <si>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</si>
  <si>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</si>
  <si>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</si>
  <si>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</si>
  <si>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</si>
  <si>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</si>
  <si>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</si>
  <si>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</si>
  <si>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</si>
  <si>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</si>
  <si>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</si>
  <si>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</si>
  <si>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</si>
  <si>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</si>
  <si>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</si>
  <si>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</si>
  <si>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</si>
  <si>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</si>
  <si>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</si>
  <si>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</si>
  <si>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</si>
  <si>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</si>
  <si>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</si>
  <si>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</si>
  <si>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</si>
  <si>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</si>
  <si>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</si>
  <si>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</si>
  <si>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</si>
  <si>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</si>
  <si>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</si>
  <si>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</si>
  <si>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</si>
  <si>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</si>
  <si>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</si>
  <si>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</si>
  <si>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</si>
  <si>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</si>
  <si>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</si>
  <si>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</si>
  <si>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</si>
  <si>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</si>
  <si>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</si>
  <si>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</si>
  <si>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</si>
  <si>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</si>
  <si>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</si>
  <si>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</si>
  <si>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</si>
  <si>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</si>
  <si>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</si>
  <si>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</si>
  <si>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</si>
  <si>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</si>
  <si>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</si>
  <si>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</si>
  <si>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</si>
  <si>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</si>
  <si>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</si>
  <si>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</si>
  <si>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</si>
  <si>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</si>
  <si>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</si>
  <si>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</si>
  <si>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</si>
  <si>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</si>
  <si>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</si>
  <si>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</si>
  <si>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</si>
  <si>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</si>
  <si>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</si>
  <si>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</si>
  <si>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</si>
  <si>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</si>
  <si>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</si>
  <si>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</si>
  <si>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</si>
  <si>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</si>
  <si>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</si>
  <si>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</si>
  <si>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</si>
  <si>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</si>
  <si>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</si>
  <si>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</si>
  <si>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</si>
  <si>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</si>
  <si>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</si>
  <si>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</si>
  <si>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</si>
  <si>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</si>
  <si>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</si>
  <si>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</si>
  <si>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</si>
  <si>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</si>
  <si>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</si>
  <si>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</si>
  <si>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</si>
  <si>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</si>
  <si>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</si>
  <si>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</si>
  <si>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</si>
  <si>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</si>
  <si>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</si>
  <si>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</si>
  <si>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</si>
  <si>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</si>
  <si>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</si>
  <si>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</si>
  <si>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</si>
  <si>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</si>
  <si>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</si>
  <si>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</si>
  <si>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</si>
  <si>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</si>
  <si>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</si>
  <si>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</si>
  <si>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</si>
  <si>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</si>
  <si>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</si>
  <si>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</si>
  <si>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</si>
  <si>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</si>
  <si>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</si>
  <si>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</si>
  <si>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</si>
  <si>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</si>
  <si>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</si>
  <si>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</si>
  <si>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</si>
  <si>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</si>
  <si>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</si>
  <si>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</si>
  <si>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</si>
  <si>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</si>
  <si>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</si>
  <si>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</si>
  <si>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</si>
  <si>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</si>
  <si>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</si>
  <si>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</si>
  <si>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</si>
  <si>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</si>
  <si>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</si>
  <si>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</si>
  <si>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</si>
  <si>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</si>
  <si>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</si>
  <si>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</si>
  <si>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</si>
  <si>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</si>
  <si>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</si>
  <si>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</si>
  <si>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</si>
  <si>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</si>
  <si>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</si>
  <si>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</si>
  <si>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</si>
  <si>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</si>
  <si>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</si>
  <si>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</si>
  <si>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</si>
  <si>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</si>
  <si>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</si>
  <si>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</si>
  <si>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</si>
  <si>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</si>
  <si>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</si>
  <si>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</si>
  <si>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</si>
  <si>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</si>
  <si>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</si>
  <si>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</si>
  <si>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</si>
  <si>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</si>
  <si>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</si>
  <si>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</si>
  <si>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</si>
  <si>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</si>
  <si>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</si>
  <si>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</si>
  <si>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</si>
  <si>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</si>
  <si>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</si>
  <si>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</si>
  <si>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</si>
  <si>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</si>
  <si>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</si>
  <si>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</si>
  <si>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</si>
  <si>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</si>
  <si>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</si>
  <si>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</si>
  <si>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</si>
  <si>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</si>
  <si>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</si>
  <si>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</si>
  <si>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</si>
  <si>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</si>
  <si>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</si>
  <si>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</si>
  <si>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</si>
  <si>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</si>
  <si>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</si>
  <si>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</si>
  <si>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</si>
  <si>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</si>
  <si>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</si>
  <si>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</si>
  <si>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</si>
  <si>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</si>
  <si>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</si>
  <si>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</si>
  <si>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</si>
  <si>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</si>
  <si>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</si>
  <si>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</si>
  <si>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</si>
  <si>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</si>
  <si>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</si>
  <si>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</si>
  <si>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</si>
  <si>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</si>
  <si>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</si>
  <si>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</si>
  <si>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</si>
  <si>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</si>
  <si>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</si>
  <si>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</si>
  <si>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</si>
  <si>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</si>
  <si>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</si>
  <si>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</si>
  <si>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</si>
  <si>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</si>
  <si>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</si>
  <si>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</si>
  <si>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</si>
  <si>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</si>
  <si>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</si>
  <si>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</si>
  <si>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</si>
  <si>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</si>
  <si>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</si>
  <si>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</si>
  <si>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</si>
  <si>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</si>
  <si>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</si>
  <si>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</si>
  <si>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</si>
  <si>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</si>
  <si>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</si>
  <si>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</si>
  <si>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</si>
  <si>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</si>
  <si>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</si>
  <si>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</si>
  <si>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</si>
  <si>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</si>
  <si>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</si>
  <si>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</si>
  <si>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</si>
  <si>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</si>
  <si>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</si>
  <si>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</si>
  <si>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</si>
  <si>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</si>
  <si>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</si>
  <si>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</si>
  <si>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</si>
  <si>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</si>
  <si>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</si>
  <si>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</si>
  <si>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</si>
  <si>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</si>
  <si>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</si>
  <si>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</si>
  <si>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</si>
  <si>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</si>
  <si>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</si>
  <si>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</si>
  <si>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</si>
  <si>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</si>
  <si>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</si>
  <si>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</si>
  <si>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</si>
  <si>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</si>
  <si>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</si>
  <si>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</si>
  <si>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</si>
  <si>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</si>
  <si>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</si>
  <si>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</si>
  <si>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</si>
  <si>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</si>
  <si>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</si>
  <si>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</si>
  <si>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</si>
  <si>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</si>
  <si>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</si>
  <si>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</si>
  <si>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</si>
  <si>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</si>
  <si>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</si>
  <si>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</si>
  <si>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</si>
  <si>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</si>
  <si>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</si>
  <si>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</si>
  <si>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</si>
  <si>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</si>
  <si>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</si>
  <si>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</si>
  <si>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</si>
  <si>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</si>
  <si>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</si>
  <si>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</si>
  <si>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</si>
  <si>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</si>
  <si>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</si>
  <si>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</si>
  <si>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</si>
  <si>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</si>
  <si>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</si>
  <si>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</si>
  <si>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</si>
  <si>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</si>
  <si>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</si>
  <si>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</si>
  <si>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</si>
  <si>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</si>
  <si>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</si>
  <si>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</si>
  <si>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</si>
  <si>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</si>
  <si>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</si>
  <si>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</si>
  <si>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</si>
  <si>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</si>
  <si>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</si>
  <si>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</si>
  <si>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</si>
  <si>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</si>
  <si>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</si>
  <si>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</si>
  <si>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</si>
  <si>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</si>
  <si>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</si>
  <si>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</si>
  <si>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</si>
  <si>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</si>
  <si>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</si>
  <si>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</si>
  <si>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</si>
  <si>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</si>
  <si>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</si>
  <si>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</si>
  <si>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</si>
  <si>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</si>
  <si>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</si>
  <si>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</si>
  <si>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</si>
  <si>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</si>
  <si>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</si>
  <si>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</si>
  <si>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</si>
  <si>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</si>
  <si>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</si>
  <si>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</si>
  <si>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</si>
  <si>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</si>
  <si>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</si>
  <si>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</si>
  <si>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</si>
  <si>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</si>
  <si>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</si>
  <si>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</si>
  <si>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</si>
  <si>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</si>
  <si>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</si>
  <si>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</si>
  <si>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</si>
  <si>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</si>
  <si>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</si>
  <si>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</si>
  <si>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</si>
  <si>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</si>
  <si>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</si>
  <si>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</si>
  <si>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</si>
  <si>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</si>
  <si>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</si>
  <si>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</si>
  <si>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</si>
  <si>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</si>
  <si>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</si>
  <si>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</si>
  <si>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</si>
  <si>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</si>
  <si>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</si>
  <si>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</si>
  <si>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</si>
  <si>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</si>
  <si>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</si>
  <si>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</si>
  <si>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</si>
  <si>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</si>
  <si>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</si>
  <si>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</si>
  <si>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</si>
  <si>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</si>
  <si>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</si>
  <si>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</si>
  <si>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</si>
  <si>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</si>
  <si>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</si>
  <si>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</si>
  <si>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</si>
  <si>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</si>
  <si>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</si>
  <si>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</si>
  <si>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</si>
  <si>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</si>
  <si>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</si>
  <si>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</si>
  <si>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</si>
  <si>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</si>
  <si>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</si>
  <si>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</si>
  <si>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</si>
  <si>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</si>
  <si>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</si>
  <si>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</si>
  <si>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</si>
  <si>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</si>
  <si>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</si>
  <si>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</si>
  <si>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</si>
  <si>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</si>
  <si>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</si>
  <si>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</si>
  <si>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</si>
  <si>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</si>
  <si>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</si>
  <si>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</si>
  <si>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</si>
  <si>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</si>
  <si>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</si>
  <si>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</si>
  <si>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</si>
  <si>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</si>
  <si>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</si>
  <si>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</si>
  <si>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</si>
  <si>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</si>
  <si>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</si>
  <si>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</si>
  <si>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</si>
  <si>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</si>
  <si>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</si>
  <si>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</si>
  <si>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</si>
  <si>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</si>
  <si>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</si>
  <si>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</si>
  <si>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</si>
  <si>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</si>
  <si>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</si>
  <si>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</si>
  <si>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</si>
  <si>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</si>
  <si>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</si>
  <si>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</si>
  <si>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</si>
  <si>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</si>
  <si>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</si>
  <si>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</si>
  <si>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</si>
  <si>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</si>
  <si>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</si>
  <si>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</si>
  <si>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</si>
  <si>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</si>
  <si>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</si>
  <si>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</si>
  <si>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</si>
  <si>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</si>
  <si>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</si>
  <si>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</si>
  <si>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</si>
  <si>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</si>
  <si>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</si>
  <si>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</si>
  <si>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</si>
  <si>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</si>
  <si>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</si>
  <si>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</si>
  <si>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</si>
  <si>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</si>
  <si>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</si>
  <si>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</si>
  <si>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</si>
  <si>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</si>
  <si>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</si>
  <si>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</si>
  <si>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</si>
  <si>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</si>
  <si>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</si>
  <si>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</si>
  <si>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</si>
  <si>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</si>
  <si>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</si>
  <si>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</si>
  <si>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</si>
  <si>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</si>
  <si>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</si>
  <si>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</si>
  <si>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</si>
  <si>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</si>
  <si>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</si>
  <si>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</si>
  <si>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</si>
  <si>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</si>
  <si>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</si>
  <si>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</si>
  <si>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</si>
  <si>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</si>
  <si>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</si>
  <si>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</si>
  <si>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</si>
  <si>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</si>
  <si>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</si>
  <si>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</si>
  <si>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</si>
  <si>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</si>
  <si>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</si>
  <si>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</si>
  <si>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</si>
  <si>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</si>
  <si>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</si>
  <si>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</si>
  <si>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</si>
  <si>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</si>
  <si>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</si>
  <si>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</si>
  <si>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</si>
  <si>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</si>
  <si>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</si>
  <si>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</si>
  <si>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</si>
  <si>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</si>
  <si>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</si>
  <si>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</si>
  <si>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</si>
  <si>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</si>
  <si>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</si>
  <si>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</si>
  <si>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</si>
  <si>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</si>
  <si>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</si>
  <si>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</si>
  <si>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</si>
  <si>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</si>
  <si>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</si>
  <si>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</si>
  <si>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</si>
  <si>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</si>
  <si>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</si>
  <si>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</si>
  <si>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</si>
  <si>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</si>
  <si>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</si>
  <si>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</si>
  <si>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</si>
  <si>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</si>
  <si>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</si>
  <si>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</si>
  <si>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</si>
  <si>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</si>
  <si>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</si>
  <si>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</si>
  <si>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</si>
  <si>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</si>
  <si>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</si>
  <si>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</si>
  <si>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</si>
  <si>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</si>
  <si>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</si>
  <si>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</si>
  <si>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</si>
  <si>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</si>
  <si>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</si>
  <si>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</si>
  <si>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</si>
  <si>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</si>
  <si>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</si>
  <si>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</si>
  <si>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</si>
  <si>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</si>
  <si>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</si>
  <si>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</si>
  <si>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</si>
  <si>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</si>
  <si>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</si>
  <si>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</si>
  <si>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</si>
  <si>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</si>
  <si>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</si>
  <si>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</si>
  <si>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</si>
  <si>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</si>
  <si>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</si>
  <si>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</si>
  <si>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</si>
  <si>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</si>
  <si>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</si>
  <si>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</si>
  <si>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</si>
  <si>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</si>
  <si>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</si>
  <si>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</si>
  <si>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</si>
  <si>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</si>
  <si>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</si>
  <si>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Suitable license to be discussed and agreed with partners</t>
  </si>
  <si>
    <t>Sources</t>
  </si>
  <si>
    <t>IOIC-TitlesToCodes</t>
  </si>
  <si>
    <t>Concordance</t>
  </si>
  <si>
    <t>NAICSall</t>
  </si>
  <si>
    <t>GDO IOICC Codes</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</si>
  <si>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</si>
  <si>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</si>
  <si>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</si>
  <si>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</si>
  <si>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</si>
  <si>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</si>
  <si>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</si>
  <si>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</si>
  <si>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</si>
  <si>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</si>
  <si>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</si>
  <si>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</si>
  <si>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</si>
  <si>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</si>
  <si>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</si>
  <si>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</si>
  <si>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</si>
  <si>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</si>
  <si>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</si>
  <si>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</si>
  <si>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</si>
  <si>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</si>
  <si>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</si>
  <si>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</si>
  <si>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</si>
  <si>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</si>
  <si>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</si>
  <si>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</si>
  <si>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</si>
  <si>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</si>
  <si>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</si>
  <si>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</si>
  <si>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</si>
  <si>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</si>
  <si>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</si>
  <si>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</si>
  <si>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</si>
  <si>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</si>
  <si>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</si>
  <si>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</si>
  <si>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</si>
  <si>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</si>
  <si>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</si>
  <si>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</si>
  <si>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</si>
  <si>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</si>
  <si>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</si>
  <si>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</si>
  <si>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</si>
  <si>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</si>
  <si>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</si>
  <si>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</si>
  <si>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</si>
  <si>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</si>
  <si>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</si>
  <si>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</si>
  <si>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</si>
  <si>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</si>
  <si>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</si>
  <si>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</si>
  <si>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</si>
  <si>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</si>
  <si>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</si>
  <si>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</si>
  <si>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</si>
  <si>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</si>
  <si>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</si>
  <si>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</si>
  <si>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</si>
  <si>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</si>
  <si>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</si>
  <si>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</si>
  <si>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</si>
  <si>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</si>
  <si>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</si>
  <si>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</si>
  <si>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</si>
  <si>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</si>
  <si>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</si>
  <si>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</si>
  <si>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</si>
  <si>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</si>
  <si>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</si>
  <si>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</si>
  <si>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</si>
  <si>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</si>
  <si>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</si>
  <si>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</si>
  <si>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</si>
  <si>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</si>
  <si>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</si>
  <si>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</si>
  <si>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</si>
  <si>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</si>
  <si>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</si>
  <si>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</si>
  <si>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</si>
  <si>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</si>
  <si>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</si>
  <si>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</si>
  <si>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</si>
  <si>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</si>
  <si>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</si>
  <si>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</si>
  <si>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</si>
  <si>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</si>
  <si>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</si>
  <si>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</si>
  <si>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</si>
  <si>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</si>
  <si>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</si>
  <si>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</si>
  <si>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</si>
  <si>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</si>
  <si>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</si>
  <si>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</si>
  <si>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</si>
  <si>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</si>
  <si>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</si>
  <si>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</si>
  <si>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</si>
  <si>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</si>
  <si>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</si>
  <si>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</si>
  <si>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</si>
  <si>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</si>
  <si>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</si>
  <si>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</si>
  <si>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</si>
  <si>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</si>
  <si>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</si>
  <si>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</si>
  <si>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</si>
  <si>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</si>
  <si>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</si>
  <si>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</si>
  <si>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</si>
  <si>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</si>
  <si>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</si>
  <si>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</si>
  <si>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</si>
  <si>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</si>
  <si>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</si>
  <si>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</si>
  <si>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</si>
  <si>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</si>
  <si>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</si>
  <si>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</si>
  <si>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</si>
  <si>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</si>
  <si>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</si>
  <si>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</si>
  <si>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</si>
  <si>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</si>
  <si>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</si>
  <si>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</si>
  <si>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</si>
  <si>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</si>
  <si>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</si>
  <si>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</si>
  <si>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</si>
  <si>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</si>
  <si>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</si>
  <si>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</si>
  <si>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</si>
  <si>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</si>
  <si>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</si>
  <si>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</si>
  <si>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</si>
  <si>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</si>
  <si>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</si>
  <si>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</si>
  <si>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</si>
  <si>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</si>
  <si>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</si>
  <si>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</si>
  <si>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</si>
  <si>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</si>
  <si>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</si>
  <si>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</si>
  <si>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</si>
  <si>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</si>
  <si>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</si>
  <si>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</si>
  <si>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</si>
  <si>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</si>
  <si>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</si>
  <si>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</si>
  <si>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</si>
  <si>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</si>
  <si>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</si>
  <si>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</si>
  <si>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</si>
  <si>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</si>
  <si>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</si>
  <si>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</si>
  <si>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</si>
  <si>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</si>
  <si>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</si>
  <si>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</si>
  <si>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</si>
  <si>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</si>
  <si>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</si>
  <si>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</si>
  <si>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</si>
  <si>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</si>
  <si>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</si>
  <si>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</si>
  <si>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</si>
  <si>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</si>
  <si>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</si>
  <si>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</si>
  <si>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</si>
  <si>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</si>
  <si>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</si>
  <si>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</si>
  <si>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</si>
  <si>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</si>
  <si>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</si>
  <si>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</si>
  <si>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</si>
  <si>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</si>
  <si>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</si>
  <si>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</si>
  <si>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</si>
  <si>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</si>
  <si>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</si>
  <si>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</si>
  <si>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</si>
  <si>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</si>
  <si>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</si>
  <si>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</si>
  <si>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</si>
  <si>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</si>
  <si>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</si>
  <si>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</si>
  <si>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</si>
  <si>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</si>
  <si>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</si>
  <si>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</si>
  <si>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</si>
  <si>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</si>
  <si>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</si>
  <si>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</si>
  <si>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</si>
  <si>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</si>
  <si>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</si>
  <si>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</si>
  <si>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</si>
  <si>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</si>
  <si>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</si>
  <si>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</si>
  <si>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</si>
  <si>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</si>
  <si>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</si>
  <si>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</si>
  <si>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</si>
  <si>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</si>
  <si>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</si>
  <si>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</si>
  <si>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</si>
  <si>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</si>
  <si>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</si>
  <si>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</si>
  <si>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</si>
  <si>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</si>
  <si>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</si>
  <si>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</si>
  <si>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</si>
  <si>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</si>
  <si>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</si>
  <si>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</si>
  <si>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</si>
  <si>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</si>
  <si>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</si>
  <si>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</si>
  <si>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</si>
  <si>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</si>
  <si>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</si>
  <si>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</si>
  <si>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</si>
  <si>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</si>
  <si>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</si>
  <si>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</si>
  <si>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</si>
  <si>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</si>
  <si>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</si>
  <si>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</si>
  <si>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</si>
  <si>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</si>
  <si>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</si>
  <si>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</si>
  <si>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</si>
  <si>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</si>
  <si>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</si>
  <si>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</si>
  <si>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</si>
  <si>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</si>
  <si>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</si>
  <si>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</si>
  <si>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</si>
  <si>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</si>
  <si>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</si>
  <si>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</si>
  <si>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</si>
  <si>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</si>
  <si>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</si>
  <si>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</si>
  <si>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</si>
  <si>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</si>
  <si>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</si>
  <si>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</si>
  <si>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</si>
  <si>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</si>
  <si>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</si>
  <si>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</si>
  <si>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</si>
  <si>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</si>
  <si>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</si>
  <si>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</si>
  <si>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</si>
  <si>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</si>
  <si>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</si>
  <si>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</si>
  <si>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</si>
  <si>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</si>
  <si>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</si>
  <si>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</si>
  <si>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</si>
  <si>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</si>
  <si>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</si>
  <si>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</si>
  <si>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</si>
  <si>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</si>
  <si>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</si>
  <si>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</si>
  <si>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</si>
  <si>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</si>
  <si>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</si>
  <si>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</si>
  <si>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</si>
  <si>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</si>
  <si>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</si>
  <si>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</si>
  <si>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</si>
  <si>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</si>
  <si>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</si>
  <si>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</si>
  <si>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</si>
  <si>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</si>
  <si>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</si>
  <si>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</si>
  <si>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</si>
  <si>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</si>
  <si>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</si>
  <si>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</si>
  <si>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</si>
  <si>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</si>
  <si>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</si>
  <si>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</si>
  <si>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</si>
  <si>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</si>
  <si>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</si>
  <si>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</si>
  <si>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</si>
  <si>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</si>
  <si>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</si>
  <si>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</si>
  <si>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</si>
  <si>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</si>
  <si>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</si>
  <si>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</si>
  <si>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</si>
  <si>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</si>
  <si>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</si>
  <si>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</si>
  <si>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</si>
  <si>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</si>
  <si>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</si>
  <si>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</si>
  <si>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</si>
  <si>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</si>
  <si>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</si>
  <si>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</si>
  <si>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</si>
  <si>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</si>
  <si>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</si>
  <si>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</si>
  <si>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</si>
  <si>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</si>
  <si>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</si>
  <si>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</si>
  <si>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</si>
  <si>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</si>
  <si>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</si>
  <si>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</si>
  <si>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</si>
  <si>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</si>
  <si>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</si>
  <si>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</si>
  <si>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</si>
  <si>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</si>
  <si>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</si>
  <si>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</si>
  <si>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</si>
  <si>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</si>
  <si>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</si>
  <si>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</si>
  <si>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</si>
  <si>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</si>
  <si>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</si>
  <si>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</si>
  <si>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</si>
  <si>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</si>
  <si>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</si>
  <si>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</si>
  <si>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</si>
  <si>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</si>
  <si>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</si>
  <si>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</si>
  <si>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</si>
  <si>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</si>
  <si>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</si>
  <si>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</si>
  <si>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</si>
  <si>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</si>
  <si>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</si>
  <si>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</si>
  <si>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</si>
  <si>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</si>
  <si>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</si>
  <si>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</si>
  <si>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</si>
  <si>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</si>
  <si>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</si>
  <si>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</si>
  <si>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</si>
  <si>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</si>
  <si>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</si>
  <si>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</si>
  <si>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</si>
  <si>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</si>
  <si>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</si>
  <si>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</si>
  <si>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</si>
  <si>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</si>
  <si>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</si>
  <si>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</si>
  <si>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</si>
  <si>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</si>
  <si>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</si>
  <si>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</si>
  <si>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</si>
  <si>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</si>
  <si>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</si>
  <si>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</si>
  <si>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</si>
  <si>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</si>
  <si>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</si>
  <si>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</si>
  <si>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</si>
  <si>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</si>
  <si>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</si>
  <si>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</si>
  <si>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</si>
  <si>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</si>
  <si>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</si>
  <si>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</si>
  <si>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</si>
  <si>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</si>
  <si>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</si>
  <si>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</si>
  <si>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</si>
  <si>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</si>
  <si>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</si>
  <si>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</si>
  <si>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</si>
  <si>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</si>
  <si>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</si>
  <si>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</si>
  <si>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</si>
  <si>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</si>
  <si>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</si>
  <si>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</si>
  <si>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</si>
  <si>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</si>
  <si>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</si>
  <si>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</si>
  <si>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</si>
  <si>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</si>
  <si>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</si>
  <si>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</si>
  <si>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</si>
  <si>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</si>
  <si>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</si>
  <si>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</si>
  <si>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</si>
  <si>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</si>
  <si>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</si>
  <si>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</si>
  <si>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</si>
  <si>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</si>
  <si>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</si>
  <si>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</si>
  <si>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</si>
  <si>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</si>
  <si>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</si>
  <si>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</si>
  <si>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</si>
  <si>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</si>
  <si>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</si>
  <si>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</si>
  <si>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</si>
  <si>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</si>
  <si>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</si>
  <si>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</si>
  <si>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</si>
  <si>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</si>
  <si>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</si>
  <si>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</si>
  <si>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</si>
  <si>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</si>
  <si>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</si>
  <si>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</si>
  <si>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</si>
  <si>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</si>
  <si>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</si>
  <si>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</si>
  <si>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</si>
  <si>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</si>
  <si>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</si>
  <si>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</si>
  <si>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</si>
  <si>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</si>
  <si>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</si>
  <si>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</si>
  <si>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</si>
  <si>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</si>
  <si>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</si>
  <si>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</si>
  <si>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</si>
  <si>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</si>
  <si>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</si>
  <si>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</si>
  <si>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</si>
  <si>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</si>
  <si>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</si>
  <si>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</si>
  <si>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</si>
  <si>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</si>
  <si>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</si>
  <si>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</si>
  <si>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</si>
  <si>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</si>
  <si>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</si>
  <si>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</si>
  <si>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</si>
  <si>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</si>
  <si>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</si>
  <si>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</si>
  <si>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</si>
  <si>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</si>
  <si>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</si>
  <si>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</si>
  <si>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</si>
  <si>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</si>
  <si>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</si>
  <si>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</si>
  <si>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</si>
  <si>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</si>
  <si>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</si>
  <si>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</si>
  <si>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</si>
  <si>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</si>
  <si>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</si>
  <si>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</si>
  <si>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</si>
  <si>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</si>
  <si>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</si>
  <si>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</si>
  <si>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</si>
  <si>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</si>
  <si>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</si>
  <si>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</si>
  <si>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</si>
  <si>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</si>
  <si>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</si>
  <si>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</si>
  <si>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</si>
  <si>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</si>
  <si>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</si>
  <si>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</si>
  <si>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</si>
  <si>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</si>
  <si>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</si>
  <si>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</si>
  <si>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</si>
  <si>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</si>
  <si>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</si>
  <si>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</si>
  <si>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</si>
  <si>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</si>
  <si>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</si>
  <si>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</si>
  <si>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</si>
  <si>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</si>
  <si>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</si>
  <si>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</si>
  <si>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</si>
  <si>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</si>
  <si>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</si>
  <si>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</si>
  <si>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</si>
  <si>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</si>
  <si>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</si>
  <si>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</si>
  <si>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</si>
  <si>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</si>
  <si>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</si>
  <si>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</si>
  <si>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</si>
  <si>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</si>
  <si>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</si>
  <si>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</si>
  <si>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</si>
  <si>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</si>
  <si>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</si>
  <si>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</si>
  <si>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</si>
  <si>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</si>
  <si>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</si>
  <si>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</si>
  <si>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</si>
  <si>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</si>
  <si>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</si>
  <si>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</si>
  <si>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</si>
  <si>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</si>
  <si>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</si>
  <si>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</si>
  <si>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</si>
  <si>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</si>
  <si>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</si>
  <si>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</si>
  <si>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</si>
  <si>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</si>
  <si>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</si>
  <si>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</si>
  <si>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</si>
  <si>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</si>
  <si>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</si>
  <si>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</si>
  <si>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</si>
  <si>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</si>
  <si>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</si>
  <si>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</si>
  <si>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</si>
  <si>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</si>
  <si>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</si>
  <si>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</si>
  <si>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</si>
  <si>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</si>
  <si>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</si>
  <si>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</si>
  <si>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</si>
  <si>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</si>
  <si>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</si>
  <si>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</si>
  <si>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</si>
  <si>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</si>
  <si>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</si>
  <si>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</si>
  <si>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</si>
  <si>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</si>
  <si>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</si>
  <si>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</si>
  <si>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</si>
  <si>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</si>
  <si>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</si>
  <si>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</si>
  <si>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</si>
  <si>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</si>
  <si>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</si>
  <si>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</si>
  <si>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</si>
  <si>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</si>
  <si>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</si>
  <si>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</si>
  <si>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</si>
  <si>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</si>
  <si>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</si>
  <si>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</si>
  <si>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</si>
  <si>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</si>
  <si>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</si>
  <si>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</si>
  <si>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</si>
  <si>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</si>
  <si>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</si>
  <si>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</si>
  <si>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</si>
  <si>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</si>
  <si>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</si>
  <si>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</si>
  <si>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</si>
  <si>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</si>
  <si>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</si>
  <si>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</si>
  <si>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</si>
  <si>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</si>
  <si>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</si>
  <si>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</si>
  <si>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</si>
  <si>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</si>
  <si>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</si>
  <si>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</si>
  <si>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</si>
  <si>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</si>
  <si>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</si>
  <si>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</si>
  <si>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</si>
  <si>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</si>
  <si>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</si>
  <si>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</si>
  <si>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</si>
  <si>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</si>
  <si>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</si>
  <si>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</si>
  <si>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</si>
  <si>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</si>
  <si>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</si>
  <si>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</si>
  <si>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</si>
  <si>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</si>
  <si>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</si>
  <si>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</si>
  <si>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</si>
  <si>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</si>
  <si>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</si>
  <si>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</si>
  <si>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</si>
  <si>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</si>
  <si>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</si>
  <si>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</si>
  <si>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</si>
  <si>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</si>
  <si>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</si>
  <si>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</si>
  <si>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</si>
  <si>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</si>
  <si>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</si>
  <si>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</si>
  <si>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</si>
  <si>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</si>
  <si>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</si>
  <si>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</si>
  <si>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</si>
  <si>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</si>
  <si>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</si>
  <si>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</si>
  <si>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</si>
  <si>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</si>
  <si>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</si>
  <si>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</si>
  <si>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</si>
  <si>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</si>
  <si>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</si>
  <si>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</si>
  <si>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</si>
  <si>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</si>
  <si>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</si>
  <si>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</si>
  <si>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</si>
  <si>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</si>
  <si>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</si>
  <si>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</si>
  <si>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</si>
  <si>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</si>
  <si>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</si>
  <si>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</si>
  <si>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</si>
  <si>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</si>
  <si>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</si>
  <si>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</si>
  <si>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</si>
  <si>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</si>
  <si>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</si>
  <si>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</si>
  <si>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</si>
  <si>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</si>
  <si>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</si>
  <si>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</si>
  <si>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</si>
  <si>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</si>
  <si>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</si>
  <si>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</si>
  <si>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</si>
  <si>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</si>
  <si>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</si>
  <si>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</si>
  <si>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</si>
  <si>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</si>
  <si>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</si>
  <si>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</si>
  <si>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</si>
  <si>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</si>
  <si>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</si>
  <si>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</si>
  <si>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</si>
  <si>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</si>
  <si>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</si>
  <si>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</si>
  <si>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</si>
  <si>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</si>
  <si>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</si>
  <si>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</si>
  <si>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</si>
  <si>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</si>
  <si>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</si>
  <si>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</si>
  <si>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</si>
  <si>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</si>
  <si>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</si>
  <si>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</si>
  <si>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</si>
  <si>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</si>
  <si>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</si>
  <si>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</si>
  <si>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</si>
  <si>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</si>
  <si>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</si>
  <si>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</si>
  <si>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</si>
  <si>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</si>
  <si>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</si>
  <si>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</si>
  <si>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</si>
  <si>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</si>
  <si>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</si>
  <si>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</si>
  <si>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</si>
  <si>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</si>
  <si>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</si>
  <si>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</si>
  <si>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</si>
  <si>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</si>
  <si>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</si>
  <si>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</si>
  <si>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</si>
  <si>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</si>
  <si>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</si>
  <si>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</si>
  <si>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</si>
  <si>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</si>
  <si>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</si>
  <si>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</si>
  <si>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</si>
  <si>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</si>
  <si>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</si>
  <si>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</si>
  <si>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</si>
  <si>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</si>
  <si>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</si>
  <si>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</si>
  <si>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</si>
  <si>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</si>
  <si>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</si>
  <si>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</si>
  <si>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</si>
  <si>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</si>
  <si>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</si>
  <si>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</si>
  <si>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</si>
  <si>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</si>
  <si>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</si>
  <si>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</si>
  <si>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</si>
  <si>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</si>
  <si>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</si>
  <si>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</si>
  <si>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</si>
  <si>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</si>
  <si>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</si>
  <si>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</si>
  <si>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</si>
  <si>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</si>
  <si>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</si>
  <si>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</si>
  <si>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</si>
  <si>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</si>
  <si>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</si>
  <si>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</si>
  <si>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</si>
  <si>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</si>
  <si>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</si>
  <si>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</si>
  <si>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</si>
  <si>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</si>
  <si>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</si>
  <si>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</si>
  <si>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</si>
  <si>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</si>
  <si>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</si>
  <si>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</si>
  <si>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</si>
  <si>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</si>
  <si>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</si>
  <si>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</si>
  <si>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</si>
  <si>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</si>
  <si>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</si>
  <si>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</si>
  <si>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</si>
  <si>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</si>
  <si>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</si>
  <si>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</si>
  <si>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</si>
  <si>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</si>
  <si>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</si>
  <si>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</si>
  <si>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</si>
  <si>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</si>
  <si>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</si>
  <si>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</si>
  <si>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</si>
  <si>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</si>
  <si>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</si>
  <si>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</si>
  <si>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</si>
  <si>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</si>
  <si>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</si>
  <si>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</si>
  <si>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</si>
  <si>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</si>
  <si>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</si>
  <si>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</si>
  <si>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</si>
  <si>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</si>
  <si>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</si>
  <si>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</si>
  <si>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</si>
  <si>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</si>
  <si>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</si>
  <si>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</si>
  <si>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</si>
  <si>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</si>
  <si>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</si>
  <si>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</si>
  <si>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</si>
  <si>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</si>
  <si>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</si>
  <si>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</si>
  <si>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</si>
  <si>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</si>
  <si>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</si>
  <si>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</si>
  <si>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</si>
  <si>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</si>
  <si>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</si>
  <si>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</si>
  <si>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</si>
  <si>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</si>
  <si>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</si>
  <si>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</si>
  <si>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</si>
  <si>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</si>
  <si>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</si>
  <si>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</si>
  <si>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</si>
  <si>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</si>
  <si>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</si>
  <si>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</si>
  <si>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</si>
  <si>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</si>
  <si>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</si>
  <si>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</si>
  <si>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</si>
  <si>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</si>
  <si>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</si>
  <si>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</si>
  <si>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</si>
  <si>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</si>
  <si>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</si>
  <si>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</si>
  <si>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</si>
  <si>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</si>
  <si>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</si>
  <si>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</si>
  <si>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</si>
  <si>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</si>
  <si>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</si>
  <si>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</si>
  <si>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</si>
  <si>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</si>
  <si>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</si>
  <si>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</si>
  <si>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</si>
  <si>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</si>
  <si>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</si>
  <si>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</si>
  <si>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</si>
  <si>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</si>
  <si>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</si>
  <si>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</si>
  <si>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</si>
  <si>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</si>
  <si>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</si>
  <si>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</si>
  <si>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</si>
  <si>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</si>
  <si>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</si>
  <si>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</si>
  <si>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</si>
  <si>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</si>
  <si>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</si>
  <si>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</si>
  <si>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</si>
  <si>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</si>
  <si>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</si>
  <si>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</si>
  <si>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</si>
  <si>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</si>
  <si>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</si>
  <si>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</si>
  <si>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</si>
  <si>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</si>
  <si>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</si>
  <si>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</si>
  <si>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</si>
  <si>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</si>
  <si>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</si>
  <si>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</si>
  <si>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</si>
  <si>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</si>
  <si>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</si>
  <si>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</si>
  <si>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</si>
  <si>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</si>
  <si>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</si>
  <si>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</si>
  <si>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</si>
  <si>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</si>
  <si>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</si>
  <si>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</si>
  <si>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</si>
  <si>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</si>
  <si>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</si>
  <si>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</si>
  <si>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</si>
  <si>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</si>
  <si>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</si>
  <si>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</si>
  <si>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</si>
  <si>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</si>
  <si>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</si>
  <si>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</si>
  <si>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</si>
  <si>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</si>
  <si>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</si>
  <si>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</si>
  <si>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</si>
  <si>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</si>
  <si>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</si>
  <si>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</si>
  <si>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</si>
  <si>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</si>
  <si>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</si>
  <si>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</si>
  <si>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</si>
  <si>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</si>
  <si>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</si>
  <si>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</si>
  <si>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</si>
  <si>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</si>
  <si>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</si>
  <si>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</si>
  <si>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</si>
  <si>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</si>
  <si>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</si>
  <si>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</si>
  <si>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</si>
  <si>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</si>
  <si>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</si>
  <si>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</si>
  <si>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</si>
  <si>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</si>
  <si>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</si>
  <si>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</si>
  <si>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</si>
  <si>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</si>
  <si>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</si>
  <si>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</si>
  <si>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</si>
  <si>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</si>
  <si>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</si>
  <si>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</si>
  <si>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</si>
  <si>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</si>
  <si>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</si>
  <si>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</si>
  <si>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</si>
  <si>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</si>
  <si>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</si>
  <si>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</si>
  <si>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</si>
  <si>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</si>
  <si>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</si>
  <si>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</si>
  <si>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</si>
  <si>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</si>
  <si>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</si>
  <si>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</si>
  <si>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</si>
  <si>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</si>
  <si>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</si>
  <si>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</si>
  <si>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</si>
  <si>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</si>
  <si>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</si>
  <si>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</si>
  <si>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</si>
  <si>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</si>
  <si>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</si>
  <si>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</si>
  <si>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</si>
  <si>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</si>
  <si>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</si>
  <si>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</si>
  <si>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</si>
  <si>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</si>
  <si>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</si>
  <si>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</si>
  <si>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</si>
  <si>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</si>
  <si>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</si>
  <si>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</si>
  <si>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</si>
  <si>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</si>
  <si>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</si>
  <si>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</si>
  <si>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</si>
  <si>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</si>
  <si>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</si>
  <si>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</si>
  <si>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</si>
  <si>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</si>
  <si>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</si>
  <si>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</si>
  <si>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</si>
  <si>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</si>
  <si>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</si>
  <si>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</si>
  <si>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</si>
  <si>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</si>
  <si>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</si>
  <si>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</si>
  <si>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</si>
  <si>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</si>
  <si>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</si>
  <si>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</si>
  <si>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</si>
  <si>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</si>
  <si>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</si>
  <si>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</si>
  <si>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</si>
  <si>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</si>
  <si>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</si>
  <si>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</si>
  <si>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</si>
  <si>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</si>
  <si>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</si>
  <si>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</si>
  <si>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</si>
  <si>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</si>
  <si>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</si>
  <si>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</si>
  <si>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</si>
  <si>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</si>
  <si>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</si>
  <si>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</si>
  <si>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</si>
  <si>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</si>
  <si>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</si>
  <si>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</si>
  <si>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</si>
  <si>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</si>
  <si>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</si>
  <si>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</si>
  <si>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</si>
  <si>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</si>
  <si>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</si>
  <si>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</si>
  <si>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</si>
  <si>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</si>
  <si>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</si>
  <si>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</si>
  <si>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</si>
  <si>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</si>
  <si>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</si>
  <si>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</si>
  <si>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</si>
  <si>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</si>
  <si>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</si>
  <si>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</si>
  <si>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</si>
  <si>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</si>
  <si>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</si>
  <si>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</si>
  <si>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</si>
  <si>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</si>
  <si>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</si>
  <si>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</si>
  <si>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</si>
  <si>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</si>
  <si>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</si>
  <si>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</si>
  <si>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</si>
  <si>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</si>
  <si>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</si>
  <si>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</si>
  <si>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</si>
  <si>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</si>
  <si>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</si>
  <si>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</si>
  <si>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</si>
  <si>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</si>
  <si>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</si>
  <si>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</si>
  <si>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</si>
  <si>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</si>
  <si>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</si>
  <si>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</si>
  <si>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</si>
  <si>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</si>
  <si>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</si>
  <si>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</si>
  <si>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</si>
  <si>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</si>
  <si>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</si>
  <si>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</si>
  <si>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</si>
  <si>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</si>
  <si>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</si>
  <si>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</si>
  <si>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</si>
  <si>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</si>
  <si>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</si>
  <si>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</si>
  <si>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</si>
  <si>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</si>
  <si>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</si>
  <si>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</si>
  <si>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</si>
  <si>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</si>
  <si>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</si>
  <si>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</si>
  <si>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</si>
  <si>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</si>
  <si>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</si>
  <si>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</si>
  <si>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</si>
  <si>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</si>
  <si>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</si>
  <si>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</si>
  <si>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</si>
  <si>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</si>
  <si>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</si>
  <si>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</si>
  <si>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</si>
  <si>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</si>
  <si>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</si>
  <si>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</si>
  <si>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</si>
  <si>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</si>
  <si>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</si>
  <si>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</si>
  <si>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</si>
  <si>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</si>
  <si>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</si>
  <si>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</si>
  <si>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</si>
  <si>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</si>
  <si>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</si>
  <si>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</si>
  <si>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</si>
  <si>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</si>
  <si>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</si>
  <si>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</si>
  <si>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</si>
  <si>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</si>
  <si>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</si>
  <si>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</si>
  <si>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</si>
  <si>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</si>
  <si>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</si>
  <si>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</si>
  <si>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</si>
  <si>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</si>
  <si>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</si>
  <si>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</si>
  <si>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</si>
  <si>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</si>
  <si>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</si>
  <si>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</si>
  <si>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</si>
  <si>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</si>
  <si>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</si>
  <si>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</si>
  <si>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</si>
  <si>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</si>
  <si>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</si>
  <si>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</si>
  <si>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</si>
  <si>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</si>
  <si>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</si>
  <si>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</si>
  <si>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</si>
  <si>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</si>
  <si>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</si>
  <si>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</si>
  <si>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</si>
  <si>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</si>
  <si>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</si>
  <si>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</si>
  <si>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</si>
  <si>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</si>
  <si>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</si>
  <si>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</si>
  <si>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</si>
  <si>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</si>
  <si>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</si>
  <si>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</si>
  <si>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</si>
  <si>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</si>
  <si>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</si>
  <si>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</si>
  <si>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</si>
  <si>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</si>
  <si>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</si>
  <si>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</si>
  <si>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</si>
  <si>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</si>
  <si>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</si>
  <si>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</si>
  <si>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</si>
  <si>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</si>
  <si>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</si>
  <si>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</si>
  <si>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</si>
  <si>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</si>
  <si>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</si>
  <si>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</si>
  <si>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</si>
  <si>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</si>
  <si>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</si>
  <si>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</si>
  <si>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</si>
  <si>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</si>
  <si>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</si>
  <si>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</si>
  <si>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</si>
  <si>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</si>
  <si>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</si>
  <si>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</si>
  <si>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</si>
  <si>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</si>
  <si>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</si>
  <si>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</si>
  <si>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</si>
  <si>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</si>
  <si>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</si>
  <si>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</si>
  <si>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</si>
  <si>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</si>
  <si>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</si>
  <si>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</si>
  <si>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</si>
  <si>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</si>
  <si>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</si>
  <si>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</si>
  <si>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</si>
  <si>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</si>
  <si>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</si>
  <si>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</si>
  <si>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</si>
  <si>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</si>
  <si>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</si>
  <si>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</si>
  <si>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</si>
  <si>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</si>
  <si>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</si>
  <si>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</si>
  <si>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</si>
  <si>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</si>
  <si>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</si>
  <si>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</si>
  <si>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</si>
  <si>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</si>
  <si>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</si>
  <si>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</si>
  <si>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</si>
  <si>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</si>
  <si>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</si>
  <si>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</si>
  <si>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</si>
  <si>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</si>
  <si>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</si>
  <si>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</si>
  <si>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</si>
  <si>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</si>
  <si>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</si>
  <si>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</si>
  <si>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</si>
  <si>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</si>
  <si>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</si>
  <si>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</si>
  <si>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</si>
  <si>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</si>
  <si>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</si>
  <si>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</si>
  <si>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</si>
  <si>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</si>
  <si>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</si>
  <si>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</si>
  <si>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</si>
  <si>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</si>
  <si>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</si>
  <si>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</si>
  <si>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</si>
  <si>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</si>
  <si>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</si>
  <si>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</si>
  <si>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</si>
  <si>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</si>
  <si>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</si>
  <si>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</si>
  <si>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</si>
  <si>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</si>
  <si>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</si>
  <si>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</si>
  <si>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</si>
  <si>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</si>
  <si>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</si>
  <si>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</si>
  <si>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</si>
  <si>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</si>
  <si>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</si>
  <si>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</si>
  <si>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</si>
  <si>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</si>
  <si>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</si>
  <si>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</si>
  <si>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</si>
  <si>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</si>
  <si>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</si>
  <si>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</si>
  <si>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</si>
  <si>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</si>
  <si>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</si>
  <si>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</si>
  <si>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</si>
  <si>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</si>
  <si>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</si>
  <si>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</si>
  <si>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</si>
  <si>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</si>
  <si>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</si>
  <si>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</si>
  <si>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</si>
  <si>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</si>
  <si>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</si>
  <si>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</si>
  <si>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</si>
  <si>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</si>
  <si>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</si>
  <si>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</si>
  <si>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</si>
  <si>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</si>
  <si>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</si>
  <si>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</si>
  <si>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</si>
  <si>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</si>
  <si>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</si>
  <si>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</si>
  <si>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</si>
  <si>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</si>
  <si>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</si>
  <si>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</si>
  <si>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</si>
  <si>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</si>
  <si>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</si>
  <si>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</si>
  <si>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</si>
  <si>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</si>
  <si>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</si>
  <si>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</si>
  <si>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</si>
  <si>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</si>
  <si>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</si>
  <si>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</si>
  <si>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</si>
  <si>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</si>
  <si>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</si>
  <si>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</si>
  <si>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</si>
  <si>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</si>
  <si>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</si>
  <si>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</si>
  <si>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</si>
  <si>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</si>
  <si>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</si>
  <si>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</si>
  <si>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</si>
  <si>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</si>
  <si>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</si>
  <si>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</si>
  <si>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</si>
  <si>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</si>
  <si>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</si>
  <si>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</si>
  <si>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</si>
  <si>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</si>
  <si>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</si>
  <si>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</si>
  <si>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</si>
  <si>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</si>
  <si>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</si>
  <si>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</si>
  <si>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</si>
  <si>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</si>
  <si>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</si>
  <si>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</si>
  <si>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</si>
  <si>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</si>
  <si>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</si>
  <si>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</si>
  <si>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</si>
  <si>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</si>
  <si>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</si>
  <si>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</si>
  <si>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</si>
  <si>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</si>
  <si>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</si>
  <si>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</si>
  <si>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</si>
  <si>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</si>
  <si>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</si>
  <si>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</si>
  <si>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</si>
  <si>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</si>
  <si>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</si>
  <si>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</si>
  <si>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</si>
  <si>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</si>
  <si>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</si>
  <si>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</si>
  <si>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</si>
  <si>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</si>
  <si>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</si>
  <si>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</si>
  <si>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</si>
  <si>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</si>
  <si>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</si>
  <si>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</si>
  <si>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</si>
  <si>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</si>
  <si>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</si>
  <si>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</si>
  <si>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</si>
  <si>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</si>
  <si>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</si>
  <si>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</si>
  <si>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</si>
  <si>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</si>
  <si>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</si>
  <si>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</si>
  <si>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</si>
  <si>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</si>
  <si>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</si>
  <si>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</si>
  <si>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</si>
  <si>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</si>
  <si>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</si>
  <si>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</si>
  <si>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</si>
  <si>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</si>
  <si>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</si>
  <si>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</si>
  <si>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</si>
  <si>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</si>
  <si>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</si>
  <si>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</si>
  <si>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</si>
  <si>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</si>
  <si>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</si>
  <si>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</si>
  <si>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</si>
  <si>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</si>
  <si>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</si>
  <si>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</si>
  <si>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</si>
  <si>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</si>
  <si>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</si>
  <si>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</si>
  <si>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</si>
  <si>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</si>
  <si>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</si>
  <si>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</si>
  <si>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</si>
  <si>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</si>
  <si>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</si>
  <si>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</si>
  <si>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</si>
  <si>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</si>
  <si>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</si>
  <si>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</si>
  <si>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</si>
  <si>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</si>
  <si>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</si>
  <si>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</si>
  <si>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</si>
  <si>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</si>
  <si>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</si>
  <si>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</si>
  <si>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</si>
  <si>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</si>
  <si>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</si>
  <si>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</si>
  <si>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</si>
  <si>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</si>
  <si>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</si>
  <si>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</si>
  <si>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</si>
  <si>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</si>
  <si>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</si>
  <si>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</si>
  <si>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</si>
  <si>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</si>
  <si>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</si>
  <si>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</si>
  <si>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</si>
  <si>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</si>
  <si>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</si>
  <si>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</si>
  <si>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</si>
  <si>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</si>
  <si>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</si>
  <si>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</si>
  <si>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</si>
  <si>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</si>
  <si>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</si>
  <si>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</si>
  <si>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</si>
  <si>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</si>
  <si>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</si>
  <si>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</si>
  <si>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</si>
  <si>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</si>
  <si>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</si>
  <si>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</si>
  <si>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</si>
  <si>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</si>
  <si>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</si>
  <si>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</si>
  <si>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</si>
  <si>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</si>
  <si>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</si>
  <si>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</si>
  <si>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</si>
  <si>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</si>
  <si>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</si>
  <si>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</si>
  <si>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</si>
  <si>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</si>
  <si>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</si>
  <si>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</si>
  <si>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</si>
  <si>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</si>
  <si>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</si>
  <si>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</si>
  <si>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</si>
  <si>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</si>
  <si>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</si>
  <si>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</si>
  <si>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</si>
  <si>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</si>
  <si>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</si>
  <si>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</si>
  <si>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</si>
  <si>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</si>
  <si>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</si>
  <si>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</si>
  <si>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</si>
  <si>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</si>
  <si>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</si>
  <si>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</si>
  <si>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</si>
  <si>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</si>
  <si>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</si>
  <si>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</si>
  <si>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</si>
  <si>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</si>
  <si>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</si>
  <si>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</si>
  <si>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</si>
  <si>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</si>
  <si>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</si>
  <si>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</si>
  <si>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</si>
  <si>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</si>
  <si>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</si>
  <si>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</si>
  <si>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</si>
  <si>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</si>
  <si>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</si>
  <si>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</si>
  <si>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</si>
  <si>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</si>
  <si>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</si>
  <si>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</si>
  <si>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</si>
  <si>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</si>
  <si>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</si>
  <si>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</si>
  <si>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</si>
  <si>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</si>
  <si>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</si>
  <si>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</si>
  <si>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</si>
  <si>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</si>
  <si>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</si>
  <si>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</si>
  <si>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</si>
  <si>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</si>
  <si>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</si>
  <si>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</si>
  <si>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</si>
  <si>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</si>
  <si>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</si>
  <si>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</si>
  <si>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</si>
  <si>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</si>
  <si>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</si>
  <si>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</si>
  <si>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</si>
  <si>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</si>
  <si>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</si>
  <si>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</si>
  <si>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</si>
  <si>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</si>
  <si>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</si>
  <si>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</si>
  <si>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</si>
  <si>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</si>
  <si>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</si>
  <si>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</si>
  <si>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</si>
  <si>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</si>
  <si>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</si>
  <si>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</si>
  <si>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</si>
  <si>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</si>
  <si>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</si>
  <si>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</si>
  <si>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</si>
  <si>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</si>
  <si>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</si>
  <si>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</si>
  <si>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</si>
  <si>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</si>
  <si>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</si>
  <si>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</si>
  <si>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</si>
  <si>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</si>
  <si>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</si>
  <si>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</si>
  <si>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</si>
  <si>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</si>
  <si>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</si>
  <si>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</si>
  <si>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</si>
  <si>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</si>
  <si>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</si>
  <si>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</si>
  <si>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</si>
  <si>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</si>
  <si>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</si>
  <si>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</si>
  <si>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</si>
  <si>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</si>
  <si>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</si>
  <si>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</si>
  <si>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</si>
  <si>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</si>
  <si>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</si>
  <si>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</si>
  <si>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</si>
  <si>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</si>
  <si>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</si>
  <si>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</si>
  <si>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</si>
  <si>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</si>
  <si>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</si>
  <si>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</si>
  <si>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</si>
  <si>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</si>
  <si>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</si>
  <si>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</si>
  <si>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</si>
  <si>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</si>
  <si>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</si>
  <si>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</si>
  <si>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</si>
  <si>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</si>
  <si>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</si>
  <si>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</si>
  <si>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</si>
  <si>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</si>
  <si>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</si>
  <si>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</si>
  <si>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</si>
  <si>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</si>
  <si>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</si>
  <si>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</si>
  <si>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</si>
  <si>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</si>
  <si>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</si>
  <si>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</si>
  <si>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</si>
  <si>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</si>
  <si>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</si>
  <si>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</si>
  <si>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</si>
  <si>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</si>
  <si>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</si>
  <si>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</si>
  <si>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</si>
  <si>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</si>
  <si>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</si>
  <si>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</si>
  <si>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</si>
  <si>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</si>
  <si>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</si>
  <si>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</si>
  <si>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</si>
  <si>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</si>
  <si>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</si>
  <si>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</si>
  <si>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</si>
  <si>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</si>
  <si>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</si>
  <si>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</si>
  <si>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</si>
  <si>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</si>
  <si>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</si>
  <si>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</si>
  <si>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</si>
  <si>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</si>
  <si>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</si>
  <si>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</si>
  <si>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</si>
  <si>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</si>
  <si>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</si>
  <si>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</si>
  <si>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</si>
  <si>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</si>
  <si>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</si>
  <si>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</si>
  <si>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</si>
  <si>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</si>
  <si>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</si>
  <si>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</si>
  <si>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</si>
  <si>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</si>
  <si>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</si>
  <si>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</si>
  <si>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</si>
  <si>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</si>
  <si>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</si>
  <si>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</si>
  <si>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</si>
  <si>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</si>
  <si>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</si>
  <si>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</si>
  <si>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</si>
  <si>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</si>
  <si>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</si>
  <si>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</si>
  <si>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</si>
  <si>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</si>
  <si>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</si>
  <si>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</si>
  <si>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</si>
  <si>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</si>
  <si>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</si>
  <si>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</si>
  <si>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</si>
  <si>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</si>
  <si>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</si>
  <si>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</si>
  <si>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</si>
  <si>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</si>
  <si>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</si>
  <si>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</si>
  <si>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</si>
  <si>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</si>
  <si>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</si>
  <si>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</si>
  <si>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</si>
  <si>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</si>
  <si>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</si>
  <si>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</si>
  <si>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</si>
  <si>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</si>
  <si>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</si>
  <si>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</si>
  <si>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</si>
  <si>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</si>
  <si>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</si>
  <si>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</si>
  <si>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</si>
  <si>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</si>
  <si>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</si>
  <si>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</si>
  <si>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</si>
  <si>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</si>
  <si>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</si>
  <si>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</si>
  <si>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</si>
  <si>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</si>
  <si>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</si>
  <si>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</si>
  <si>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</si>
  <si>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</si>
  <si>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</si>
  <si>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</si>
  <si>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</si>
  <si>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</si>
  <si>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</si>
  <si>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</si>
  <si>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</si>
  <si>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</si>
  <si>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</si>
  <si>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</si>
  <si>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</si>
  <si>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</si>
  <si>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</si>
  <si>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</si>
  <si>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</si>
  <si>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</si>
  <si>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</si>
  <si>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</si>
  <si>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</si>
  <si>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</si>
  <si>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</si>
  <si>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</si>
  <si>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</si>
  <si>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</si>
  <si>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</si>
  <si>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</si>
  <si>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</si>
  <si>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</si>
  <si>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</si>
  <si>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</si>
  <si>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</si>
  <si>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</si>
  <si>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</si>
  <si>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</si>
  <si>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</si>
  <si>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</si>
  <si>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</si>
  <si>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</si>
  <si>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</si>
  <si>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</si>
  <si>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</si>
  <si>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</si>
  <si>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</si>
  <si>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</si>
  <si>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</si>
  <si>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</si>
  <si>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</si>
  <si>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</si>
  <si>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</si>
  <si>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</si>
  <si>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</si>
  <si>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</si>
  <si>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</si>
  <si>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</si>
  <si>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</si>
  <si>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</si>
  <si>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</si>
  <si>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</si>
  <si>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</si>
  <si>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</si>
  <si>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</si>
  <si>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</si>
  <si>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</si>
  <si>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</si>
  <si>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</si>
  <si>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</si>
  <si>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</si>
  <si>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</si>
  <si>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</si>
  <si>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</si>
  <si>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</si>
  <si>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</si>
  <si>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</si>
  <si>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</si>
  <si>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</si>
  <si>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</si>
  <si>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</si>
  <si>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</si>
  <si>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</si>
  <si>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</si>
  <si>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</si>
  <si>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</si>
  <si>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</si>
  <si>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</si>
  <si>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</si>
  <si>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</si>
  <si>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</si>
  <si>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</si>
  <si>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</si>
  <si>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</si>
  <si>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</si>
  <si>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</si>
  <si>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</si>
  <si>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</si>
  <si>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</si>
  <si>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</si>
  <si>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</si>
  <si>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</si>
  <si>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</si>
  <si>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</si>
  <si>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</si>
  <si>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</si>
  <si>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</si>
  <si>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</si>
  <si>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</si>
  <si>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</si>
  <si>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</si>
  <si>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</si>
  <si>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</si>
  <si>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</si>
  <si>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</si>
  <si>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</si>
  <si>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</si>
  <si>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</si>
  <si>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</si>
  <si>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</si>
  <si>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</si>
  <si>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</si>
  <si>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</si>
  <si>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</si>
  <si>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</si>
  <si>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</si>
  <si>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</si>
  <si>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</si>
  <si>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</si>
  <si>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</si>
  <si>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</si>
  <si>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</si>
  <si>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</si>
  <si>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</si>
  <si>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</si>
  <si>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</si>
  <si>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</si>
  <si>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</si>
  <si>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</si>
  <si>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</si>
  <si>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</si>
  <si>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</si>
  <si>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</si>
  <si>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</si>
  <si>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</si>
  <si>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</si>
  <si>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</si>
  <si>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</si>
  <si>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</si>
  <si>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</si>
  <si>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</si>
  <si>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</si>
  <si>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</si>
  <si>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</si>
  <si>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</si>
  <si>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</si>
  <si>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</si>
  <si>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</si>
  <si>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</si>
  <si>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</si>
  <si>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</si>
  <si>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</si>
  <si>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</si>
  <si>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</si>
  <si>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</si>
  <si>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</si>
  <si>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</si>
  <si>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</si>
  <si>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</si>
  <si>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</si>
  <si>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</si>
  <si>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</si>
  <si>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</si>
  <si>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</si>
  <si>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</si>
  <si>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</si>
  <si>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</si>
  <si>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</si>
  <si>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</si>
  <si>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</si>
  <si>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</si>
  <si>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</si>
  <si>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</si>
  <si>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</si>
  <si>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</si>
  <si>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</si>
  <si>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</si>
  <si>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</si>
  <si>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</si>
  <si>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</si>
  <si>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</si>
  <si>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</si>
  <si>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</si>
  <si>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</si>
  <si>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</si>
  <si>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</si>
  <si>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</si>
  <si>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</si>
  <si>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</si>
  <si>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</si>
  <si>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</si>
  <si>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</si>
  <si>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</si>
  <si>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</si>
  <si>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</si>
  <si>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</si>
  <si>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</si>
  <si>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</si>
  <si>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</si>
  <si>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</si>
  <si>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</si>
  <si>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</si>
  <si>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</si>
  <si>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</si>
  <si>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</si>
  <si>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</si>
  <si>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</si>
  <si>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</si>
  <si>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</si>
  <si>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</si>
  <si>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</si>
  <si>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</si>
  <si>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</si>
  <si>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</si>
  <si>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</si>
  <si>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</si>
  <si>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</si>
  <si>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</si>
  <si>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</si>
  <si>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</si>
  <si>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</si>
  <si>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</si>
  <si>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</si>
  <si>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</si>
  <si>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</si>
  <si>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</si>
  <si>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</si>
  <si>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</si>
  <si>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</si>
  <si>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</si>
  <si>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</si>
  <si>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</si>
  <si>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</si>
  <si>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</si>
  <si>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</si>
  <si>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</si>
  <si>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</si>
  <si>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</si>
  <si>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</si>
  <si>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</si>
  <si>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</si>
  <si>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</si>
  <si>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</si>
  <si>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</si>
  <si>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</si>
  <si>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</si>
  <si>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</si>
  <si>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</si>
  <si>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</si>
  <si>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</si>
  <si>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</si>
  <si>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</si>
  <si>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</si>
  <si>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</si>
  <si>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</si>
  <si>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</si>
  <si>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</si>
  <si>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</si>
  <si>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</si>
  <si>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</si>
  <si>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</si>
  <si>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</si>
  <si>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</si>
  <si>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</si>
  <si>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</si>
  <si>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</si>
  <si>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</si>
  <si>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</si>
  <si>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</si>
  <si>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</si>
  <si>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</si>
  <si>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</si>
  <si>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</si>
  <si>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</si>
  <si>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</si>
  <si>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</si>
  <si>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</si>
  <si>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</si>
  <si>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</si>
  <si>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</si>
  <si>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</si>
  <si>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</si>
  <si>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</si>
  <si>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</si>
  <si>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</si>
  <si>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</si>
  <si>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</si>
  <si>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</si>
  <si>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</si>
  <si>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</si>
  <si>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</si>
  <si>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</si>
  <si>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</si>
  <si>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</si>
  <si>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</si>
  <si>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</si>
  <si>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</si>
  <si>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</si>
  <si>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</si>
  <si>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</si>
  <si>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</si>
  <si>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</si>
  <si>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</si>
  <si>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</si>
  <si>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</si>
  <si>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</si>
  <si>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</si>
  <si>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</si>
  <si>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</si>
  <si>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</si>
  <si>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</si>
  <si>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</si>
  <si>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</si>
  <si>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</si>
  <si>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</si>
  <si>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</si>
  <si>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</si>
  <si>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</si>
  <si>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</si>
  <si>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</si>
  <si>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</si>
  <si>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</si>
  <si>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</si>
  <si>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</si>
  <si>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</si>
  <si>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</si>
  <si>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</si>
  <si>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</si>
  <si>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</si>
  <si>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</si>
  <si>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</si>
  <si>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</si>
  <si>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</si>
  <si>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</si>
  <si>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</si>
  <si>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</si>
  <si>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</si>
  <si>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</si>
  <si>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</si>
  <si>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</si>
  <si>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</si>
  <si>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</si>
  <si>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</si>
  <si>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</si>
  <si>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</si>
  <si>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</si>
  <si>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</si>
  <si>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</si>
  <si>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</si>
  <si>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</si>
  <si>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</si>
  <si>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</si>
  <si>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</si>
  <si>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</si>
  <si>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</si>
  <si>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</si>
  <si>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</si>
  <si>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</si>
  <si>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</si>
  <si>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</si>
  <si>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</si>
  <si>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</si>
  <si>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</si>
  <si>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</si>
  <si>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</si>
  <si>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</si>
  <si>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</si>
  <si>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</si>
  <si>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</si>
  <si>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</si>
  <si>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</si>
  <si>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</si>
  <si>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</si>
  <si>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</si>
  <si>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</si>
  <si>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</si>
  <si>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</si>
  <si>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</si>
  <si>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</si>
  <si>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</si>
  <si>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</si>
  <si>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</si>
  <si>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</si>
  <si>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</si>
  <si>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</si>
  <si>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</si>
  <si>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</si>
  <si>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</si>
  <si>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</si>
  <si>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</si>
  <si>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</si>
  <si>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</si>
  <si>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</si>
  <si>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</si>
  <si>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</si>
  <si>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</si>
  <si>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</si>
  <si>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</si>
  <si>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</si>
  <si>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</si>
  <si>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</si>
  <si>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</si>
  <si>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</si>
  <si>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</si>
  <si>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</si>
  <si>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</si>
  <si>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</si>
  <si>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</si>
  <si>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</si>
  <si>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</si>
  <si>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</si>
  <si>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</si>
  <si>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</si>
  <si>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</si>
  <si>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</si>
  <si>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</si>
  <si>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</si>
  <si>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</si>
  <si>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</si>
  <si>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</si>
  <si>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</si>
  <si>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</si>
  <si>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</si>
  <si>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</si>
  <si>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</si>
  <si>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</si>
  <si>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</si>
  <si>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</si>
  <si>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</si>
  <si>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</si>
  <si>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</si>
  <si>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</si>
  <si>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</si>
  <si>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</si>
  <si>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</si>
  <si>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</si>
  <si>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</si>
  <si>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</si>
  <si>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</si>
  <si>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</si>
  <si>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</si>
  <si>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</si>
  <si>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</si>
  <si>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</si>
  <si>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</si>
  <si>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</si>
  <si>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</si>
  <si>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</si>
  <si>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</si>
  <si>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</si>
  <si>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</si>
  <si>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</si>
  <si>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</si>
  <si>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</si>
  <si>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</si>
  <si>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</si>
  <si>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</si>
  <si>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</si>
  <si>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</si>
  <si>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</si>
  <si>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</si>
  <si>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</si>
  <si>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</si>
  <si>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</si>
  <si>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</si>
  <si>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</si>
  <si>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</si>
  <si>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</si>
  <si>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</si>
  <si>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</si>
  <si>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</si>
  <si>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</si>
  <si>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</si>
  <si>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</si>
  <si>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</si>
  <si>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</si>
  <si>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</si>
  <si>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</si>
  <si>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</si>
  <si>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</si>
  <si>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</si>
  <si>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</si>
  <si>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</si>
  <si>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</si>
  <si>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</si>
  <si>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</si>
  <si>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</si>
  <si>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</si>
  <si>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</si>
  <si>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</si>
  <si>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</si>
  <si>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</si>
  <si>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</si>
  <si>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</si>
  <si>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</si>
  <si>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</si>
  <si>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</si>
  <si>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</si>
  <si>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</si>
  <si>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</si>
  <si>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</si>
  <si>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</si>
  <si>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</si>
  <si>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</si>
  <si>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</si>
  <si>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</si>
  <si>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</si>
  <si>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</si>
  <si>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</si>
  <si>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</si>
  <si>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</si>
  <si>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</si>
  <si>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</si>
  <si>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</si>
  <si>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</si>
  <si>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</si>
  <si>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</si>
  <si>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</si>
  <si>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</si>
  <si>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</si>
  <si>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</si>
  <si>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</si>
  <si>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</si>
  <si>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</si>
  <si>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</si>
  <si>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</si>
  <si>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</si>
  <si>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</si>
  <si>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</si>
  <si>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</si>
  <si>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</si>
  <si>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</si>
  <si>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</si>
  <si>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</si>
  <si>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</si>
  <si>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</si>
  <si>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</si>
  <si>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</si>
  <si>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</si>
  <si>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</si>
  <si>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</si>
  <si>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</si>
  <si>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</si>
  <si>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</si>
  <si>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</si>
  <si>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</si>
  <si>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</si>
  <si>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</si>
  <si>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</si>
  <si>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</si>
  <si>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</si>
  <si>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</si>
  <si>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</si>
  <si>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</si>
  <si>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</si>
  <si>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</si>
  <si>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</si>
  <si>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</si>
  <si>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</si>
  <si>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</si>
  <si>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</si>
  <si>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</si>
  <si>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</si>
  <si>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</si>
  <si>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</si>
  <si>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</si>
  <si>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</si>
  <si>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</si>
  <si>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</si>
  <si>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</si>
  <si>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</si>
  <si>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</si>
  <si>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</si>
  <si>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</si>
  <si>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</si>
  <si>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</si>
  <si>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</si>
  <si>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</si>
  <si>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</si>
  <si>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</si>
  <si>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</si>
  <si>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</si>
  <si>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</si>
  <si>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</si>
  <si>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</si>
  <si>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</si>
  <si>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</si>
  <si>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</si>
  <si>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</si>
  <si>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</si>
  <si>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</si>
  <si>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</si>
  <si>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</si>
  <si>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</si>
  <si>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</si>
  <si>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</si>
  <si>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</si>
  <si>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</si>
  <si>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</si>
  <si>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</si>
  <si>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</si>
  <si>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</si>
  <si>
    <t>pnaics</t>
  </si>
  <si>
    <t>naics6</t>
  </si>
  <si>
    <t>naics5</t>
  </si>
  <si>
    <t>naics4</t>
  </si>
  <si>
    <t>creative_sector</t>
  </si>
  <si>
    <t>anocs4</t>
  </si>
  <si>
    <t>occupation_description</t>
  </si>
  <si>
    <t>o_nesta</t>
  </si>
  <si>
    <t>o_higgs</t>
  </si>
  <si>
    <t>o_freeman</t>
  </si>
  <si>
    <t>naics</t>
  </si>
  <si>
    <t>anaics</t>
  </si>
  <si>
    <t>naics2</t>
  </si>
  <si>
    <t>naics3</t>
  </si>
  <si>
    <t>pnaics_source</t>
  </si>
  <si>
    <t>coefficient</t>
  </si>
  <si>
    <t>pnaics_target</t>
  </si>
  <si>
    <t>target_description</t>
  </si>
  <si>
    <t>source_description</t>
  </si>
  <si>
    <t>creative_occupation_type</t>
  </si>
  <si>
    <t>geo_name_pk</t>
  </si>
  <si>
    <t>standardised_province</t>
  </si>
  <si>
    <t>Agriculture,Forestry</t>
  </si>
  <si>
    <t>Wholesale Trade</t>
  </si>
  <si>
    <t>Retail Trade</t>
  </si>
  <si>
    <t>Agriculture,forestry, fishing and hunting</t>
  </si>
  <si>
    <t>main_industry</t>
  </si>
  <si>
    <t>A712D00</t>
  </si>
  <si>
    <t>ANAICS equivalent (listed if the code exists in the ANAICS system - not all codes listed here appear in the IOICC system)</t>
  </si>
  <si>
    <t>G712D00</t>
  </si>
  <si>
    <t>See the document 'Uniform Coding' in 'DOCUMENTS' folder</t>
  </si>
  <si>
    <t>(To be added - we need to verify if it is the same as the GDP hierarchy)</t>
  </si>
  <si>
    <t>dim_geography</t>
  </si>
  <si>
    <t>indicators</t>
  </si>
  <si>
    <t>ioicc_standardiser</t>
  </si>
  <si>
    <t>dim_occupation</t>
  </si>
  <si>
    <t>dim_industry</t>
  </si>
  <si>
    <t>L110000</t>
  </si>
  <si>
    <t/>
  </si>
  <si>
    <t>L11N000</t>
  </si>
  <si>
    <t>Farming - not elsewhere classified (nec)</t>
  </si>
  <si>
    <t>L111000</t>
  </si>
  <si>
    <t>L112000</t>
  </si>
  <si>
    <t>L113000</t>
  </si>
  <si>
    <t>L114000</t>
  </si>
  <si>
    <t>L115000</t>
  </si>
  <si>
    <t>L210000</t>
  </si>
  <si>
    <t>L21N000</t>
  </si>
  <si>
    <t>Mining - not elsewhere classified (nec)</t>
  </si>
  <si>
    <t>L211000</t>
  </si>
  <si>
    <t>L212000</t>
  </si>
  <si>
    <t>L213000</t>
  </si>
  <si>
    <t>L220000</t>
  </si>
  <si>
    <t>L221000</t>
  </si>
  <si>
    <t>L230000</t>
  </si>
  <si>
    <t>L236000</t>
  </si>
  <si>
    <t>L237000</t>
  </si>
  <si>
    <t>L238000</t>
  </si>
  <si>
    <t xml:space="preserve"> Manufacturing</t>
  </si>
  <si>
    <t>L311000</t>
  </si>
  <si>
    <t>L312000</t>
  </si>
  <si>
    <t>L313000</t>
  </si>
  <si>
    <t>L314000</t>
  </si>
  <si>
    <t>L315000</t>
  </si>
  <si>
    <t>L316000</t>
  </si>
  <si>
    <t>L321000</t>
  </si>
  <si>
    <t>L322000</t>
  </si>
  <si>
    <t>L323000</t>
  </si>
  <si>
    <t>L324000</t>
  </si>
  <si>
    <t>L325000</t>
  </si>
  <si>
    <t>L326000</t>
  </si>
  <si>
    <t>L327000</t>
  </si>
  <si>
    <t>L331000</t>
  </si>
  <si>
    <t>L332000</t>
  </si>
  <si>
    <t>L333000</t>
  </si>
  <si>
    <t>L334000</t>
  </si>
  <si>
    <t>L335000</t>
  </si>
  <si>
    <t>L336000</t>
  </si>
  <si>
    <t>L337000</t>
  </si>
  <si>
    <t>L339000</t>
  </si>
  <si>
    <t>L410000</t>
  </si>
  <si>
    <t>L411000</t>
  </si>
  <si>
    <t>L412000</t>
  </si>
  <si>
    <t>L413000</t>
  </si>
  <si>
    <t>L414000</t>
  </si>
  <si>
    <t>L415000</t>
  </si>
  <si>
    <t>L416000</t>
  </si>
  <si>
    <t>L417000</t>
  </si>
  <si>
    <t>L418000</t>
  </si>
  <si>
    <t>L419000</t>
  </si>
  <si>
    <t xml:space="preserve"> Retail trade</t>
  </si>
  <si>
    <t>L441000</t>
  </si>
  <si>
    <t>L442000</t>
  </si>
  <si>
    <t>L443000</t>
  </si>
  <si>
    <t>L444000</t>
  </si>
  <si>
    <t>L445000</t>
  </si>
  <si>
    <t>L446000</t>
  </si>
  <si>
    <t>L447000</t>
  </si>
  <si>
    <t>L448000</t>
  </si>
  <si>
    <t>L451000</t>
  </si>
  <si>
    <t>L452000</t>
  </si>
  <si>
    <t>L453000</t>
  </si>
  <si>
    <t>L454000</t>
  </si>
  <si>
    <t xml:space="preserve"> Transportation and warehousing</t>
  </si>
  <si>
    <t>L481000</t>
  </si>
  <si>
    <t>L482000</t>
  </si>
  <si>
    <t>L483000</t>
  </si>
  <si>
    <t>L484000</t>
  </si>
  <si>
    <t>L485000</t>
  </si>
  <si>
    <t>L486000</t>
  </si>
  <si>
    <t>L487000</t>
  </si>
  <si>
    <t>L488000</t>
  </si>
  <si>
    <t>L491000</t>
  </si>
  <si>
    <t>L492000</t>
  </si>
  <si>
    <t>L493000</t>
  </si>
  <si>
    <t>L510000</t>
  </si>
  <si>
    <t>L511000</t>
  </si>
  <si>
    <t>L512000</t>
  </si>
  <si>
    <t>L515000</t>
  </si>
  <si>
    <t>L517000</t>
  </si>
  <si>
    <t>Wired telecommunications carriers</t>
  </si>
  <si>
    <t>L518000</t>
  </si>
  <si>
    <t>L519000</t>
  </si>
  <si>
    <t>L520000</t>
  </si>
  <si>
    <t>L521000</t>
  </si>
  <si>
    <t>L522000</t>
  </si>
  <si>
    <t>L523000</t>
  </si>
  <si>
    <t>L524000</t>
  </si>
  <si>
    <t>L526000</t>
  </si>
  <si>
    <t>L530000</t>
  </si>
  <si>
    <t>L531000</t>
  </si>
  <si>
    <t>L532000</t>
  </si>
  <si>
    <t>L533000</t>
  </si>
  <si>
    <t>L540000</t>
  </si>
  <si>
    <t>L541000</t>
  </si>
  <si>
    <t>L550000</t>
  </si>
  <si>
    <t>L551000</t>
  </si>
  <si>
    <t>L560000</t>
  </si>
  <si>
    <t>L561000</t>
  </si>
  <si>
    <t>L562000</t>
  </si>
  <si>
    <t>L610000</t>
  </si>
  <si>
    <t>L611000</t>
  </si>
  <si>
    <t>L620000</t>
  </si>
  <si>
    <t>L621000</t>
  </si>
  <si>
    <t>L622000</t>
  </si>
  <si>
    <t>Hospitals all types</t>
  </si>
  <si>
    <t>L623000</t>
  </si>
  <si>
    <t>Nursing and residential care facilities all types</t>
  </si>
  <si>
    <t>L624000</t>
  </si>
  <si>
    <t>L710000</t>
  </si>
  <si>
    <t>L711000</t>
  </si>
  <si>
    <t>L712000</t>
  </si>
  <si>
    <t>L713000</t>
  </si>
  <si>
    <t>L720000</t>
  </si>
  <si>
    <t>L721000</t>
  </si>
  <si>
    <t>L722000</t>
  </si>
  <si>
    <t>L810000</t>
  </si>
  <si>
    <t>L811000</t>
  </si>
  <si>
    <t>L812000</t>
  </si>
  <si>
    <t>L813000</t>
  </si>
  <si>
    <t>L814000</t>
  </si>
  <si>
    <t>L910000</t>
  </si>
  <si>
    <t>L911000</t>
  </si>
  <si>
    <t>Federal government public administration except Defence Services</t>
  </si>
  <si>
    <t>L912000</t>
  </si>
  <si>
    <t>Provincial and territorial public administration all types</t>
  </si>
  <si>
    <t>L913000</t>
  </si>
  <si>
    <t>Local, municipal and regional public administration all types</t>
  </si>
  <si>
    <t>L914000</t>
  </si>
  <si>
    <t>L919000</t>
  </si>
  <si>
    <t>LUncl00</t>
  </si>
  <si>
    <t>ssified industries</t>
  </si>
  <si>
    <t>Full code</t>
  </si>
  <si>
    <t>Four-digit code if reported</t>
  </si>
  <si>
    <t>NAICS aggregation level</t>
  </si>
  <si>
    <t>Four-digit</t>
  </si>
  <si>
    <t>Not Applicable</t>
  </si>
  <si>
    <t>IOICC</t>
  </si>
  <si>
    <t>LTota00</t>
  </si>
  <si>
    <t>All Industries</t>
  </si>
  <si>
    <t>total</t>
  </si>
  <si>
    <t>Accommodation and food services [BS72]</t>
  </si>
  <si>
    <t>Accommodation services [BS721]</t>
  </si>
  <si>
    <t>Administrative and support services [BS561]</t>
  </si>
  <si>
    <t>Administrative and support, waste management and remediation services [BS56]</t>
  </si>
  <si>
    <t>Agriculture, forestry, fishing and hunting [BS11]</t>
  </si>
  <si>
    <t>Ambulatory health care services [BS621]</t>
  </si>
  <si>
    <t>Ambulatory health care services [NP6210]</t>
  </si>
  <si>
    <t>Amusement, gambling and recreation industries [BS713]</t>
  </si>
  <si>
    <t>Animal production [BS112]</t>
  </si>
  <si>
    <t>Arts, entertainment and recreation [BS71]</t>
  </si>
  <si>
    <t>Automobile and light-duty motor vehicle manufacturing [BS33611]</t>
  </si>
  <si>
    <t>Beverage and tobacco product manufacturing [BS312]</t>
  </si>
  <si>
    <t>Broadcasting (except internet) [BS515]</t>
  </si>
  <si>
    <t>Chemical manufacturing [BS325]</t>
  </si>
  <si>
    <t>Clothing and leather and allied product manufacturing [BS31B]</t>
  </si>
  <si>
    <t>Computer and electronic product manufacturing [BS334]</t>
  </si>
  <si>
    <t>Construction [BS23]</t>
  </si>
  <si>
    <t>Conventional oil and gas extraction [BS211113]</t>
  </si>
  <si>
    <t>Copper, nickel, lead and zinc ore mining [BS21223]</t>
  </si>
  <si>
    <t>Crop and animal production [BS11A]</t>
  </si>
  <si>
    <t>Crop production (except greenhouse, nursery and floriculture production) [BS111A]</t>
  </si>
  <si>
    <t>Depository credit intermediation and monetary authorities [BS52B]</t>
  </si>
  <si>
    <t>Diamond mining [BS212392]</t>
  </si>
  <si>
    <t>Educational services [BS61]</t>
  </si>
  <si>
    <t>Electrical equipment, appliance and component manufacturing [BS335]</t>
  </si>
  <si>
    <t>Engineering construction [BS23C]</t>
  </si>
  <si>
    <t>Fabricated metal product manufacturing [BS332]</t>
  </si>
  <si>
    <t>Federal government services [GS911]</t>
  </si>
  <si>
    <t>Finance and insurance, and holding companies [BS5B]</t>
  </si>
  <si>
    <t>Food manufacturing [BS311]</t>
  </si>
  <si>
    <t>Furniture and related product manufacturing [BS337]</t>
  </si>
  <si>
    <t>Gold and silver ore mining [BS21222]</t>
  </si>
  <si>
    <t>Government health services [GS620]</t>
  </si>
  <si>
    <t>Grant-making, civic, and professional and similar organizations [NP813A]</t>
  </si>
  <si>
    <t>Greenhouse, nursery and floriculture production [BS1114]</t>
  </si>
  <si>
    <t>Health care [BS62X]</t>
  </si>
  <si>
    <t>Heavy-duty truck manufacturing [BS33612]</t>
  </si>
  <si>
    <t>Holding companies [BS551113]</t>
  </si>
  <si>
    <t>Industrial, commercial and service industry machinery manufacturing [BS333A]</t>
  </si>
  <si>
    <t>Information and cultural industries [BS51]</t>
  </si>
  <si>
    <t>Insurance carriers and related activities [BS524]</t>
  </si>
  <si>
    <t>Iron ore mining [BS21221]</t>
  </si>
  <si>
    <t>Legal, accounting and related services [BS541A]</t>
  </si>
  <si>
    <t>Lessors of real estate [BS5311]</t>
  </si>
  <si>
    <t>Local, municipal and aboriginal government services [GS91B]</t>
  </si>
  <si>
    <t>Machinery manufacturing [BS333]</t>
  </si>
  <si>
    <t>Manufacturing [BS3A]</t>
  </si>
  <si>
    <t>Mining and oil and gas extraction [BS21]</t>
  </si>
  <si>
    <t>Mining and quarrying (except oil and gas) [BS212]</t>
  </si>
  <si>
    <t>Miscellaneous chemical product manufacturing [BS325A]</t>
  </si>
  <si>
    <t>Miscellaneous food manufacturing [BS311A]</t>
  </si>
  <si>
    <t>Miscellaneous manufacturing [BS339]</t>
  </si>
  <si>
    <t>Motion picture and sound recording industries [BS512]</t>
  </si>
  <si>
    <t>Motor vehicle parts manufacturing [BS3363]</t>
  </si>
  <si>
    <t>Natural gas distribution, water, sewage and other systems [BS221A]</t>
  </si>
  <si>
    <t>Non-conventional oil extraction [BS211114]</t>
  </si>
  <si>
    <t>Non-metallic mineral product manufacturing (except cement and concrete products) [BS327A]</t>
  </si>
  <si>
    <t>Non-metallic mineral product manufacturing [BS327]</t>
  </si>
  <si>
    <t>Non-profit arts, entertainment and recreation [NP7100]</t>
  </si>
  <si>
    <t>Non-profit education institutions [NP6100]</t>
  </si>
  <si>
    <t>Non-profit institutions [NP0]</t>
  </si>
  <si>
    <t>Non-profit welfare organizations [NP6240]</t>
  </si>
  <si>
    <t>Offices of real estate agents and brokers and activities related to real estate [BS531A]</t>
  </si>
  <si>
    <t>Other educational services [GS611A00]</t>
  </si>
  <si>
    <t>Other metal ore mining [BS21229]</t>
  </si>
  <si>
    <t>Other non-metallic mineral mining and quarrying (except diamond and potash) [BS21239A]</t>
  </si>
  <si>
    <t>Other non-profit institutions serving households [NPA000]</t>
  </si>
  <si>
    <t>Other private services [BS81]</t>
  </si>
  <si>
    <t>Other professional, scientific and technical services including scientific research and development [BS541B]</t>
  </si>
  <si>
    <t>Paper manufacturing [BS322]</t>
  </si>
  <si>
    <t>Performing arts, spectator sports and related industries, and heritage institutions [BS71A]</t>
  </si>
  <si>
    <t>Personal and laundry services [BS812]</t>
  </si>
  <si>
    <t>Personal care services and other personal services [BS812A]</t>
  </si>
  <si>
    <t>Personal services and private households [BS81A]</t>
  </si>
  <si>
    <t>Petroleum and coal product manufacturing [BS324]</t>
  </si>
  <si>
    <t>Pipeline transportation [BS486]</t>
  </si>
  <si>
    <t>Plastics and rubber products manufacturing [BS326]</t>
  </si>
  <si>
    <t>Postal service and couriers and messengers [BS49A]</t>
  </si>
  <si>
    <t>Potash mining [BS212396]</t>
  </si>
  <si>
    <t>Primary metal manufacturing [BS331]</t>
  </si>
  <si>
    <t>Professional and similar organizations [BS813B]</t>
  </si>
  <si>
    <t>Professional, scientific and technical services [BS54]</t>
  </si>
  <si>
    <t>Publishing industries (except internet) [BS511]</t>
  </si>
  <si>
    <t>Real estate, rental and leasing [BS53]</t>
  </si>
  <si>
    <t>Religious organizations [NP8131]</t>
  </si>
  <si>
    <t>Rental and leasing services [BS532]</t>
  </si>
  <si>
    <t>Repair and maintenance [BS811]</t>
  </si>
  <si>
    <t>Retail trade [BS4A]</t>
  </si>
  <si>
    <t>Sand, gravel, clay, and ceramic and refractory minerals mining and quarrying [BS21232]</t>
  </si>
  <si>
    <t>Stone mining and quarrying [BS21231]</t>
  </si>
  <si>
    <t>Support activities for agriculture and forestry [BS115]</t>
  </si>
  <si>
    <t>Support activities for mining [BS21311B]</t>
  </si>
  <si>
    <t>Support activities for oil and gas extraction [BS21311A]</t>
  </si>
  <si>
    <t>Transit, ground passenger and scenic and sightseeing transportation [BS48Z]</t>
  </si>
  <si>
    <t>Transportation and warehousing [BS4B]</t>
  </si>
  <si>
    <t>Transportation equipment manufacturing [BS336]</t>
  </si>
  <si>
    <t>Utilities [BS22]</t>
  </si>
  <si>
    <t>Wholesale trade [BS41]</t>
  </si>
  <si>
    <t>Wood product manufacturing [BS321]</t>
  </si>
  <si>
    <t>G720000</t>
  </si>
  <si>
    <t>G721000</t>
  </si>
  <si>
    <t>G561000</t>
  </si>
  <si>
    <t>G560000</t>
  </si>
  <si>
    <t>G110000</t>
  </si>
  <si>
    <t>G000000</t>
  </si>
  <si>
    <t>G621000</t>
  </si>
  <si>
    <t>GNP6210</t>
  </si>
  <si>
    <t>G713000</t>
  </si>
  <si>
    <t>G112000</t>
  </si>
  <si>
    <t>G710000</t>
  </si>
  <si>
    <t>G336110</t>
  </si>
  <si>
    <t>G312000</t>
  </si>
  <si>
    <t>G515000</t>
  </si>
  <si>
    <t>G325000</t>
  </si>
  <si>
    <t>G310000</t>
  </si>
  <si>
    <t>G334000</t>
  </si>
  <si>
    <t>G230000</t>
  </si>
  <si>
    <t>G211113</t>
  </si>
  <si>
    <t>G212230</t>
  </si>
  <si>
    <t>G11A000</t>
  </si>
  <si>
    <t>G111A00</t>
  </si>
  <si>
    <t>G520000</t>
  </si>
  <si>
    <t>G212392</t>
  </si>
  <si>
    <t>G610000</t>
  </si>
  <si>
    <t>G335000</t>
  </si>
  <si>
    <t>G23C000</t>
  </si>
  <si>
    <t>G332000</t>
  </si>
  <si>
    <t>G911000</t>
  </si>
  <si>
    <t>G500000</t>
  </si>
  <si>
    <t>G311000</t>
  </si>
  <si>
    <t>G337000</t>
  </si>
  <si>
    <t>G212220</t>
  </si>
  <si>
    <t>G620000</t>
  </si>
  <si>
    <t>GNP813A</t>
  </si>
  <si>
    <t>G111400</t>
  </si>
  <si>
    <t>G62X000</t>
  </si>
  <si>
    <t>G336120</t>
  </si>
  <si>
    <t>G551113</t>
  </si>
  <si>
    <t>G333A00</t>
  </si>
  <si>
    <t>G510000</t>
  </si>
  <si>
    <t>G524000</t>
  </si>
  <si>
    <t>G212210</t>
  </si>
  <si>
    <t>G541A00</t>
  </si>
  <si>
    <t>G531100</t>
  </si>
  <si>
    <t>G910000</t>
  </si>
  <si>
    <t>G333000</t>
  </si>
  <si>
    <t>G3A0000</t>
  </si>
  <si>
    <t>G210000</t>
  </si>
  <si>
    <t>G212000</t>
  </si>
  <si>
    <t>G325A00</t>
  </si>
  <si>
    <t>G311A00</t>
  </si>
  <si>
    <t>G339000</t>
  </si>
  <si>
    <t>G512000</t>
  </si>
  <si>
    <t>G336300</t>
  </si>
  <si>
    <t>G221A00</t>
  </si>
  <si>
    <t>G211114</t>
  </si>
  <si>
    <t>G327000</t>
  </si>
  <si>
    <t>GNP7100</t>
  </si>
  <si>
    <t>GNP6100</t>
  </si>
  <si>
    <t>GNP0000</t>
  </si>
  <si>
    <t>GNP6240</t>
  </si>
  <si>
    <t>G531A00</t>
  </si>
  <si>
    <t>G212290</t>
  </si>
  <si>
    <t>G21239A</t>
  </si>
  <si>
    <t>GNPA000</t>
  </si>
  <si>
    <t>G810000</t>
  </si>
  <si>
    <t>G541000</t>
  </si>
  <si>
    <t>G322000</t>
  </si>
  <si>
    <t>G812000</t>
  </si>
  <si>
    <t>G81A000</t>
  </si>
  <si>
    <t>G324000</t>
  </si>
  <si>
    <t>G486000</t>
  </si>
  <si>
    <t>G326000</t>
  </si>
  <si>
    <t>G49A000</t>
  </si>
  <si>
    <t>G212396</t>
  </si>
  <si>
    <t>G331000</t>
  </si>
  <si>
    <t>G813000</t>
  </si>
  <si>
    <t>G540000</t>
  </si>
  <si>
    <t>G511000</t>
  </si>
  <si>
    <t>G530000</t>
  </si>
  <si>
    <t>GNP8131</t>
  </si>
  <si>
    <t>G532000</t>
  </si>
  <si>
    <t>G811000</t>
  </si>
  <si>
    <t>G4A0000</t>
  </si>
  <si>
    <t>G212320</t>
  </si>
  <si>
    <t>G212310</t>
  </si>
  <si>
    <t>G115000</t>
  </si>
  <si>
    <t>G213110</t>
  </si>
  <si>
    <t>G21311A</t>
  </si>
  <si>
    <t>G48Z000</t>
  </si>
  <si>
    <t>G400000</t>
  </si>
  <si>
    <t>G336000</t>
  </si>
  <si>
    <t>G220000</t>
  </si>
  <si>
    <t>G410000</t>
  </si>
  <si>
    <t>G321000</t>
  </si>
  <si>
    <t>IOICC Satellite</t>
  </si>
  <si>
    <t>Unclassified</t>
  </si>
  <si>
    <t>Unclassified industries</t>
  </si>
  <si>
    <t>Semi-Description</t>
  </si>
  <si>
    <t>early_warning_cultural_creative</t>
  </si>
  <si>
    <t>four_digit_intensity</t>
  </si>
  <si>
    <t>Music and Performing Arts</t>
  </si>
  <si>
    <t>Yes</t>
  </si>
  <si>
    <t>proximity_restricted</t>
  </si>
  <si>
    <t>primary_csa_domain</t>
  </si>
  <si>
    <t>primary_csa_subdomain</t>
  </si>
  <si>
    <t>Calculate 2 and 3-digit intensities</t>
  </si>
  <si>
    <t>Use these to set intensities for codes such as G31A000 which are aggregates</t>
  </si>
  <si>
    <t>Import Copyright page</t>
  </si>
  <si>
    <t>Written and Published Works</t>
  </si>
  <si>
    <t>Unallocated</t>
  </si>
  <si>
    <t>Visual and Applied Arts</t>
  </si>
  <si>
    <t>MultiDomain</t>
  </si>
  <si>
    <t>None</t>
  </si>
  <si>
    <t>Audio-Visual and Interactive Media</t>
  </si>
  <si>
    <t>Broadcasting</t>
  </si>
  <si>
    <t>Heritage and Libraries</t>
  </si>
  <si>
    <t>Governance and Support</t>
  </si>
  <si>
    <t>Sound Recording</t>
  </si>
  <si>
    <t>Photographic Services</t>
  </si>
  <si>
    <t>Photography</t>
  </si>
  <si>
    <t>Education and Training</t>
  </si>
  <si>
    <t>Cultural Heritage/Natural Heritage</t>
  </si>
  <si>
    <t>Live Performance</t>
  </si>
  <si>
    <t>Performing Arts</t>
  </si>
  <si>
    <t>Multiple</t>
  </si>
  <si>
    <t>Film and Video</t>
  </si>
  <si>
    <t>Archives/Libraries</t>
  </si>
  <si>
    <t>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</si>
</sst>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_-* #,##0.0000000_-;\-* #,##0.0000000_-;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
      <sz val="8"/>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5">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
      <left style="thin">
        <color theme="4" tint="0.39997558519241921"/>
      </left>
      <right/>
      <top style="thin">
        <color theme="9" tint="0.39997558519241921"/>
      </top>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85">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49" fontId="0" fillId="0" borderId="0" xfId="0" applyNumberFormat="1"/>
    <xf numFmtId="0" fontId="0" fillId="0" borderId="0" xfId="0" applyAlignment="1">
      <alignment horizontal="center" vertical="center" wrapText="1"/>
    </xf>
    <xf numFmtId="0" fontId="0" fillId="2" borderId="24" xfId="0" applyFont="1" applyFill="1" applyBorder="1"/>
    <xf numFmtId="0" fontId="0" fillId="2" borderId="8" xfId="0" applyFill="1" applyBorder="1"/>
    <xf numFmtId="9" fontId="7" fillId="11" borderId="6" xfId="3" applyFont="1" applyFill="1" applyBorder="1" applyAlignment="1">
      <alignment horizontal="justify" vertical="center"/>
    </xf>
    <xf numFmtId="9" fontId="7" fillId="11" borderId="5" xfId="3" applyFont="1" applyFill="1" applyBorder="1" applyAlignment="1">
      <alignment horizontal="justify" vertical="center"/>
    </xf>
    <xf numFmtId="9" fontId="7" fillId="11" borderId="5" xfId="3" applyFont="1" applyFill="1" applyBorder="1" applyAlignment="1">
      <alignment vertical="center"/>
    </xf>
    <xf numFmtId="165" fontId="0" fillId="2" borderId="17" xfId="2" applyNumberFormat="1" applyFont="1" applyFill="1" applyBorder="1"/>
    <xf numFmtId="0" fontId="2" fillId="6" borderId="18" xfId="0" applyFont="1" applyFill="1" applyBorder="1" applyAlignment="1">
      <alignment wrapText="1"/>
    </xf>
    <xf numFmtId="0" fontId="2" fillId="6" borderId="17" xfId="0" applyFont="1" applyFill="1" applyBorder="1" applyAlignment="1">
      <alignment wrapText="1"/>
    </xf>
    <xf numFmtId="0" fontId="2" fillId="6" borderId="19" xfId="0" applyFont="1" applyFill="1" applyBorder="1" applyAlignment="1">
      <alignment wrapText="1"/>
    </xf>
    <xf numFmtId="0" fontId="2" fillId="6" borderId="0" xfId="0" applyFont="1" applyFill="1" applyBorder="1" applyAlignment="1">
      <alignment wrapText="1"/>
    </xf>
    <xf numFmtId="0" fontId="0" fillId="0" borderId="18" xfId="0" applyBorder="1"/>
    <xf numFmtId="0" fontId="0" fillId="2" borderId="18" xfId="0" applyFill="1" applyBorder="1"/>
    <xf numFmtId="0" fontId="0" fillId="0" borderId="24" xfId="0" applyBorder="1"/>
    <xf numFmtId="0" fontId="0" fillId="4" borderId="17" xfId="0" applyNumberFormat="1" applyFont="1" applyFill="1" applyBorder="1"/>
    <xf numFmtId="0" fontId="0" fillId="0" borderId="17" xfId="0" applyFont="1" applyFill="1" applyBorder="1"/>
    <xf numFmtId="0" fontId="0" fillId="0" borderId="17" xfId="0" applyBorder="1"/>
    <xf numFmtId="0" fontId="0" fillId="0" borderId="19" xfId="0" applyBorder="1"/>
    <xf numFmtId="0" fontId="0" fillId="2" borderId="0" xfId="0" applyFill="1" applyBorder="1"/>
    <xf numFmtId="49" fontId="0" fillId="2" borderId="17" xfId="2" applyNumberFormat="1" applyFont="1" applyFill="1" applyBorder="1"/>
    <xf numFmtId="49" fontId="2" fillId="6" borderId="17" xfId="0" applyNumberFormat="1" applyFont="1" applyFill="1" applyBorder="1" applyAlignment="1">
      <alignment wrapText="1"/>
    </xf>
    <xf numFmtId="0" fontId="0" fillId="2" borderId="9" xfId="0" applyFont="1" applyFill="1" applyBorder="1"/>
    <xf numFmtId="0" fontId="0" fillId="0" borderId="0" xfId="0" quotePrefix="1" applyAlignment="1">
      <alignment horizontal="left"/>
    </xf>
    <xf numFmtId="0" fontId="0" fillId="4" borderId="18" xfId="0" applyFont="1" applyFill="1" applyBorder="1"/>
    <xf numFmtId="0" fontId="0" fillId="0" borderId="24" xfId="0" applyFont="1" applyBorder="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xf numFmtId="0" fontId="0" fillId="4" borderId="8" xfId="0" applyFont="1" applyFill="1" applyBorder="1"/>
  </cellXfs>
  <cellStyles count="4">
    <cellStyle name="Comma" xfId="2" builtinId="3"/>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2"/>
  <sheetViews>
    <sheetView workbookViewId="0">
      <selection activeCell="B3" sqref="B3"/>
    </sheetView>
  </sheetViews>
  <sheetFormatPr defaultRowHeight="14.25" x14ac:dyDescent="0.45"/>
  <cols>
    <col min="2" max="2" width="55.3984375" customWidth="1"/>
  </cols>
  <sheetData>
    <row r="2" spans="2:2" x14ac:dyDescent="0.45">
      <c r="B2" t="s">
        <v>9161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E219"/>
  <sheetViews>
    <sheetView workbookViewId="0"/>
  </sheetViews>
  <sheetFormatPr defaultColWidth="9.1328125" defaultRowHeight="14.25" x14ac:dyDescent="0.45"/>
  <cols>
    <col min="1" max="1" width="9" style="67" bestFit="1" customWidth="1"/>
    <col min="2" max="2" width="15.6640625" style="67" bestFit="1" customWidth="1"/>
    <col min="3" max="4" width="15.6640625" style="67" customWidth="1"/>
    <col min="5" max="5" width="77.6640625" style="67" bestFit="1" customWidth="1"/>
    <col min="6" max="16384" width="9.1328125" style="67"/>
  </cols>
  <sheetData>
    <row r="1" spans="1:5" x14ac:dyDescent="0.45">
      <c r="A1" s="31" t="s">
        <v>11723</v>
      </c>
      <c r="B1" s="32" t="s">
        <v>11724</v>
      </c>
      <c r="C1" s="32" t="s">
        <v>11725</v>
      </c>
      <c r="D1" s="32" t="s">
        <v>11726</v>
      </c>
      <c r="E1" s="32" t="s">
        <v>11727</v>
      </c>
    </row>
    <row r="2" spans="1:5" x14ac:dyDescent="0.45">
      <c r="A2" s="34" t="s">
        <v>10280</v>
      </c>
      <c r="B2" s="35">
        <f>'IOIC Allocator'!E73</f>
        <v>0.35221571906354515</v>
      </c>
      <c r="C2" s="36" t="s">
        <v>10435</v>
      </c>
      <c r="D2" s="37" t="s">
        <v>10464</v>
      </c>
      <c r="E2" s="38" t="s">
        <v>9</v>
      </c>
    </row>
    <row r="3" spans="1:5" x14ac:dyDescent="0.45">
      <c r="A3" s="34" t="s">
        <v>10280</v>
      </c>
      <c r="B3" s="35">
        <f>1-B2</f>
        <v>0.6477842809364549</v>
      </c>
      <c r="C3" s="36" t="s">
        <v>10443</v>
      </c>
      <c r="D3" s="37" t="s">
        <v>10464</v>
      </c>
      <c r="E3" s="64" t="s">
        <v>10459</v>
      </c>
    </row>
    <row r="4" spans="1:5" x14ac:dyDescent="0.45">
      <c r="A4" s="34" t="s">
        <v>10406</v>
      </c>
      <c r="B4" s="35">
        <v>0.85287846481876339</v>
      </c>
      <c r="C4" s="35" t="s">
        <v>10438</v>
      </c>
      <c r="D4" s="37" t="s">
        <v>10464</v>
      </c>
      <c r="E4" s="38" t="s">
        <v>98</v>
      </c>
    </row>
    <row r="5" spans="1:5" x14ac:dyDescent="0.45">
      <c r="A5" s="34" t="s">
        <v>10406</v>
      </c>
      <c r="B5" s="35">
        <v>0.85287846481876339</v>
      </c>
      <c r="C5" s="35" t="s">
        <v>10457</v>
      </c>
      <c r="D5" s="37" t="s">
        <v>10464</v>
      </c>
      <c r="E5" s="38" t="s">
        <v>10458</v>
      </c>
    </row>
    <row r="6" spans="1:5" x14ac:dyDescent="0.45">
      <c r="A6" s="34" t="s">
        <v>10413</v>
      </c>
      <c r="B6" s="35">
        <v>5.3280015769983528E-2</v>
      </c>
      <c r="C6" s="35" t="s">
        <v>10455</v>
      </c>
      <c r="D6" s="37" t="s">
        <v>10464</v>
      </c>
      <c r="E6" s="38" t="s">
        <v>104</v>
      </c>
    </row>
    <row r="7" spans="1:5" x14ac:dyDescent="0.45">
      <c r="A7" s="34" t="s">
        <v>10413</v>
      </c>
      <c r="B7" s="35">
        <v>5.3280015769983528E-2</v>
      </c>
      <c r="C7" s="35" t="s">
        <v>10454</v>
      </c>
      <c r="D7" s="37" t="s">
        <v>10464</v>
      </c>
      <c r="E7" s="38" t="s">
        <v>104</v>
      </c>
    </row>
    <row r="8" spans="1:5" x14ac:dyDescent="0.45">
      <c r="A8" s="34" t="s">
        <v>10413</v>
      </c>
      <c r="B8" s="67">
        <v>0.12862392813393222</v>
      </c>
      <c r="C8" s="35" t="s">
        <v>10462</v>
      </c>
      <c r="D8" s="37" t="s">
        <v>10464</v>
      </c>
      <c r="E8" s="38" t="s">
        <v>104</v>
      </c>
    </row>
    <row r="9" spans="1:5" x14ac:dyDescent="0.45">
      <c r="A9" s="40" t="s">
        <v>10413</v>
      </c>
      <c r="B9" s="41">
        <v>8.1074611734557378E-2</v>
      </c>
      <c r="C9" s="41" t="s">
        <v>10452</v>
      </c>
      <c r="D9" s="37" t="s">
        <v>10464</v>
      </c>
      <c r="E9" s="42" t="s">
        <v>104</v>
      </c>
    </row>
    <row r="10" spans="1:5" x14ac:dyDescent="0.45">
      <c r="A10" s="34" t="s">
        <v>10413</v>
      </c>
      <c r="B10" s="35">
        <f>1-B9-B7-B6-B8</f>
        <v>0.68374142859154341</v>
      </c>
      <c r="C10" s="35" t="s">
        <v>10456</v>
      </c>
      <c r="D10" s="37" t="s">
        <v>10464</v>
      </c>
      <c r="E10" s="38" t="s">
        <v>10460</v>
      </c>
    </row>
    <row r="11" spans="1:5" x14ac:dyDescent="0.45">
      <c r="A11" s="40" t="s">
        <v>10423</v>
      </c>
      <c r="B11" s="41">
        <v>0.83992094861660072</v>
      </c>
      <c r="C11" s="41" t="s">
        <v>10463</v>
      </c>
      <c r="D11" s="37" t="s">
        <v>10464</v>
      </c>
      <c r="E11" s="42" t="s">
        <v>121</v>
      </c>
    </row>
    <row r="12" spans="1:5" x14ac:dyDescent="0.45">
      <c r="A12" s="148" t="s">
        <v>10423</v>
      </c>
      <c r="B12" s="67">
        <f>1-B11</f>
        <v>0.16007905138339928</v>
      </c>
      <c r="C12" s="20" t="s">
        <v>10470</v>
      </c>
      <c r="D12" s="37" t="s">
        <v>10464</v>
      </c>
      <c r="E12" s="149" t="s">
        <v>10471</v>
      </c>
    </row>
    <row r="13" spans="1:5" x14ac:dyDescent="0.45">
      <c r="A13" s="67" t="s">
        <v>10223</v>
      </c>
      <c r="B13" s="67">
        <v>1</v>
      </c>
      <c r="C13" s="67" t="s">
        <v>10223</v>
      </c>
      <c r="D13" s="37" t="s">
        <v>10464</v>
      </c>
      <c r="E13" s="150" t="s">
        <v>10464</v>
      </c>
    </row>
    <row r="14" spans="1:5" x14ac:dyDescent="0.45">
      <c r="A14" s="67" t="s">
        <v>10224</v>
      </c>
      <c r="B14" s="67">
        <v>1</v>
      </c>
      <c r="C14" s="67" t="s">
        <v>10224</v>
      </c>
      <c r="D14" s="37" t="s">
        <v>10464</v>
      </c>
      <c r="E14" s="150" t="s">
        <v>10464</v>
      </c>
    </row>
    <row r="15" spans="1:5" x14ac:dyDescent="0.45">
      <c r="A15" s="67" t="s">
        <v>10225</v>
      </c>
      <c r="B15" s="67">
        <v>1</v>
      </c>
      <c r="C15" s="67" t="s">
        <v>10225</v>
      </c>
      <c r="D15" s="37" t="s">
        <v>10464</v>
      </c>
      <c r="E15" s="150" t="s">
        <v>10464</v>
      </c>
    </row>
    <row r="16" spans="1:5" x14ac:dyDescent="0.45">
      <c r="A16" s="67" t="s">
        <v>10226</v>
      </c>
      <c r="B16" s="67">
        <v>1</v>
      </c>
      <c r="C16" s="67" t="s">
        <v>10226</v>
      </c>
      <c r="D16" s="37" t="s">
        <v>10464</v>
      </c>
      <c r="E16" s="150" t="s">
        <v>10464</v>
      </c>
    </row>
    <row r="17" spans="1:5" x14ac:dyDescent="0.45">
      <c r="A17" s="67" t="s">
        <v>10227</v>
      </c>
      <c r="B17" s="67">
        <v>1</v>
      </c>
      <c r="C17" s="67" t="s">
        <v>10227</v>
      </c>
      <c r="D17" s="37" t="s">
        <v>10464</v>
      </c>
      <c r="E17" s="150" t="s">
        <v>10464</v>
      </c>
    </row>
    <row r="18" spans="1:5" x14ac:dyDescent="0.45">
      <c r="A18" s="67" t="s">
        <v>10228</v>
      </c>
      <c r="B18" s="67">
        <v>1</v>
      </c>
      <c r="C18" s="67" t="s">
        <v>10228</v>
      </c>
      <c r="D18" s="37" t="s">
        <v>10464</v>
      </c>
      <c r="E18" s="150" t="s">
        <v>10464</v>
      </c>
    </row>
    <row r="19" spans="1:5" x14ac:dyDescent="0.45">
      <c r="A19" s="67" t="s">
        <v>10229</v>
      </c>
      <c r="B19" s="67">
        <v>1</v>
      </c>
      <c r="C19" s="67" t="s">
        <v>10229</v>
      </c>
      <c r="D19" s="37" t="s">
        <v>10464</v>
      </c>
      <c r="E19" s="150" t="s">
        <v>10464</v>
      </c>
    </row>
    <row r="20" spans="1:5" x14ac:dyDescent="0.45">
      <c r="A20" s="67" t="s">
        <v>10230</v>
      </c>
      <c r="B20" s="67">
        <v>1</v>
      </c>
      <c r="C20" s="67" t="s">
        <v>10230</v>
      </c>
      <c r="D20" s="37" t="s">
        <v>10464</v>
      </c>
      <c r="E20" s="150" t="s">
        <v>10464</v>
      </c>
    </row>
    <row r="21" spans="1:5" x14ac:dyDescent="0.45">
      <c r="A21" s="67" t="s">
        <v>10231</v>
      </c>
      <c r="B21" s="67">
        <v>1</v>
      </c>
      <c r="C21" s="67" t="s">
        <v>10231</v>
      </c>
      <c r="D21" s="37" t="s">
        <v>10464</v>
      </c>
      <c r="E21" s="150" t="s">
        <v>10464</v>
      </c>
    </row>
    <row r="22" spans="1:5" x14ac:dyDescent="0.45">
      <c r="A22" s="67" t="s">
        <v>10232</v>
      </c>
      <c r="B22" s="67">
        <v>1</v>
      </c>
      <c r="C22" s="67" t="s">
        <v>10232</v>
      </c>
      <c r="D22" s="37" t="s">
        <v>10464</v>
      </c>
      <c r="E22" s="150" t="s">
        <v>10464</v>
      </c>
    </row>
    <row r="23" spans="1:5" x14ac:dyDescent="0.45">
      <c r="A23" s="67" t="s">
        <v>10233</v>
      </c>
      <c r="B23" s="67">
        <v>1</v>
      </c>
      <c r="C23" s="67" t="s">
        <v>10233</v>
      </c>
      <c r="D23" s="37" t="s">
        <v>10464</v>
      </c>
      <c r="E23" s="150" t="s">
        <v>10464</v>
      </c>
    </row>
    <row r="24" spans="1:5" x14ac:dyDescent="0.45">
      <c r="A24" s="67" t="s">
        <v>10234</v>
      </c>
      <c r="B24" s="67">
        <v>1</v>
      </c>
      <c r="C24" s="67" t="s">
        <v>10234</v>
      </c>
      <c r="D24" s="37" t="s">
        <v>10464</v>
      </c>
      <c r="E24" s="150" t="s">
        <v>10464</v>
      </c>
    </row>
    <row r="25" spans="1:5" x14ac:dyDescent="0.45">
      <c r="A25" s="67" t="s">
        <v>10235</v>
      </c>
      <c r="B25" s="67">
        <v>1</v>
      </c>
      <c r="C25" s="67" t="s">
        <v>10235</v>
      </c>
      <c r="D25" s="37" t="s">
        <v>10464</v>
      </c>
      <c r="E25" s="150" t="s">
        <v>10464</v>
      </c>
    </row>
    <row r="26" spans="1:5" x14ac:dyDescent="0.45">
      <c r="A26" s="67" t="s">
        <v>10236</v>
      </c>
      <c r="B26" s="67">
        <v>1</v>
      </c>
      <c r="C26" s="67" t="s">
        <v>10236</v>
      </c>
      <c r="D26" s="37" t="s">
        <v>10464</v>
      </c>
      <c r="E26" s="150" t="s">
        <v>10464</v>
      </c>
    </row>
    <row r="27" spans="1:5" x14ac:dyDescent="0.45">
      <c r="A27" s="67" t="s">
        <v>10237</v>
      </c>
      <c r="B27" s="67">
        <v>1</v>
      </c>
      <c r="C27" s="67" t="s">
        <v>10237</v>
      </c>
      <c r="D27" s="37" t="s">
        <v>10464</v>
      </c>
      <c r="E27" s="150" t="s">
        <v>10464</v>
      </c>
    </row>
    <row r="28" spans="1:5" x14ac:dyDescent="0.45">
      <c r="A28" s="67" t="s">
        <v>10238</v>
      </c>
      <c r="B28" s="67">
        <v>1</v>
      </c>
      <c r="C28" s="67" t="s">
        <v>10238</v>
      </c>
      <c r="D28" s="37" t="s">
        <v>10464</v>
      </c>
      <c r="E28" s="150" t="s">
        <v>10464</v>
      </c>
    </row>
    <row r="29" spans="1:5" x14ac:dyDescent="0.45">
      <c r="A29" s="67" t="s">
        <v>10239</v>
      </c>
      <c r="B29" s="67">
        <v>1</v>
      </c>
      <c r="C29" s="67" t="s">
        <v>10239</v>
      </c>
      <c r="D29" s="37" t="s">
        <v>10464</v>
      </c>
      <c r="E29" s="150" t="s">
        <v>10464</v>
      </c>
    </row>
    <row r="30" spans="1:5" x14ac:dyDescent="0.45">
      <c r="A30" s="67" t="s">
        <v>10240</v>
      </c>
      <c r="B30" s="67">
        <v>1</v>
      </c>
      <c r="C30" s="67" t="s">
        <v>10240</v>
      </c>
      <c r="D30" s="37" t="s">
        <v>10464</v>
      </c>
      <c r="E30" s="150" t="s">
        <v>10464</v>
      </c>
    </row>
    <row r="31" spans="1:5" x14ac:dyDescent="0.45">
      <c r="A31" s="67" t="s">
        <v>10241</v>
      </c>
      <c r="B31" s="67">
        <v>1</v>
      </c>
      <c r="C31" s="67" t="s">
        <v>10241</v>
      </c>
      <c r="D31" s="37" t="s">
        <v>10464</v>
      </c>
      <c r="E31" s="150" t="s">
        <v>10464</v>
      </c>
    </row>
    <row r="32" spans="1:5" x14ac:dyDescent="0.45">
      <c r="A32" s="67" t="s">
        <v>10242</v>
      </c>
      <c r="B32" s="67">
        <v>1</v>
      </c>
      <c r="C32" s="67" t="s">
        <v>10242</v>
      </c>
      <c r="D32" s="37" t="s">
        <v>10464</v>
      </c>
      <c r="E32" s="150" t="s">
        <v>10464</v>
      </c>
    </row>
    <row r="33" spans="1:5" x14ac:dyDescent="0.45">
      <c r="A33" s="67" t="s">
        <v>10243</v>
      </c>
      <c r="B33" s="67">
        <v>1</v>
      </c>
      <c r="C33" s="67" t="s">
        <v>10243</v>
      </c>
      <c r="D33" s="37" t="s">
        <v>10464</v>
      </c>
      <c r="E33" s="150" t="s">
        <v>10464</v>
      </c>
    </row>
    <row r="34" spans="1:5" x14ac:dyDescent="0.45">
      <c r="A34" s="67" t="s">
        <v>10244</v>
      </c>
      <c r="B34" s="67">
        <v>1</v>
      </c>
      <c r="C34" s="67" t="s">
        <v>10244</v>
      </c>
      <c r="D34" s="37" t="s">
        <v>10464</v>
      </c>
      <c r="E34" s="150" t="s">
        <v>10464</v>
      </c>
    </row>
    <row r="35" spans="1:5" x14ac:dyDescent="0.45">
      <c r="A35" s="67" t="s">
        <v>10245</v>
      </c>
      <c r="B35" s="67">
        <v>1</v>
      </c>
      <c r="C35" s="67" t="s">
        <v>10245</v>
      </c>
      <c r="D35" s="37" t="s">
        <v>10464</v>
      </c>
      <c r="E35" s="150" t="s">
        <v>10464</v>
      </c>
    </row>
    <row r="36" spans="1:5" x14ac:dyDescent="0.45">
      <c r="A36" s="67" t="s">
        <v>10246</v>
      </c>
      <c r="B36" s="67">
        <v>1</v>
      </c>
      <c r="C36" s="67" t="s">
        <v>10246</v>
      </c>
      <c r="D36" s="37" t="s">
        <v>10464</v>
      </c>
      <c r="E36" s="150" t="s">
        <v>10464</v>
      </c>
    </row>
    <row r="37" spans="1:5" x14ac:dyDescent="0.45">
      <c r="A37" s="67" t="s">
        <v>10247</v>
      </c>
      <c r="B37" s="67">
        <v>1</v>
      </c>
      <c r="C37" s="67" t="s">
        <v>10247</v>
      </c>
      <c r="D37" s="37" t="s">
        <v>10464</v>
      </c>
      <c r="E37" s="150" t="s">
        <v>10464</v>
      </c>
    </row>
    <row r="38" spans="1:5" x14ac:dyDescent="0.45">
      <c r="A38" s="67" t="s">
        <v>10253</v>
      </c>
      <c r="B38" s="67">
        <v>1</v>
      </c>
      <c r="C38" s="67" t="s">
        <v>10253</v>
      </c>
      <c r="D38" s="37" t="s">
        <v>10464</v>
      </c>
      <c r="E38" s="150" t="s">
        <v>10464</v>
      </c>
    </row>
    <row r="39" spans="1:5" x14ac:dyDescent="0.45">
      <c r="A39" s="67" t="s">
        <v>10248</v>
      </c>
      <c r="B39" s="67">
        <v>1</v>
      </c>
      <c r="C39" s="67" t="s">
        <v>10248</v>
      </c>
      <c r="D39" s="37" t="s">
        <v>10464</v>
      </c>
      <c r="E39" s="150" t="s">
        <v>10464</v>
      </c>
    </row>
    <row r="40" spans="1:5" x14ac:dyDescent="0.45">
      <c r="A40" s="67" t="s">
        <v>10249</v>
      </c>
      <c r="B40" s="67">
        <v>1</v>
      </c>
      <c r="C40" s="67" t="s">
        <v>10249</v>
      </c>
      <c r="D40" s="37" t="s">
        <v>10464</v>
      </c>
      <c r="E40" s="150" t="s">
        <v>10464</v>
      </c>
    </row>
    <row r="41" spans="1:5" x14ac:dyDescent="0.45">
      <c r="A41" s="67" t="s">
        <v>10250</v>
      </c>
      <c r="B41" s="67">
        <v>1</v>
      </c>
      <c r="C41" s="67" t="s">
        <v>10250</v>
      </c>
      <c r="D41" s="37" t="s">
        <v>10464</v>
      </c>
      <c r="E41" s="150" t="s">
        <v>10464</v>
      </c>
    </row>
    <row r="42" spans="1:5" x14ac:dyDescent="0.45">
      <c r="A42" s="67" t="s">
        <v>10251</v>
      </c>
      <c r="B42" s="67">
        <v>1</v>
      </c>
      <c r="C42" s="67" t="s">
        <v>10251</v>
      </c>
      <c r="D42" s="37" t="s">
        <v>10464</v>
      </c>
      <c r="E42" s="150" t="s">
        <v>10464</v>
      </c>
    </row>
    <row r="43" spans="1:5" x14ac:dyDescent="0.45">
      <c r="A43" s="67" t="s">
        <v>10252</v>
      </c>
      <c r="B43" s="67">
        <v>1</v>
      </c>
      <c r="C43" s="67" t="s">
        <v>10252</v>
      </c>
      <c r="D43" s="37" t="s">
        <v>10464</v>
      </c>
      <c r="E43" s="150" t="s">
        <v>10464</v>
      </c>
    </row>
    <row r="44" spans="1:5" x14ac:dyDescent="0.45">
      <c r="A44" s="67" t="s">
        <v>10254</v>
      </c>
      <c r="B44" s="67">
        <v>1</v>
      </c>
      <c r="C44" s="67" t="s">
        <v>10254</v>
      </c>
      <c r="D44" s="37" t="s">
        <v>10464</v>
      </c>
      <c r="E44" s="150" t="s">
        <v>10464</v>
      </c>
    </row>
    <row r="45" spans="1:5" x14ac:dyDescent="0.45">
      <c r="A45" s="67" t="s">
        <v>10255</v>
      </c>
      <c r="B45" s="67">
        <v>1</v>
      </c>
      <c r="C45" s="67" t="s">
        <v>10255</v>
      </c>
      <c r="D45" s="37" t="s">
        <v>10464</v>
      </c>
      <c r="E45" s="150" t="s">
        <v>10464</v>
      </c>
    </row>
    <row r="46" spans="1:5" x14ac:dyDescent="0.45">
      <c r="A46" s="67" t="s">
        <v>10256</v>
      </c>
      <c r="B46" s="67">
        <v>1</v>
      </c>
      <c r="C46" s="67" t="s">
        <v>10256</v>
      </c>
      <c r="D46" s="37" t="s">
        <v>10464</v>
      </c>
      <c r="E46" s="150" t="s">
        <v>10464</v>
      </c>
    </row>
    <row r="47" spans="1:5" x14ac:dyDescent="0.45">
      <c r="A47" s="67" t="s">
        <v>10257</v>
      </c>
      <c r="B47" s="67">
        <v>1</v>
      </c>
      <c r="C47" s="67" t="s">
        <v>10257</v>
      </c>
      <c r="D47" s="37" t="s">
        <v>10464</v>
      </c>
      <c r="E47" s="150" t="s">
        <v>10464</v>
      </c>
    </row>
    <row r="48" spans="1:5" x14ac:dyDescent="0.45">
      <c r="A48" s="67" t="s">
        <v>10258</v>
      </c>
      <c r="B48" s="67">
        <v>1</v>
      </c>
      <c r="C48" s="67" t="s">
        <v>10258</v>
      </c>
      <c r="D48" s="37" t="s">
        <v>10464</v>
      </c>
      <c r="E48" s="150" t="s">
        <v>10464</v>
      </c>
    </row>
    <row r="49" spans="1:5" x14ac:dyDescent="0.45">
      <c r="A49" s="67" t="s">
        <v>10259</v>
      </c>
      <c r="B49" s="67">
        <v>1</v>
      </c>
      <c r="C49" s="67" t="s">
        <v>10259</v>
      </c>
      <c r="D49" s="37" t="s">
        <v>10464</v>
      </c>
      <c r="E49" s="150" t="s">
        <v>10464</v>
      </c>
    </row>
    <row r="50" spans="1:5" x14ac:dyDescent="0.45">
      <c r="A50" s="67" t="s">
        <v>10260</v>
      </c>
      <c r="B50" s="67">
        <v>1</v>
      </c>
      <c r="C50" s="67" t="s">
        <v>10260</v>
      </c>
      <c r="D50" s="37" t="s">
        <v>10464</v>
      </c>
      <c r="E50" s="150" t="s">
        <v>10464</v>
      </c>
    </row>
    <row r="51" spans="1:5" x14ac:dyDescent="0.45">
      <c r="A51" s="67" t="s">
        <v>10261</v>
      </c>
      <c r="B51" s="67">
        <v>1</v>
      </c>
      <c r="C51" s="67" t="s">
        <v>10261</v>
      </c>
      <c r="D51" s="37" t="s">
        <v>10464</v>
      </c>
      <c r="E51" s="150" t="s">
        <v>10464</v>
      </c>
    </row>
    <row r="52" spans="1:5" x14ac:dyDescent="0.45">
      <c r="A52" s="67" t="s">
        <v>10262</v>
      </c>
      <c r="B52" s="67">
        <v>1</v>
      </c>
      <c r="C52" s="67" t="s">
        <v>10262</v>
      </c>
      <c r="D52" s="37" t="s">
        <v>10464</v>
      </c>
      <c r="E52" s="150" t="s">
        <v>10464</v>
      </c>
    </row>
    <row r="53" spans="1:5" x14ac:dyDescent="0.45">
      <c r="A53" s="67" t="s">
        <v>10263</v>
      </c>
      <c r="B53" s="67">
        <v>1</v>
      </c>
      <c r="C53" s="67" t="s">
        <v>10263</v>
      </c>
      <c r="D53" s="37" t="s">
        <v>10464</v>
      </c>
      <c r="E53" s="150" t="s">
        <v>10464</v>
      </c>
    </row>
    <row r="54" spans="1:5" x14ac:dyDescent="0.45">
      <c r="A54" s="67" t="s">
        <v>10264</v>
      </c>
      <c r="B54" s="67">
        <v>1</v>
      </c>
      <c r="C54" s="67" t="s">
        <v>10264</v>
      </c>
      <c r="D54" s="37" t="s">
        <v>10464</v>
      </c>
      <c r="E54" s="150" t="s">
        <v>10464</v>
      </c>
    </row>
    <row r="55" spans="1:5" x14ac:dyDescent="0.45">
      <c r="A55" s="67" t="s">
        <v>10265</v>
      </c>
      <c r="B55" s="67">
        <v>1</v>
      </c>
      <c r="C55" s="67" t="s">
        <v>10265</v>
      </c>
      <c r="D55" s="37" t="s">
        <v>10464</v>
      </c>
      <c r="E55" s="150" t="s">
        <v>10464</v>
      </c>
    </row>
    <row r="56" spans="1:5" x14ac:dyDescent="0.45">
      <c r="A56" s="67" t="s">
        <v>10266</v>
      </c>
      <c r="B56" s="67">
        <v>1</v>
      </c>
      <c r="C56" s="67" t="s">
        <v>10266</v>
      </c>
      <c r="D56" s="37" t="s">
        <v>10464</v>
      </c>
      <c r="E56" s="150" t="s">
        <v>10464</v>
      </c>
    </row>
    <row r="57" spans="1:5" x14ac:dyDescent="0.45">
      <c r="A57" s="67" t="s">
        <v>10267</v>
      </c>
      <c r="B57" s="67">
        <v>1</v>
      </c>
      <c r="C57" s="67" t="s">
        <v>10267</v>
      </c>
      <c r="D57" s="37" t="s">
        <v>10464</v>
      </c>
      <c r="E57" s="150" t="s">
        <v>10464</v>
      </c>
    </row>
    <row r="58" spans="1:5" x14ac:dyDescent="0.45">
      <c r="A58" s="67" t="s">
        <v>10268</v>
      </c>
      <c r="B58" s="67">
        <v>1</v>
      </c>
      <c r="C58" s="67" t="s">
        <v>10268</v>
      </c>
      <c r="D58" s="37" t="s">
        <v>10464</v>
      </c>
      <c r="E58" s="150" t="s">
        <v>10464</v>
      </c>
    </row>
    <row r="59" spans="1:5" x14ac:dyDescent="0.45">
      <c r="A59" s="67" t="s">
        <v>10269</v>
      </c>
      <c r="B59" s="67">
        <v>1</v>
      </c>
      <c r="C59" s="67" t="s">
        <v>10269</v>
      </c>
      <c r="D59" s="37" t="s">
        <v>10464</v>
      </c>
      <c r="E59" s="150" t="s">
        <v>10464</v>
      </c>
    </row>
    <row r="60" spans="1:5" x14ac:dyDescent="0.45">
      <c r="A60" s="67" t="s">
        <v>10270</v>
      </c>
      <c r="B60" s="67">
        <v>1</v>
      </c>
      <c r="C60" s="67" t="s">
        <v>10270</v>
      </c>
      <c r="D60" s="37" t="s">
        <v>10464</v>
      </c>
      <c r="E60" s="150" t="s">
        <v>10464</v>
      </c>
    </row>
    <row r="61" spans="1:5" x14ac:dyDescent="0.45">
      <c r="A61" s="67" t="s">
        <v>10271</v>
      </c>
      <c r="B61" s="67">
        <v>1</v>
      </c>
      <c r="C61" s="67" t="s">
        <v>10271</v>
      </c>
      <c r="D61" s="37" t="s">
        <v>10464</v>
      </c>
      <c r="E61" s="150" t="s">
        <v>10464</v>
      </c>
    </row>
    <row r="62" spans="1:5" x14ac:dyDescent="0.45">
      <c r="A62" s="67" t="s">
        <v>10272</v>
      </c>
      <c r="B62" s="67">
        <v>1</v>
      </c>
      <c r="C62" s="67" t="s">
        <v>10272</v>
      </c>
      <c r="D62" s="37" t="s">
        <v>10464</v>
      </c>
      <c r="E62" s="150" t="s">
        <v>10464</v>
      </c>
    </row>
    <row r="63" spans="1:5" x14ac:dyDescent="0.45">
      <c r="A63" s="67" t="s">
        <v>10273</v>
      </c>
      <c r="B63" s="67">
        <v>1</v>
      </c>
      <c r="C63" s="67" t="s">
        <v>10273</v>
      </c>
      <c r="D63" s="37" t="s">
        <v>10464</v>
      </c>
      <c r="E63" s="150" t="s">
        <v>10464</v>
      </c>
    </row>
    <row r="64" spans="1:5" x14ac:dyDescent="0.45">
      <c r="A64" s="67" t="s">
        <v>10274</v>
      </c>
      <c r="B64" s="67">
        <v>1</v>
      </c>
      <c r="C64" s="67" t="s">
        <v>10274</v>
      </c>
      <c r="D64" s="37" t="s">
        <v>10464</v>
      </c>
      <c r="E64" s="150" t="s">
        <v>10464</v>
      </c>
    </row>
    <row r="65" spans="1:5" x14ac:dyDescent="0.45">
      <c r="A65" s="67" t="s">
        <v>10275</v>
      </c>
      <c r="B65" s="67">
        <v>1</v>
      </c>
      <c r="C65" s="67" t="s">
        <v>10275</v>
      </c>
      <c r="D65" s="37" t="s">
        <v>10464</v>
      </c>
      <c r="E65" s="150" t="s">
        <v>10464</v>
      </c>
    </row>
    <row r="66" spans="1:5" x14ac:dyDescent="0.45">
      <c r="A66" s="67" t="s">
        <v>10276</v>
      </c>
      <c r="B66" s="67">
        <v>1</v>
      </c>
      <c r="C66" s="67" t="s">
        <v>10276</v>
      </c>
      <c r="D66" s="37" t="s">
        <v>10464</v>
      </c>
      <c r="E66" s="150" t="s">
        <v>10464</v>
      </c>
    </row>
    <row r="67" spans="1:5" x14ac:dyDescent="0.45">
      <c r="A67" s="67" t="s">
        <v>10277</v>
      </c>
      <c r="B67" s="67">
        <v>1</v>
      </c>
      <c r="C67" s="67" t="s">
        <v>10277</v>
      </c>
      <c r="D67" s="37" t="s">
        <v>10464</v>
      </c>
      <c r="E67" s="150" t="s">
        <v>10464</v>
      </c>
    </row>
    <row r="68" spans="1:5" x14ac:dyDescent="0.45">
      <c r="A68" s="67" t="s">
        <v>10278</v>
      </c>
      <c r="B68" s="67">
        <v>1</v>
      </c>
      <c r="C68" s="67" t="s">
        <v>10278</v>
      </c>
      <c r="D68" s="37" t="s">
        <v>10464</v>
      </c>
      <c r="E68" s="150" t="s">
        <v>10464</v>
      </c>
    </row>
    <row r="69" spans="1:5" x14ac:dyDescent="0.45">
      <c r="A69" s="67" t="s">
        <v>10279</v>
      </c>
      <c r="B69" s="67">
        <v>1</v>
      </c>
      <c r="C69" s="67" t="s">
        <v>10279</v>
      </c>
      <c r="D69" s="37" t="s">
        <v>10464</v>
      </c>
      <c r="E69" s="150" t="s">
        <v>10464</v>
      </c>
    </row>
    <row r="70" spans="1:5" x14ac:dyDescent="0.45">
      <c r="A70" s="67" t="s">
        <v>10281</v>
      </c>
      <c r="B70" s="67">
        <v>1</v>
      </c>
      <c r="C70" s="67" t="s">
        <v>10281</v>
      </c>
      <c r="D70" s="37" t="s">
        <v>10464</v>
      </c>
      <c r="E70" s="150" t="s">
        <v>10464</v>
      </c>
    </row>
    <row r="71" spans="1:5" x14ac:dyDescent="0.45">
      <c r="A71" s="67" t="s">
        <v>10282</v>
      </c>
      <c r="B71" s="67">
        <v>1</v>
      </c>
      <c r="C71" s="67" t="s">
        <v>10282</v>
      </c>
      <c r="D71" s="37" t="s">
        <v>10464</v>
      </c>
      <c r="E71" s="150" t="s">
        <v>10464</v>
      </c>
    </row>
    <row r="72" spans="1:5" x14ac:dyDescent="0.45">
      <c r="A72" s="67" t="s">
        <v>10283</v>
      </c>
      <c r="B72" s="67">
        <v>1</v>
      </c>
      <c r="C72" s="67" t="s">
        <v>10283</v>
      </c>
      <c r="D72" s="37" t="s">
        <v>10464</v>
      </c>
      <c r="E72" s="150" t="s">
        <v>10464</v>
      </c>
    </row>
    <row r="73" spans="1:5" x14ac:dyDescent="0.45">
      <c r="A73" s="67" t="s">
        <v>10284</v>
      </c>
      <c r="B73" s="67">
        <v>1</v>
      </c>
      <c r="C73" s="67" t="s">
        <v>10284</v>
      </c>
      <c r="D73" s="37" t="s">
        <v>10464</v>
      </c>
      <c r="E73" s="150" t="s">
        <v>10464</v>
      </c>
    </row>
    <row r="74" spans="1:5" x14ac:dyDescent="0.45">
      <c r="A74" s="67" t="s">
        <v>10285</v>
      </c>
      <c r="B74" s="67">
        <v>1</v>
      </c>
      <c r="C74" s="67" t="s">
        <v>10285</v>
      </c>
      <c r="D74" s="37" t="s">
        <v>10464</v>
      </c>
      <c r="E74" s="150" t="s">
        <v>10464</v>
      </c>
    </row>
    <row r="75" spans="1:5" x14ac:dyDescent="0.45">
      <c r="A75" s="67" t="s">
        <v>10286</v>
      </c>
      <c r="B75" s="67">
        <v>1</v>
      </c>
      <c r="C75" s="67" t="s">
        <v>10286</v>
      </c>
      <c r="D75" s="37" t="s">
        <v>10464</v>
      </c>
      <c r="E75" s="150" t="s">
        <v>10464</v>
      </c>
    </row>
    <row r="76" spans="1:5" x14ac:dyDescent="0.45">
      <c r="A76" s="67" t="s">
        <v>10287</v>
      </c>
      <c r="B76" s="67">
        <v>1</v>
      </c>
      <c r="C76" s="67" t="s">
        <v>10287</v>
      </c>
      <c r="D76" s="37" t="s">
        <v>10464</v>
      </c>
      <c r="E76" s="150" t="s">
        <v>10464</v>
      </c>
    </row>
    <row r="77" spans="1:5" x14ac:dyDescent="0.45">
      <c r="A77" s="67" t="s">
        <v>10288</v>
      </c>
      <c r="B77" s="67">
        <v>1</v>
      </c>
      <c r="C77" s="67" t="s">
        <v>10288</v>
      </c>
      <c r="D77" s="37" t="s">
        <v>10464</v>
      </c>
      <c r="E77" s="150" t="s">
        <v>10464</v>
      </c>
    </row>
    <row r="78" spans="1:5" x14ac:dyDescent="0.45">
      <c r="A78" s="67" t="s">
        <v>10289</v>
      </c>
      <c r="B78" s="67">
        <v>1</v>
      </c>
      <c r="C78" s="67" t="s">
        <v>10289</v>
      </c>
      <c r="D78" s="37" t="s">
        <v>10464</v>
      </c>
      <c r="E78" s="150" t="s">
        <v>10464</v>
      </c>
    </row>
    <row r="79" spans="1:5" x14ac:dyDescent="0.45">
      <c r="A79" s="67" t="s">
        <v>10290</v>
      </c>
      <c r="B79" s="67">
        <v>1</v>
      </c>
      <c r="C79" s="67" t="s">
        <v>10290</v>
      </c>
      <c r="D79" s="37" t="s">
        <v>10464</v>
      </c>
      <c r="E79" s="150" t="s">
        <v>10464</v>
      </c>
    </row>
    <row r="80" spans="1:5" x14ac:dyDescent="0.45">
      <c r="A80" s="67" t="s">
        <v>10291</v>
      </c>
      <c r="B80" s="67">
        <v>1</v>
      </c>
      <c r="C80" s="67" t="s">
        <v>10291</v>
      </c>
      <c r="D80" s="37" t="s">
        <v>10464</v>
      </c>
      <c r="E80" s="150" t="s">
        <v>10464</v>
      </c>
    </row>
    <row r="81" spans="1:5" x14ac:dyDescent="0.45">
      <c r="A81" s="67" t="s">
        <v>10292</v>
      </c>
      <c r="B81" s="67">
        <v>1</v>
      </c>
      <c r="C81" s="67" t="s">
        <v>10292</v>
      </c>
      <c r="D81" s="37" t="s">
        <v>10464</v>
      </c>
      <c r="E81" s="150" t="s">
        <v>10464</v>
      </c>
    </row>
    <row r="82" spans="1:5" x14ac:dyDescent="0.45">
      <c r="A82" s="67" t="s">
        <v>10293</v>
      </c>
      <c r="B82" s="67">
        <v>1</v>
      </c>
      <c r="C82" s="67" t="s">
        <v>10293</v>
      </c>
      <c r="D82" s="37" t="s">
        <v>10464</v>
      </c>
      <c r="E82" s="150" t="s">
        <v>10464</v>
      </c>
    </row>
    <row r="83" spans="1:5" x14ac:dyDescent="0.45">
      <c r="A83" s="67" t="s">
        <v>10294</v>
      </c>
      <c r="B83" s="67">
        <v>1</v>
      </c>
      <c r="C83" s="67" t="s">
        <v>10294</v>
      </c>
      <c r="D83" s="37" t="s">
        <v>10464</v>
      </c>
      <c r="E83" s="150" t="s">
        <v>10464</v>
      </c>
    </row>
    <row r="84" spans="1:5" x14ac:dyDescent="0.45">
      <c r="A84" s="67" t="s">
        <v>10295</v>
      </c>
      <c r="B84" s="67">
        <v>1</v>
      </c>
      <c r="C84" s="67" t="s">
        <v>10295</v>
      </c>
      <c r="D84" s="37" t="s">
        <v>10464</v>
      </c>
      <c r="E84" s="150" t="s">
        <v>10464</v>
      </c>
    </row>
    <row r="85" spans="1:5" x14ac:dyDescent="0.45">
      <c r="A85" s="67" t="s">
        <v>10296</v>
      </c>
      <c r="B85" s="67">
        <v>1</v>
      </c>
      <c r="C85" s="67" t="s">
        <v>10296</v>
      </c>
      <c r="D85" s="37" t="s">
        <v>10464</v>
      </c>
      <c r="E85" s="150" t="s">
        <v>10464</v>
      </c>
    </row>
    <row r="86" spans="1:5" x14ac:dyDescent="0.45">
      <c r="A86" s="67" t="s">
        <v>10297</v>
      </c>
      <c r="B86" s="67">
        <v>1</v>
      </c>
      <c r="C86" s="67" t="s">
        <v>10297</v>
      </c>
      <c r="D86" s="37" t="s">
        <v>10464</v>
      </c>
      <c r="E86" s="150" t="s">
        <v>10464</v>
      </c>
    </row>
    <row r="87" spans="1:5" x14ac:dyDescent="0.45">
      <c r="A87" s="67" t="s">
        <v>10298</v>
      </c>
      <c r="B87" s="67">
        <v>1</v>
      </c>
      <c r="C87" s="67" t="s">
        <v>10298</v>
      </c>
      <c r="D87" s="37" t="s">
        <v>10464</v>
      </c>
      <c r="E87" s="150" t="s">
        <v>10464</v>
      </c>
    </row>
    <row r="88" spans="1:5" x14ac:dyDescent="0.45">
      <c r="A88" s="67" t="s">
        <v>10299</v>
      </c>
      <c r="B88" s="67">
        <v>1</v>
      </c>
      <c r="C88" s="67" t="s">
        <v>10299</v>
      </c>
      <c r="D88" s="37" t="s">
        <v>10464</v>
      </c>
      <c r="E88" s="150" t="s">
        <v>10464</v>
      </c>
    </row>
    <row r="89" spans="1:5" x14ac:dyDescent="0.45">
      <c r="A89" s="67" t="s">
        <v>10300</v>
      </c>
      <c r="B89" s="67">
        <v>1</v>
      </c>
      <c r="C89" s="67" t="s">
        <v>10300</v>
      </c>
      <c r="D89" s="37" t="s">
        <v>10464</v>
      </c>
      <c r="E89" s="150" t="s">
        <v>10464</v>
      </c>
    </row>
    <row r="90" spans="1:5" x14ac:dyDescent="0.45">
      <c r="A90" s="67" t="s">
        <v>10301</v>
      </c>
      <c r="B90" s="67">
        <v>1</v>
      </c>
      <c r="C90" s="67" t="s">
        <v>10301</v>
      </c>
      <c r="D90" s="37" t="s">
        <v>10464</v>
      </c>
      <c r="E90" s="150" t="s">
        <v>10464</v>
      </c>
    </row>
    <row r="91" spans="1:5" x14ac:dyDescent="0.45">
      <c r="A91" s="67" t="s">
        <v>10302</v>
      </c>
      <c r="B91" s="67">
        <v>1</v>
      </c>
      <c r="C91" s="67" t="s">
        <v>10302</v>
      </c>
      <c r="D91" s="37" t="s">
        <v>10464</v>
      </c>
      <c r="E91" s="150" t="s">
        <v>10464</v>
      </c>
    </row>
    <row r="92" spans="1:5" x14ac:dyDescent="0.45">
      <c r="A92" s="67" t="s">
        <v>10303</v>
      </c>
      <c r="B92" s="67">
        <v>1</v>
      </c>
      <c r="C92" s="67" t="s">
        <v>10303</v>
      </c>
      <c r="D92" s="37" t="s">
        <v>10464</v>
      </c>
      <c r="E92" s="150" t="s">
        <v>10464</v>
      </c>
    </row>
    <row r="93" spans="1:5" x14ac:dyDescent="0.45">
      <c r="A93" s="67" t="s">
        <v>10304</v>
      </c>
      <c r="B93" s="67">
        <v>1</v>
      </c>
      <c r="C93" s="67" t="s">
        <v>10304</v>
      </c>
      <c r="D93" s="37" t="s">
        <v>10464</v>
      </c>
      <c r="E93" s="150" t="s">
        <v>10464</v>
      </c>
    </row>
    <row r="94" spans="1:5" x14ac:dyDescent="0.45">
      <c r="A94" s="67" t="s">
        <v>10305</v>
      </c>
      <c r="B94" s="67">
        <v>1</v>
      </c>
      <c r="C94" s="67" t="s">
        <v>10305</v>
      </c>
      <c r="D94" s="37" t="s">
        <v>10464</v>
      </c>
      <c r="E94" s="150" t="s">
        <v>10464</v>
      </c>
    </row>
    <row r="95" spans="1:5" x14ac:dyDescent="0.45">
      <c r="A95" s="67" t="s">
        <v>10306</v>
      </c>
      <c r="B95" s="67">
        <v>1</v>
      </c>
      <c r="C95" s="67" t="s">
        <v>10306</v>
      </c>
      <c r="D95" s="37" t="s">
        <v>10464</v>
      </c>
      <c r="E95" s="150" t="s">
        <v>10464</v>
      </c>
    </row>
    <row r="96" spans="1:5" x14ac:dyDescent="0.45">
      <c r="A96" s="67" t="s">
        <v>10307</v>
      </c>
      <c r="B96" s="67">
        <v>1</v>
      </c>
      <c r="C96" s="67" t="s">
        <v>10307</v>
      </c>
      <c r="D96" s="37" t="s">
        <v>10464</v>
      </c>
      <c r="E96" s="150" t="s">
        <v>10464</v>
      </c>
    </row>
    <row r="97" spans="1:5" x14ac:dyDescent="0.45">
      <c r="A97" s="67" t="s">
        <v>10308</v>
      </c>
      <c r="B97" s="67">
        <v>1</v>
      </c>
      <c r="C97" s="67" t="s">
        <v>10308</v>
      </c>
      <c r="D97" s="37" t="s">
        <v>10464</v>
      </c>
      <c r="E97" s="150" t="s">
        <v>10464</v>
      </c>
    </row>
    <row r="98" spans="1:5" x14ac:dyDescent="0.45">
      <c r="A98" s="67" t="s">
        <v>10309</v>
      </c>
      <c r="B98" s="67">
        <v>1</v>
      </c>
      <c r="C98" s="67" t="s">
        <v>10309</v>
      </c>
      <c r="D98" s="37" t="s">
        <v>10464</v>
      </c>
      <c r="E98" s="150" t="s">
        <v>10464</v>
      </c>
    </row>
    <row r="99" spans="1:5" x14ac:dyDescent="0.45">
      <c r="A99" s="67" t="s">
        <v>10310</v>
      </c>
      <c r="B99" s="67">
        <v>1</v>
      </c>
      <c r="C99" s="67" t="s">
        <v>10310</v>
      </c>
      <c r="D99" s="37" t="s">
        <v>10464</v>
      </c>
      <c r="E99" s="150" t="s">
        <v>10464</v>
      </c>
    </row>
    <row r="100" spans="1:5" x14ac:dyDescent="0.45">
      <c r="A100" s="67" t="s">
        <v>10311</v>
      </c>
      <c r="B100" s="67">
        <v>1</v>
      </c>
      <c r="C100" s="67" t="s">
        <v>10311</v>
      </c>
      <c r="D100" s="37" t="s">
        <v>10464</v>
      </c>
      <c r="E100" s="150" t="s">
        <v>10464</v>
      </c>
    </row>
    <row r="101" spans="1:5" x14ac:dyDescent="0.45">
      <c r="A101" s="67" t="s">
        <v>10312</v>
      </c>
      <c r="B101" s="67">
        <v>1</v>
      </c>
      <c r="C101" s="67" t="s">
        <v>10312</v>
      </c>
      <c r="D101" s="37" t="s">
        <v>10464</v>
      </c>
      <c r="E101" s="150" t="s">
        <v>10464</v>
      </c>
    </row>
    <row r="102" spans="1:5" x14ac:dyDescent="0.45">
      <c r="A102" s="67" t="s">
        <v>10313</v>
      </c>
      <c r="B102" s="67">
        <v>1</v>
      </c>
      <c r="C102" s="67" t="s">
        <v>10313</v>
      </c>
      <c r="D102" s="37" t="s">
        <v>10464</v>
      </c>
      <c r="E102" s="150" t="s">
        <v>10464</v>
      </c>
    </row>
    <row r="103" spans="1:5" x14ac:dyDescent="0.45">
      <c r="A103" s="67" t="s">
        <v>10314</v>
      </c>
      <c r="B103" s="67">
        <v>1</v>
      </c>
      <c r="C103" s="67" t="s">
        <v>10314</v>
      </c>
      <c r="D103" s="37" t="s">
        <v>10464</v>
      </c>
      <c r="E103" s="150" t="s">
        <v>10464</v>
      </c>
    </row>
    <row r="104" spans="1:5" x14ac:dyDescent="0.45">
      <c r="A104" s="67" t="s">
        <v>10315</v>
      </c>
      <c r="B104" s="67">
        <v>1</v>
      </c>
      <c r="C104" s="67" t="s">
        <v>10315</v>
      </c>
      <c r="D104" s="37" t="s">
        <v>10464</v>
      </c>
      <c r="E104" s="150" t="s">
        <v>10464</v>
      </c>
    </row>
    <row r="105" spans="1:5" x14ac:dyDescent="0.45">
      <c r="A105" s="67" t="s">
        <v>10316</v>
      </c>
      <c r="B105" s="67">
        <v>1</v>
      </c>
      <c r="C105" s="67" t="s">
        <v>10316</v>
      </c>
      <c r="D105" s="37" t="s">
        <v>10464</v>
      </c>
      <c r="E105" s="150" t="s">
        <v>10464</v>
      </c>
    </row>
    <row r="106" spans="1:5" x14ac:dyDescent="0.45">
      <c r="A106" s="67" t="s">
        <v>10317</v>
      </c>
      <c r="B106" s="67">
        <v>1</v>
      </c>
      <c r="C106" s="67" t="s">
        <v>10317</v>
      </c>
      <c r="D106" s="37" t="s">
        <v>10464</v>
      </c>
      <c r="E106" s="150" t="s">
        <v>10464</v>
      </c>
    </row>
    <row r="107" spans="1:5" x14ac:dyDescent="0.45">
      <c r="A107" s="67" t="s">
        <v>10318</v>
      </c>
      <c r="B107" s="67">
        <v>1</v>
      </c>
      <c r="C107" s="67" t="s">
        <v>10318</v>
      </c>
      <c r="D107" s="37" t="s">
        <v>10464</v>
      </c>
      <c r="E107" s="150" t="s">
        <v>10464</v>
      </c>
    </row>
    <row r="108" spans="1:5" x14ac:dyDescent="0.45">
      <c r="A108" s="67" t="s">
        <v>10319</v>
      </c>
      <c r="B108" s="67">
        <v>1</v>
      </c>
      <c r="C108" s="67" t="s">
        <v>10319</v>
      </c>
      <c r="D108" s="37" t="s">
        <v>10464</v>
      </c>
      <c r="E108" s="150" t="s">
        <v>10464</v>
      </c>
    </row>
    <row r="109" spans="1:5" x14ac:dyDescent="0.45">
      <c r="A109" s="67" t="s">
        <v>10320</v>
      </c>
      <c r="B109" s="67">
        <v>1</v>
      </c>
      <c r="C109" s="67" t="s">
        <v>10320</v>
      </c>
      <c r="D109" s="37" t="s">
        <v>10464</v>
      </c>
      <c r="E109" s="150" t="s">
        <v>10464</v>
      </c>
    </row>
    <row r="110" spans="1:5" x14ac:dyDescent="0.45">
      <c r="A110" s="67" t="s">
        <v>10321</v>
      </c>
      <c r="B110" s="67">
        <v>1</v>
      </c>
      <c r="C110" s="67" t="s">
        <v>10321</v>
      </c>
      <c r="D110" s="37" t="s">
        <v>10464</v>
      </c>
      <c r="E110" s="150" t="s">
        <v>10464</v>
      </c>
    </row>
    <row r="111" spans="1:5" x14ac:dyDescent="0.45">
      <c r="A111" s="67" t="s">
        <v>10322</v>
      </c>
      <c r="B111" s="67">
        <v>1</v>
      </c>
      <c r="C111" s="67" t="s">
        <v>10322</v>
      </c>
      <c r="D111" s="37" t="s">
        <v>10464</v>
      </c>
      <c r="E111" s="150" t="s">
        <v>10464</v>
      </c>
    </row>
    <row r="112" spans="1:5" x14ac:dyDescent="0.45">
      <c r="A112" s="67" t="s">
        <v>10323</v>
      </c>
      <c r="B112" s="67">
        <v>1</v>
      </c>
      <c r="C112" s="67" t="s">
        <v>10323</v>
      </c>
      <c r="D112" s="37" t="s">
        <v>10464</v>
      </c>
      <c r="E112" s="150" t="s">
        <v>10464</v>
      </c>
    </row>
    <row r="113" spans="1:5" x14ac:dyDescent="0.45">
      <c r="A113" s="67" t="s">
        <v>10324</v>
      </c>
      <c r="B113" s="67">
        <v>1</v>
      </c>
      <c r="C113" s="67" t="s">
        <v>10324</v>
      </c>
      <c r="D113" s="37" t="s">
        <v>10464</v>
      </c>
      <c r="E113" s="150" t="s">
        <v>10464</v>
      </c>
    </row>
    <row r="114" spans="1:5" x14ac:dyDescent="0.45">
      <c r="A114" s="67" t="s">
        <v>10325</v>
      </c>
      <c r="B114" s="67">
        <v>1</v>
      </c>
      <c r="C114" s="67" t="s">
        <v>10325</v>
      </c>
      <c r="D114" s="37" t="s">
        <v>10464</v>
      </c>
      <c r="E114" s="150" t="s">
        <v>10464</v>
      </c>
    </row>
    <row r="115" spans="1:5" x14ac:dyDescent="0.45">
      <c r="A115" s="67" t="s">
        <v>10326</v>
      </c>
      <c r="B115" s="67">
        <v>1</v>
      </c>
      <c r="C115" s="67" t="s">
        <v>10326</v>
      </c>
      <c r="D115" s="37" t="s">
        <v>10464</v>
      </c>
      <c r="E115" s="150" t="s">
        <v>10464</v>
      </c>
    </row>
    <row r="116" spans="1:5" x14ac:dyDescent="0.45">
      <c r="A116" s="67" t="s">
        <v>10327</v>
      </c>
      <c r="B116" s="67">
        <v>1</v>
      </c>
      <c r="C116" s="67" t="s">
        <v>10327</v>
      </c>
      <c r="D116" s="37" t="s">
        <v>10464</v>
      </c>
      <c r="E116" s="150" t="s">
        <v>10464</v>
      </c>
    </row>
    <row r="117" spans="1:5" x14ac:dyDescent="0.45">
      <c r="A117" s="67" t="s">
        <v>10328</v>
      </c>
      <c r="B117" s="67">
        <v>1</v>
      </c>
      <c r="C117" s="67" t="s">
        <v>10328</v>
      </c>
      <c r="D117" s="37" t="s">
        <v>10464</v>
      </c>
      <c r="E117" s="150" t="s">
        <v>10464</v>
      </c>
    </row>
    <row r="118" spans="1:5" x14ac:dyDescent="0.45">
      <c r="A118" s="67" t="s">
        <v>10329</v>
      </c>
      <c r="B118" s="67">
        <v>1</v>
      </c>
      <c r="C118" s="67" t="s">
        <v>10329</v>
      </c>
      <c r="D118" s="37" t="s">
        <v>10464</v>
      </c>
      <c r="E118" s="150" t="s">
        <v>10464</v>
      </c>
    </row>
    <row r="119" spans="1:5" x14ac:dyDescent="0.45">
      <c r="A119" s="67" t="s">
        <v>10330</v>
      </c>
      <c r="B119" s="67">
        <v>1</v>
      </c>
      <c r="C119" s="67" t="s">
        <v>10330</v>
      </c>
      <c r="D119" s="37" t="s">
        <v>10464</v>
      </c>
      <c r="E119" s="150" t="s">
        <v>10464</v>
      </c>
    </row>
    <row r="120" spans="1:5" x14ac:dyDescent="0.45">
      <c r="A120" s="67" t="s">
        <v>10331</v>
      </c>
      <c r="B120" s="67">
        <v>1</v>
      </c>
      <c r="C120" s="67" t="s">
        <v>10331</v>
      </c>
      <c r="D120" s="37" t="s">
        <v>10464</v>
      </c>
      <c r="E120" s="150" t="s">
        <v>10464</v>
      </c>
    </row>
    <row r="121" spans="1:5" x14ac:dyDescent="0.45">
      <c r="A121" s="67" t="s">
        <v>10332</v>
      </c>
      <c r="B121" s="67">
        <v>1</v>
      </c>
      <c r="C121" s="67" t="s">
        <v>10332</v>
      </c>
      <c r="D121" s="37" t="s">
        <v>10464</v>
      </c>
      <c r="E121" s="150" t="s">
        <v>10464</v>
      </c>
    </row>
    <row r="122" spans="1:5" x14ac:dyDescent="0.45">
      <c r="A122" s="67" t="s">
        <v>10333</v>
      </c>
      <c r="B122" s="67">
        <v>1</v>
      </c>
      <c r="C122" s="67" t="s">
        <v>10333</v>
      </c>
      <c r="D122" s="37" t="s">
        <v>10464</v>
      </c>
      <c r="E122" s="150" t="s">
        <v>10464</v>
      </c>
    </row>
    <row r="123" spans="1:5" x14ac:dyDescent="0.45">
      <c r="A123" s="67" t="s">
        <v>10334</v>
      </c>
      <c r="B123" s="67">
        <v>1</v>
      </c>
      <c r="C123" s="67" t="s">
        <v>10334</v>
      </c>
      <c r="D123" s="37" t="s">
        <v>10464</v>
      </c>
      <c r="E123" s="150" t="s">
        <v>10464</v>
      </c>
    </row>
    <row r="124" spans="1:5" x14ac:dyDescent="0.45">
      <c r="A124" s="67" t="s">
        <v>10335</v>
      </c>
      <c r="B124" s="67">
        <v>1</v>
      </c>
      <c r="C124" s="67" t="s">
        <v>10335</v>
      </c>
      <c r="D124" s="37" t="s">
        <v>10464</v>
      </c>
      <c r="E124" s="150" t="s">
        <v>10464</v>
      </c>
    </row>
    <row r="125" spans="1:5" x14ac:dyDescent="0.45">
      <c r="A125" s="67" t="s">
        <v>10336</v>
      </c>
      <c r="B125" s="67">
        <v>1</v>
      </c>
      <c r="C125" s="67" t="s">
        <v>10336</v>
      </c>
      <c r="D125" s="37" t="s">
        <v>10464</v>
      </c>
      <c r="E125" s="150" t="s">
        <v>10464</v>
      </c>
    </row>
    <row r="126" spans="1:5" x14ac:dyDescent="0.45">
      <c r="A126" s="67" t="s">
        <v>10337</v>
      </c>
      <c r="B126" s="67">
        <v>1</v>
      </c>
      <c r="C126" s="67" t="s">
        <v>10337</v>
      </c>
      <c r="D126" s="37" t="s">
        <v>10464</v>
      </c>
      <c r="E126" s="150" t="s">
        <v>10464</v>
      </c>
    </row>
    <row r="127" spans="1:5" x14ac:dyDescent="0.45">
      <c r="A127" s="67" t="s">
        <v>10338</v>
      </c>
      <c r="B127" s="67">
        <v>1</v>
      </c>
      <c r="C127" s="67" t="s">
        <v>10338</v>
      </c>
      <c r="D127" s="37" t="s">
        <v>10464</v>
      </c>
      <c r="E127" s="150" t="s">
        <v>10464</v>
      </c>
    </row>
    <row r="128" spans="1:5" x14ac:dyDescent="0.45">
      <c r="A128" s="67" t="s">
        <v>10339</v>
      </c>
      <c r="B128" s="67">
        <v>1</v>
      </c>
      <c r="C128" s="67" t="s">
        <v>10339</v>
      </c>
      <c r="D128" s="37" t="s">
        <v>10464</v>
      </c>
      <c r="E128" s="150" t="s">
        <v>10464</v>
      </c>
    </row>
    <row r="129" spans="1:5" x14ac:dyDescent="0.45">
      <c r="A129" s="67" t="s">
        <v>10340</v>
      </c>
      <c r="B129" s="67">
        <v>1</v>
      </c>
      <c r="C129" s="67" t="s">
        <v>10340</v>
      </c>
      <c r="D129" s="37" t="s">
        <v>10464</v>
      </c>
      <c r="E129" s="150" t="s">
        <v>10464</v>
      </c>
    </row>
    <row r="130" spans="1:5" x14ac:dyDescent="0.45">
      <c r="A130" s="67" t="s">
        <v>10341</v>
      </c>
      <c r="B130" s="67">
        <v>1</v>
      </c>
      <c r="C130" s="67" t="s">
        <v>10341</v>
      </c>
      <c r="D130" s="37" t="s">
        <v>10464</v>
      </c>
      <c r="E130" s="150" t="s">
        <v>10464</v>
      </c>
    </row>
    <row r="131" spans="1:5" x14ac:dyDescent="0.45">
      <c r="A131" s="67" t="s">
        <v>10342</v>
      </c>
      <c r="B131" s="67">
        <v>1</v>
      </c>
      <c r="C131" s="67" t="s">
        <v>10342</v>
      </c>
      <c r="D131" s="37" t="s">
        <v>10464</v>
      </c>
      <c r="E131" s="150" t="s">
        <v>10464</v>
      </c>
    </row>
    <row r="132" spans="1:5" x14ac:dyDescent="0.45">
      <c r="A132" s="67" t="s">
        <v>10343</v>
      </c>
      <c r="B132" s="67">
        <v>1</v>
      </c>
      <c r="C132" s="67" t="s">
        <v>10343</v>
      </c>
      <c r="D132" s="37" t="s">
        <v>10464</v>
      </c>
      <c r="E132" s="150" t="s">
        <v>10464</v>
      </c>
    </row>
    <row r="133" spans="1:5" x14ac:dyDescent="0.45">
      <c r="A133" s="67" t="s">
        <v>10344</v>
      </c>
      <c r="B133" s="67">
        <v>1</v>
      </c>
      <c r="C133" s="67" t="s">
        <v>10344</v>
      </c>
      <c r="D133" s="37" t="s">
        <v>10464</v>
      </c>
      <c r="E133" s="150" t="s">
        <v>10464</v>
      </c>
    </row>
    <row r="134" spans="1:5" x14ac:dyDescent="0.45">
      <c r="A134" s="67" t="s">
        <v>10345</v>
      </c>
      <c r="B134" s="67">
        <v>1</v>
      </c>
      <c r="C134" s="67" t="s">
        <v>10345</v>
      </c>
      <c r="D134" s="37" t="s">
        <v>10464</v>
      </c>
      <c r="E134" s="150" t="s">
        <v>10464</v>
      </c>
    </row>
    <row r="135" spans="1:5" x14ac:dyDescent="0.45">
      <c r="A135" s="67" t="s">
        <v>10346</v>
      </c>
      <c r="B135" s="67">
        <v>1</v>
      </c>
      <c r="C135" s="67" t="s">
        <v>10346</v>
      </c>
      <c r="D135" s="37" t="s">
        <v>10464</v>
      </c>
      <c r="E135" s="150" t="s">
        <v>10464</v>
      </c>
    </row>
    <row r="136" spans="1:5" x14ac:dyDescent="0.45">
      <c r="A136" s="67" t="s">
        <v>10347</v>
      </c>
      <c r="B136" s="67">
        <v>1</v>
      </c>
      <c r="C136" s="67" t="s">
        <v>10347</v>
      </c>
      <c r="D136" s="37" t="s">
        <v>10464</v>
      </c>
      <c r="E136" s="150" t="s">
        <v>10464</v>
      </c>
    </row>
    <row r="137" spans="1:5" x14ac:dyDescent="0.45">
      <c r="A137" s="67" t="s">
        <v>10348</v>
      </c>
      <c r="B137" s="67">
        <v>1</v>
      </c>
      <c r="C137" s="67" t="s">
        <v>10348</v>
      </c>
      <c r="D137" s="37" t="s">
        <v>10464</v>
      </c>
      <c r="E137" s="150" t="s">
        <v>10464</v>
      </c>
    </row>
    <row r="138" spans="1:5" x14ac:dyDescent="0.45">
      <c r="A138" s="67" t="s">
        <v>10349</v>
      </c>
      <c r="B138" s="67">
        <v>1</v>
      </c>
      <c r="C138" s="67" t="s">
        <v>10349</v>
      </c>
      <c r="D138" s="37" t="s">
        <v>10464</v>
      </c>
      <c r="E138" s="150" t="s">
        <v>10464</v>
      </c>
    </row>
    <row r="139" spans="1:5" x14ac:dyDescent="0.45">
      <c r="A139" s="67" t="s">
        <v>10350</v>
      </c>
      <c r="B139" s="67">
        <v>1</v>
      </c>
      <c r="C139" s="67" t="s">
        <v>10350</v>
      </c>
      <c r="D139" s="37" t="s">
        <v>10464</v>
      </c>
      <c r="E139" s="150" t="s">
        <v>10464</v>
      </c>
    </row>
    <row r="140" spans="1:5" x14ac:dyDescent="0.45">
      <c r="A140" s="67" t="s">
        <v>10351</v>
      </c>
      <c r="B140" s="67">
        <v>1</v>
      </c>
      <c r="C140" s="67" t="s">
        <v>10351</v>
      </c>
      <c r="D140" s="37" t="s">
        <v>10464</v>
      </c>
      <c r="E140" s="150" t="s">
        <v>10464</v>
      </c>
    </row>
    <row r="141" spans="1:5" x14ac:dyDescent="0.45">
      <c r="A141" s="67" t="s">
        <v>10352</v>
      </c>
      <c r="B141" s="67">
        <v>1</v>
      </c>
      <c r="C141" s="67" t="s">
        <v>10352</v>
      </c>
      <c r="D141" s="37" t="s">
        <v>10464</v>
      </c>
      <c r="E141" s="150" t="s">
        <v>10464</v>
      </c>
    </row>
    <row r="142" spans="1:5" x14ac:dyDescent="0.45">
      <c r="A142" s="67" t="s">
        <v>10353</v>
      </c>
      <c r="B142" s="67">
        <v>1</v>
      </c>
      <c r="C142" s="67" t="s">
        <v>10353</v>
      </c>
      <c r="D142" s="37" t="s">
        <v>10464</v>
      </c>
      <c r="E142" s="150" t="s">
        <v>10464</v>
      </c>
    </row>
    <row r="143" spans="1:5" x14ac:dyDescent="0.45">
      <c r="A143" s="67" t="s">
        <v>10354</v>
      </c>
      <c r="B143" s="67">
        <v>1</v>
      </c>
      <c r="C143" s="67" t="s">
        <v>10354</v>
      </c>
      <c r="D143" s="37" t="s">
        <v>10464</v>
      </c>
      <c r="E143" s="150" t="s">
        <v>10464</v>
      </c>
    </row>
    <row r="144" spans="1:5" x14ac:dyDescent="0.45">
      <c r="A144" s="67" t="s">
        <v>10356</v>
      </c>
      <c r="B144" s="67">
        <v>1</v>
      </c>
      <c r="C144" s="67" t="s">
        <v>10356</v>
      </c>
      <c r="D144" s="37" t="s">
        <v>10464</v>
      </c>
      <c r="E144" s="150" t="s">
        <v>10464</v>
      </c>
    </row>
    <row r="145" spans="1:5" x14ac:dyDescent="0.45">
      <c r="A145" s="67" t="s">
        <v>10357</v>
      </c>
      <c r="B145" s="67">
        <v>1</v>
      </c>
      <c r="C145" s="67" t="s">
        <v>10357</v>
      </c>
      <c r="D145" s="37" t="s">
        <v>10464</v>
      </c>
      <c r="E145" s="150" t="s">
        <v>10464</v>
      </c>
    </row>
    <row r="146" spans="1:5" x14ac:dyDescent="0.45">
      <c r="A146" s="67" t="s">
        <v>10358</v>
      </c>
      <c r="B146" s="67">
        <v>1</v>
      </c>
      <c r="C146" s="67" t="s">
        <v>10358</v>
      </c>
      <c r="D146" s="37" t="s">
        <v>10464</v>
      </c>
      <c r="E146" s="150" t="s">
        <v>10464</v>
      </c>
    </row>
    <row r="147" spans="1:5" x14ac:dyDescent="0.45">
      <c r="A147" s="67" t="s">
        <v>10355</v>
      </c>
      <c r="B147" s="67">
        <v>1</v>
      </c>
      <c r="C147" s="67" t="s">
        <v>10355</v>
      </c>
      <c r="D147" s="37" t="s">
        <v>10464</v>
      </c>
      <c r="E147" s="150" t="s">
        <v>10464</v>
      </c>
    </row>
    <row r="148" spans="1:5" x14ac:dyDescent="0.45">
      <c r="A148" s="67" t="s">
        <v>10359</v>
      </c>
      <c r="B148" s="67">
        <v>1</v>
      </c>
      <c r="C148" s="67" t="s">
        <v>10359</v>
      </c>
      <c r="D148" s="37" t="s">
        <v>10464</v>
      </c>
      <c r="E148" s="150" t="s">
        <v>10464</v>
      </c>
    </row>
    <row r="149" spans="1:5" x14ac:dyDescent="0.45">
      <c r="A149" s="67" t="s">
        <v>10360</v>
      </c>
      <c r="B149" s="67">
        <v>1</v>
      </c>
      <c r="C149" s="67" t="s">
        <v>10360</v>
      </c>
      <c r="D149" s="37" t="s">
        <v>10464</v>
      </c>
      <c r="E149" s="150" t="s">
        <v>10464</v>
      </c>
    </row>
    <row r="150" spans="1:5" x14ac:dyDescent="0.45">
      <c r="A150" s="67" t="s">
        <v>10361</v>
      </c>
      <c r="B150" s="67">
        <v>1</v>
      </c>
      <c r="C150" s="67" t="s">
        <v>10361</v>
      </c>
      <c r="D150" s="37" t="s">
        <v>10464</v>
      </c>
      <c r="E150" s="150" t="s">
        <v>10464</v>
      </c>
    </row>
    <row r="151" spans="1:5" x14ac:dyDescent="0.45">
      <c r="A151" s="67" t="s">
        <v>10362</v>
      </c>
      <c r="B151" s="67">
        <v>1</v>
      </c>
      <c r="C151" s="67" t="s">
        <v>10362</v>
      </c>
      <c r="D151" s="37" t="s">
        <v>10464</v>
      </c>
      <c r="E151" s="150" t="s">
        <v>10464</v>
      </c>
    </row>
    <row r="152" spans="1:5" x14ac:dyDescent="0.45">
      <c r="A152" s="67" t="s">
        <v>10363</v>
      </c>
      <c r="B152" s="67">
        <v>1</v>
      </c>
      <c r="C152" s="67" t="s">
        <v>10363</v>
      </c>
      <c r="D152" s="37" t="s">
        <v>10464</v>
      </c>
      <c r="E152" s="150" t="s">
        <v>10464</v>
      </c>
    </row>
    <row r="153" spans="1:5" x14ac:dyDescent="0.45">
      <c r="A153" s="67" t="s">
        <v>10364</v>
      </c>
      <c r="B153" s="67">
        <v>1</v>
      </c>
      <c r="C153" s="67" t="s">
        <v>10364</v>
      </c>
      <c r="D153" s="37" t="s">
        <v>10464</v>
      </c>
      <c r="E153" s="150" t="s">
        <v>10464</v>
      </c>
    </row>
    <row r="154" spans="1:5" x14ac:dyDescent="0.45">
      <c r="A154" s="67" t="s">
        <v>10365</v>
      </c>
      <c r="B154" s="67">
        <v>1</v>
      </c>
      <c r="C154" s="67" t="s">
        <v>10365</v>
      </c>
      <c r="D154" s="37" t="s">
        <v>10464</v>
      </c>
      <c r="E154" s="150" t="s">
        <v>10464</v>
      </c>
    </row>
    <row r="155" spans="1:5" x14ac:dyDescent="0.45">
      <c r="A155" s="67" t="s">
        <v>10366</v>
      </c>
      <c r="B155" s="67">
        <v>1</v>
      </c>
      <c r="C155" s="67" t="s">
        <v>10366</v>
      </c>
      <c r="D155" s="37" t="s">
        <v>10464</v>
      </c>
      <c r="E155" s="150" t="s">
        <v>10464</v>
      </c>
    </row>
    <row r="156" spans="1:5" x14ac:dyDescent="0.45">
      <c r="A156" s="67" t="s">
        <v>10367</v>
      </c>
      <c r="B156" s="67">
        <v>1</v>
      </c>
      <c r="C156" s="67" t="s">
        <v>10367</v>
      </c>
      <c r="D156" s="37" t="s">
        <v>10464</v>
      </c>
      <c r="E156" s="150" t="s">
        <v>10464</v>
      </c>
    </row>
    <row r="157" spans="1:5" x14ac:dyDescent="0.45">
      <c r="A157" s="67" t="s">
        <v>10368</v>
      </c>
      <c r="B157" s="67">
        <v>1</v>
      </c>
      <c r="C157" s="67" t="s">
        <v>10368</v>
      </c>
      <c r="D157" s="37" t="s">
        <v>10464</v>
      </c>
      <c r="E157" s="150" t="s">
        <v>10464</v>
      </c>
    </row>
    <row r="158" spans="1:5" x14ac:dyDescent="0.45">
      <c r="A158" s="67" t="s">
        <v>10369</v>
      </c>
      <c r="B158" s="67">
        <v>1</v>
      </c>
      <c r="C158" s="67" t="s">
        <v>10369</v>
      </c>
      <c r="D158" s="37" t="s">
        <v>10464</v>
      </c>
      <c r="E158" s="150" t="s">
        <v>10464</v>
      </c>
    </row>
    <row r="159" spans="1:5" x14ac:dyDescent="0.45">
      <c r="A159" s="67" t="s">
        <v>10370</v>
      </c>
      <c r="B159" s="67">
        <v>1</v>
      </c>
      <c r="C159" s="67" t="s">
        <v>10370</v>
      </c>
      <c r="D159" s="37" t="s">
        <v>10464</v>
      </c>
      <c r="E159" s="150" t="s">
        <v>10464</v>
      </c>
    </row>
    <row r="160" spans="1:5" x14ac:dyDescent="0.45">
      <c r="A160" s="67" t="s">
        <v>10371</v>
      </c>
      <c r="B160" s="67">
        <v>1</v>
      </c>
      <c r="C160" s="67" t="s">
        <v>10371</v>
      </c>
      <c r="D160" s="37" t="s">
        <v>10464</v>
      </c>
      <c r="E160" s="150" t="s">
        <v>10464</v>
      </c>
    </row>
    <row r="161" spans="1:5" x14ac:dyDescent="0.45">
      <c r="A161" s="67" t="s">
        <v>10372</v>
      </c>
      <c r="B161" s="67">
        <v>1</v>
      </c>
      <c r="C161" s="67" t="s">
        <v>10372</v>
      </c>
      <c r="D161" s="37" t="s">
        <v>10464</v>
      </c>
      <c r="E161" s="150" t="s">
        <v>10464</v>
      </c>
    </row>
    <row r="162" spans="1:5" x14ac:dyDescent="0.45">
      <c r="A162" s="67" t="s">
        <v>10373</v>
      </c>
      <c r="B162" s="67">
        <v>1</v>
      </c>
      <c r="C162" s="67" t="s">
        <v>10373</v>
      </c>
      <c r="D162" s="37" t="s">
        <v>10464</v>
      </c>
      <c r="E162" s="150" t="s">
        <v>10464</v>
      </c>
    </row>
    <row r="163" spans="1:5" x14ac:dyDescent="0.45">
      <c r="A163" s="67" t="s">
        <v>10374</v>
      </c>
      <c r="B163" s="67">
        <v>1</v>
      </c>
      <c r="C163" s="67" t="s">
        <v>10374</v>
      </c>
      <c r="D163" s="37" t="s">
        <v>10464</v>
      </c>
      <c r="E163" s="150" t="s">
        <v>10464</v>
      </c>
    </row>
    <row r="164" spans="1:5" x14ac:dyDescent="0.45">
      <c r="A164" s="67" t="s">
        <v>10375</v>
      </c>
      <c r="B164" s="67">
        <v>1</v>
      </c>
      <c r="C164" s="67" t="s">
        <v>10375</v>
      </c>
      <c r="D164" s="37" t="s">
        <v>10464</v>
      </c>
      <c r="E164" s="150" t="s">
        <v>10464</v>
      </c>
    </row>
    <row r="165" spans="1:5" x14ac:dyDescent="0.45">
      <c r="A165" s="67" t="s">
        <v>10376</v>
      </c>
      <c r="B165" s="67">
        <v>1</v>
      </c>
      <c r="C165" s="67" t="s">
        <v>10376</v>
      </c>
      <c r="D165" s="37" t="s">
        <v>10464</v>
      </c>
      <c r="E165" s="150" t="s">
        <v>10464</v>
      </c>
    </row>
    <row r="166" spans="1:5" x14ac:dyDescent="0.45">
      <c r="A166" s="67" t="s">
        <v>10377</v>
      </c>
      <c r="B166" s="67">
        <v>1</v>
      </c>
      <c r="C166" s="67" t="s">
        <v>10377</v>
      </c>
      <c r="D166" s="37" t="s">
        <v>10464</v>
      </c>
      <c r="E166" s="150" t="s">
        <v>10464</v>
      </c>
    </row>
    <row r="167" spans="1:5" x14ac:dyDescent="0.45">
      <c r="A167" s="67" t="s">
        <v>10378</v>
      </c>
      <c r="B167" s="67">
        <v>1</v>
      </c>
      <c r="C167" s="67" t="s">
        <v>10378</v>
      </c>
      <c r="D167" s="37" t="s">
        <v>10464</v>
      </c>
      <c r="E167" s="150" t="s">
        <v>10464</v>
      </c>
    </row>
    <row r="168" spans="1:5" x14ac:dyDescent="0.45">
      <c r="A168" s="67" t="s">
        <v>10379</v>
      </c>
      <c r="B168" s="67">
        <v>1</v>
      </c>
      <c r="C168" s="67" t="s">
        <v>10379</v>
      </c>
      <c r="D168" s="37" t="s">
        <v>10464</v>
      </c>
      <c r="E168" s="150" t="s">
        <v>10464</v>
      </c>
    </row>
    <row r="169" spans="1:5" x14ac:dyDescent="0.45">
      <c r="A169" s="67" t="s">
        <v>10380</v>
      </c>
      <c r="B169" s="67">
        <v>1</v>
      </c>
      <c r="C169" s="67" t="s">
        <v>10380</v>
      </c>
      <c r="D169" s="37" t="s">
        <v>10464</v>
      </c>
      <c r="E169" s="150" t="s">
        <v>10464</v>
      </c>
    </row>
    <row r="170" spans="1:5" x14ac:dyDescent="0.45">
      <c r="A170" s="67" t="s">
        <v>10381</v>
      </c>
      <c r="B170" s="67">
        <v>1</v>
      </c>
      <c r="C170" s="67" t="s">
        <v>10381</v>
      </c>
      <c r="D170" s="37" t="s">
        <v>10464</v>
      </c>
      <c r="E170" s="150" t="s">
        <v>10464</v>
      </c>
    </row>
    <row r="171" spans="1:5" x14ac:dyDescent="0.45">
      <c r="A171" s="67" t="s">
        <v>10382</v>
      </c>
      <c r="B171" s="67">
        <v>1</v>
      </c>
      <c r="C171" s="67" t="s">
        <v>10382</v>
      </c>
      <c r="D171" s="37" t="s">
        <v>10464</v>
      </c>
      <c r="E171" s="150" t="s">
        <v>10464</v>
      </c>
    </row>
    <row r="172" spans="1:5" x14ac:dyDescent="0.45">
      <c r="A172" s="67" t="s">
        <v>10383</v>
      </c>
      <c r="B172" s="67">
        <v>1</v>
      </c>
      <c r="C172" s="67" t="s">
        <v>10383</v>
      </c>
      <c r="D172" s="37" t="s">
        <v>10464</v>
      </c>
      <c r="E172" s="150" t="s">
        <v>10464</v>
      </c>
    </row>
    <row r="173" spans="1:5" x14ac:dyDescent="0.45">
      <c r="A173" s="67" t="s">
        <v>10384</v>
      </c>
      <c r="B173" s="67">
        <v>1</v>
      </c>
      <c r="C173" s="67" t="s">
        <v>10384</v>
      </c>
      <c r="D173" s="37" t="s">
        <v>10464</v>
      </c>
      <c r="E173" s="150" t="s">
        <v>10464</v>
      </c>
    </row>
    <row r="174" spans="1:5" x14ac:dyDescent="0.45">
      <c r="A174" s="67" t="s">
        <v>10385</v>
      </c>
      <c r="B174" s="67">
        <v>1</v>
      </c>
      <c r="C174" s="67" t="s">
        <v>10385</v>
      </c>
      <c r="D174" s="37" t="s">
        <v>10464</v>
      </c>
      <c r="E174" s="150" t="s">
        <v>10464</v>
      </c>
    </row>
    <row r="175" spans="1:5" x14ac:dyDescent="0.45">
      <c r="A175" s="67" t="s">
        <v>10386</v>
      </c>
      <c r="B175" s="67">
        <v>1</v>
      </c>
      <c r="C175" s="67" t="s">
        <v>10386</v>
      </c>
      <c r="D175" s="37" t="s">
        <v>10464</v>
      </c>
      <c r="E175" s="150" t="s">
        <v>10464</v>
      </c>
    </row>
    <row r="176" spans="1:5" x14ac:dyDescent="0.45">
      <c r="A176" s="67" t="s">
        <v>10387</v>
      </c>
      <c r="B176" s="67">
        <v>1</v>
      </c>
      <c r="C176" s="67" t="s">
        <v>10387</v>
      </c>
      <c r="D176" s="37" t="s">
        <v>10464</v>
      </c>
      <c r="E176" s="150" t="s">
        <v>10464</v>
      </c>
    </row>
    <row r="177" spans="1:5" x14ac:dyDescent="0.45">
      <c r="A177" s="67" t="s">
        <v>10388</v>
      </c>
      <c r="B177" s="67">
        <v>1</v>
      </c>
      <c r="C177" s="67" t="s">
        <v>10388</v>
      </c>
      <c r="D177" s="37" t="s">
        <v>10464</v>
      </c>
      <c r="E177" s="150" t="s">
        <v>10464</v>
      </c>
    </row>
    <row r="178" spans="1:5" x14ac:dyDescent="0.45">
      <c r="A178" s="67" t="s">
        <v>10392</v>
      </c>
      <c r="B178" s="67">
        <v>1</v>
      </c>
      <c r="C178" s="67" t="s">
        <v>10392</v>
      </c>
      <c r="D178" s="37" t="s">
        <v>10464</v>
      </c>
      <c r="E178" s="150" t="s">
        <v>10464</v>
      </c>
    </row>
    <row r="179" spans="1:5" x14ac:dyDescent="0.45">
      <c r="A179" s="67" t="s">
        <v>10389</v>
      </c>
      <c r="B179" s="67">
        <v>1</v>
      </c>
      <c r="C179" s="67" t="s">
        <v>10389</v>
      </c>
      <c r="D179" s="37" t="s">
        <v>10464</v>
      </c>
      <c r="E179" s="150" t="s">
        <v>10464</v>
      </c>
    </row>
    <row r="180" spans="1:5" x14ac:dyDescent="0.45">
      <c r="A180" s="67" t="s">
        <v>10390</v>
      </c>
      <c r="B180" s="67">
        <v>1</v>
      </c>
      <c r="C180" s="67" t="s">
        <v>10390</v>
      </c>
      <c r="D180" s="37" t="s">
        <v>10464</v>
      </c>
      <c r="E180" s="150" t="s">
        <v>10464</v>
      </c>
    </row>
    <row r="181" spans="1:5" x14ac:dyDescent="0.45">
      <c r="A181" s="67" t="s">
        <v>10393</v>
      </c>
      <c r="B181" s="67">
        <v>1</v>
      </c>
      <c r="C181" s="67" t="s">
        <v>10393</v>
      </c>
      <c r="D181" s="37" t="s">
        <v>10464</v>
      </c>
      <c r="E181" s="150" t="s">
        <v>10464</v>
      </c>
    </row>
    <row r="182" spans="1:5" x14ac:dyDescent="0.45">
      <c r="A182" s="67" t="s">
        <v>10391</v>
      </c>
      <c r="B182" s="67">
        <v>1</v>
      </c>
      <c r="C182" s="67" t="s">
        <v>10391</v>
      </c>
      <c r="D182" s="37" t="s">
        <v>10464</v>
      </c>
      <c r="E182" s="150" t="s">
        <v>10464</v>
      </c>
    </row>
    <row r="183" spans="1:5" x14ac:dyDescent="0.45">
      <c r="A183" s="67" t="s">
        <v>10394</v>
      </c>
      <c r="B183" s="67">
        <v>1</v>
      </c>
      <c r="C183" s="67" t="s">
        <v>10394</v>
      </c>
      <c r="D183" s="37" t="s">
        <v>10464</v>
      </c>
      <c r="E183" s="150" t="s">
        <v>10464</v>
      </c>
    </row>
    <row r="184" spans="1:5" x14ac:dyDescent="0.45">
      <c r="A184" s="67" t="s">
        <v>10395</v>
      </c>
      <c r="B184" s="67">
        <v>1</v>
      </c>
      <c r="C184" s="67" t="s">
        <v>10395</v>
      </c>
      <c r="D184" s="37" t="s">
        <v>10464</v>
      </c>
      <c r="E184" s="150" t="s">
        <v>10464</v>
      </c>
    </row>
    <row r="185" spans="1:5" x14ac:dyDescent="0.45">
      <c r="A185" s="67" t="s">
        <v>10396</v>
      </c>
      <c r="B185" s="67">
        <v>1</v>
      </c>
      <c r="C185" s="67" t="s">
        <v>10396</v>
      </c>
      <c r="D185" s="37" t="s">
        <v>10464</v>
      </c>
      <c r="E185" s="150" t="s">
        <v>10464</v>
      </c>
    </row>
    <row r="186" spans="1:5" x14ac:dyDescent="0.45">
      <c r="A186" s="67" t="s">
        <v>10397</v>
      </c>
      <c r="B186" s="67">
        <v>1</v>
      </c>
      <c r="C186" s="67" t="s">
        <v>10397</v>
      </c>
      <c r="D186" s="37" t="s">
        <v>10464</v>
      </c>
      <c r="E186" s="150" t="s">
        <v>10464</v>
      </c>
    </row>
    <row r="187" spans="1:5" x14ac:dyDescent="0.45">
      <c r="A187" s="67" t="s">
        <v>10399</v>
      </c>
      <c r="B187" s="67">
        <v>1</v>
      </c>
      <c r="C187" s="67" t="s">
        <v>10399</v>
      </c>
      <c r="D187" s="37" t="s">
        <v>10464</v>
      </c>
      <c r="E187" s="150" t="s">
        <v>10464</v>
      </c>
    </row>
    <row r="188" spans="1:5" x14ac:dyDescent="0.45">
      <c r="A188" s="67" t="s">
        <v>10400</v>
      </c>
      <c r="B188" s="67">
        <v>1</v>
      </c>
      <c r="C188" s="67" t="s">
        <v>10400</v>
      </c>
      <c r="D188" s="37" t="s">
        <v>10464</v>
      </c>
      <c r="E188" s="150" t="s">
        <v>10464</v>
      </c>
    </row>
    <row r="189" spans="1:5" x14ac:dyDescent="0.45">
      <c r="A189" s="67" t="s">
        <v>10401</v>
      </c>
      <c r="B189" s="67">
        <v>1</v>
      </c>
      <c r="C189" s="67" t="s">
        <v>10401</v>
      </c>
      <c r="D189" s="37" t="s">
        <v>10464</v>
      </c>
      <c r="E189" s="150" t="s">
        <v>10464</v>
      </c>
    </row>
    <row r="190" spans="1:5" x14ac:dyDescent="0.45">
      <c r="A190" s="67" t="s">
        <v>10398</v>
      </c>
      <c r="B190" s="67">
        <v>1</v>
      </c>
      <c r="C190" s="67" t="s">
        <v>10398</v>
      </c>
      <c r="D190" s="37" t="s">
        <v>10464</v>
      </c>
      <c r="E190" s="150" t="s">
        <v>10464</v>
      </c>
    </row>
    <row r="191" spans="1:5" x14ac:dyDescent="0.45">
      <c r="A191" s="67" t="s">
        <v>10402</v>
      </c>
      <c r="B191" s="67">
        <v>1</v>
      </c>
      <c r="C191" s="67" t="s">
        <v>10402</v>
      </c>
      <c r="D191" s="37" t="s">
        <v>10464</v>
      </c>
      <c r="E191" s="150" t="s">
        <v>10464</v>
      </c>
    </row>
    <row r="192" spans="1:5" x14ac:dyDescent="0.45">
      <c r="A192" s="67" t="s">
        <v>10404</v>
      </c>
      <c r="B192" s="67">
        <v>1</v>
      </c>
      <c r="C192" s="67" t="s">
        <v>10404</v>
      </c>
      <c r="D192" s="37" t="s">
        <v>10464</v>
      </c>
      <c r="E192" s="150" t="s">
        <v>10464</v>
      </c>
    </row>
    <row r="193" spans="1:5" x14ac:dyDescent="0.45">
      <c r="A193" s="67" t="s">
        <v>10405</v>
      </c>
      <c r="B193" s="67">
        <v>1</v>
      </c>
      <c r="C193" s="67" t="s">
        <v>10405</v>
      </c>
      <c r="D193" s="37" t="s">
        <v>10464</v>
      </c>
      <c r="E193" s="150" t="s">
        <v>10464</v>
      </c>
    </row>
    <row r="194" spans="1:5" x14ac:dyDescent="0.45">
      <c r="A194" s="67" t="s">
        <v>10403</v>
      </c>
      <c r="B194" s="67">
        <v>1</v>
      </c>
      <c r="C194" s="67" t="s">
        <v>10403</v>
      </c>
      <c r="D194" s="37" t="s">
        <v>10464</v>
      </c>
      <c r="E194" s="150" t="s">
        <v>10464</v>
      </c>
    </row>
    <row r="195" spans="1:5" x14ac:dyDescent="0.45">
      <c r="A195" s="67" t="s">
        <v>10407</v>
      </c>
      <c r="B195" s="67">
        <v>1</v>
      </c>
      <c r="C195" s="67" t="s">
        <v>10407</v>
      </c>
      <c r="D195" s="37" t="s">
        <v>10464</v>
      </c>
      <c r="E195" s="150" t="s">
        <v>10464</v>
      </c>
    </row>
    <row r="196" spans="1:5" x14ac:dyDescent="0.45">
      <c r="A196" s="67" t="s">
        <v>10408</v>
      </c>
      <c r="B196" s="67">
        <v>1</v>
      </c>
      <c r="C196" s="67" t="s">
        <v>10408</v>
      </c>
      <c r="D196" s="37" t="s">
        <v>10464</v>
      </c>
      <c r="E196" s="150" t="s">
        <v>10464</v>
      </c>
    </row>
    <row r="197" spans="1:5" x14ac:dyDescent="0.45">
      <c r="A197" s="67" t="s">
        <v>10409</v>
      </c>
      <c r="B197" s="67">
        <v>1</v>
      </c>
      <c r="C197" s="67" t="s">
        <v>10409</v>
      </c>
      <c r="D197" s="37" t="s">
        <v>10464</v>
      </c>
      <c r="E197" s="150" t="s">
        <v>10464</v>
      </c>
    </row>
    <row r="198" spans="1:5" x14ac:dyDescent="0.45">
      <c r="A198" s="67" t="s">
        <v>10410</v>
      </c>
      <c r="B198" s="67">
        <v>1</v>
      </c>
      <c r="C198" s="67" t="s">
        <v>10410</v>
      </c>
      <c r="D198" s="37" t="s">
        <v>10464</v>
      </c>
      <c r="E198" s="150" t="s">
        <v>10464</v>
      </c>
    </row>
    <row r="199" spans="1:5" x14ac:dyDescent="0.45">
      <c r="A199" s="67" t="s">
        <v>10411</v>
      </c>
      <c r="B199" s="67">
        <v>1</v>
      </c>
      <c r="C199" s="67" t="s">
        <v>10411</v>
      </c>
      <c r="D199" s="37" t="s">
        <v>10464</v>
      </c>
      <c r="E199" s="150" t="s">
        <v>10464</v>
      </c>
    </row>
    <row r="200" spans="1:5" x14ac:dyDescent="0.45">
      <c r="A200" s="67" t="s">
        <v>10412</v>
      </c>
      <c r="B200" s="67">
        <v>1</v>
      </c>
      <c r="C200" s="67" t="s">
        <v>10412</v>
      </c>
      <c r="D200" s="37" t="s">
        <v>10464</v>
      </c>
      <c r="E200" s="150" t="s">
        <v>10464</v>
      </c>
    </row>
    <row r="201" spans="1:5" x14ac:dyDescent="0.45">
      <c r="A201" s="67" t="s">
        <v>10414</v>
      </c>
      <c r="B201" s="67">
        <v>1</v>
      </c>
      <c r="C201" s="67" t="s">
        <v>10414</v>
      </c>
      <c r="D201" s="37" t="s">
        <v>10464</v>
      </c>
      <c r="E201" s="150" t="s">
        <v>10464</v>
      </c>
    </row>
    <row r="202" spans="1:5" x14ac:dyDescent="0.45">
      <c r="A202" s="67" t="s">
        <v>10415</v>
      </c>
      <c r="B202" s="67">
        <v>1</v>
      </c>
      <c r="C202" s="67" t="s">
        <v>10415</v>
      </c>
      <c r="D202" s="37" t="s">
        <v>10464</v>
      </c>
      <c r="E202" s="150" t="s">
        <v>10464</v>
      </c>
    </row>
    <row r="203" spans="1:5" x14ac:dyDescent="0.45">
      <c r="A203" s="67" t="s">
        <v>10416</v>
      </c>
      <c r="B203" s="67">
        <v>1</v>
      </c>
      <c r="C203" s="67" t="s">
        <v>10416</v>
      </c>
      <c r="D203" s="37" t="s">
        <v>10464</v>
      </c>
      <c r="E203" s="150" t="s">
        <v>10464</v>
      </c>
    </row>
    <row r="204" spans="1:5" x14ac:dyDescent="0.45">
      <c r="A204" s="67" t="s">
        <v>10417</v>
      </c>
      <c r="B204" s="67">
        <v>1</v>
      </c>
      <c r="C204" s="67" t="s">
        <v>10417</v>
      </c>
      <c r="D204" s="37" t="s">
        <v>10464</v>
      </c>
      <c r="E204" s="150" t="s">
        <v>10464</v>
      </c>
    </row>
    <row r="205" spans="1:5" x14ac:dyDescent="0.45">
      <c r="A205" s="67" t="s">
        <v>10418</v>
      </c>
      <c r="B205" s="67">
        <v>1</v>
      </c>
      <c r="C205" s="67" t="s">
        <v>10418</v>
      </c>
      <c r="D205" s="37" t="s">
        <v>10464</v>
      </c>
      <c r="E205" s="150" t="s">
        <v>10464</v>
      </c>
    </row>
    <row r="206" spans="1:5" x14ac:dyDescent="0.45">
      <c r="A206" s="67" t="s">
        <v>10419</v>
      </c>
      <c r="B206" s="67">
        <v>1</v>
      </c>
      <c r="C206" s="67" t="s">
        <v>10419</v>
      </c>
      <c r="D206" s="37" t="s">
        <v>10464</v>
      </c>
      <c r="E206" s="150" t="s">
        <v>10464</v>
      </c>
    </row>
    <row r="207" spans="1:5" x14ac:dyDescent="0.45">
      <c r="A207" s="67" t="s">
        <v>10420</v>
      </c>
      <c r="B207" s="67">
        <v>1</v>
      </c>
      <c r="C207" s="67" t="s">
        <v>10420</v>
      </c>
      <c r="D207" s="37" t="s">
        <v>10464</v>
      </c>
      <c r="E207" s="150" t="s">
        <v>10464</v>
      </c>
    </row>
    <row r="208" spans="1:5" x14ac:dyDescent="0.45">
      <c r="A208" s="67" t="s">
        <v>10421</v>
      </c>
      <c r="B208" s="67">
        <v>1</v>
      </c>
      <c r="C208" s="67" t="s">
        <v>10421</v>
      </c>
      <c r="D208" s="37" t="s">
        <v>10464</v>
      </c>
      <c r="E208" s="150" t="s">
        <v>10464</v>
      </c>
    </row>
    <row r="209" spans="1:5" x14ac:dyDescent="0.45">
      <c r="A209" s="67" t="s">
        <v>10422</v>
      </c>
      <c r="B209" s="67">
        <v>1</v>
      </c>
      <c r="C209" s="67" t="s">
        <v>10422</v>
      </c>
      <c r="D209" s="37" t="s">
        <v>10464</v>
      </c>
      <c r="E209" s="150" t="s">
        <v>10464</v>
      </c>
    </row>
    <row r="210" spans="1:5" x14ac:dyDescent="0.45">
      <c r="A210" s="41" t="s">
        <v>10463</v>
      </c>
      <c r="B210" s="67">
        <v>1</v>
      </c>
      <c r="C210" s="41" t="s">
        <v>10463</v>
      </c>
      <c r="D210" s="37" t="s">
        <v>10464</v>
      </c>
      <c r="E210" s="150" t="s">
        <v>10464</v>
      </c>
    </row>
    <row r="211" spans="1:5" x14ac:dyDescent="0.45">
      <c r="A211" s="20" t="s">
        <v>10470</v>
      </c>
      <c r="B211" s="67">
        <v>1</v>
      </c>
      <c r="C211" s="20" t="s">
        <v>10470</v>
      </c>
      <c r="D211" s="37" t="s">
        <v>10464</v>
      </c>
      <c r="E211" s="150" t="s">
        <v>10464</v>
      </c>
    </row>
    <row r="212" spans="1:5" x14ac:dyDescent="0.45">
      <c r="A212" s="67" t="s">
        <v>10425</v>
      </c>
      <c r="B212" s="67">
        <v>1</v>
      </c>
      <c r="C212" s="67" t="s">
        <v>10425</v>
      </c>
      <c r="D212" s="37" t="s">
        <v>10464</v>
      </c>
      <c r="E212" s="150" t="s">
        <v>10464</v>
      </c>
    </row>
    <row r="213" spans="1:5" x14ac:dyDescent="0.45">
      <c r="A213" s="67" t="s">
        <v>10426</v>
      </c>
      <c r="B213" s="67">
        <v>1</v>
      </c>
      <c r="C213" s="67" t="s">
        <v>10426</v>
      </c>
      <c r="D213" s="37" t="s">
        <v>10464</v>
      </c>
      <c r="E213" s="150" t="s">
        <v>10464</v>
      </c>
    </row>
    <row r="214" spans="1:5" x14ac:dyDescent="0.45">
      <c r="A214" s="67" t="s">
        <v>10424</v>
      </c>
      <c r="B214" s="67">
        <v>1</v>
      </c>
      <c r="C214" s="67" t="s">
        <v>10424</v>
      </c>
      <c r="D214" s="37" t="s">
        <v>10464</v>
      </c>
      <c r="E214" s="150" t="s">
        <v>10464</v>
      </c>
    </row>
    <row r="215" spans="1:5" x14ac:dyDescent="0.45">
      <c r="A215" s="67" t="s">
        <v>10427</v>
      </c>
      <c r="B215" s="67">
        <v>1</v>
      </c>
      <c r="C215" s="67" t="s">
        <v>10427</v>
      </c>
      <c r="D215" s="37" t="s">
        <v>10464</v>
      </c>
      <c r="E215" s="150" t="s">
        <v>10464</v>
      </c>
    </row>
    <row r="216" spans="1:5" x14ac:dyDescent="0.45">
      <c r="A216" s="67" t="s">
        <v>10428</v>
      </c>
      <c r="B216" s="67">
        <v>1</v>
      </c>
      <c r="C216" s="67" t="s">
        <v>10428</v>
      </c>
      <c r="D216" s="37" t="s">
        <v>10464</v>
      </c>
      <c r="E216" s="150" t="s">
        <v>10464</v>
      </c>
    </row>
    <row r="217" spans="1:5" x14ac:dyDescent="0.45">
      <c r="A217" s="67" t="s">
        <v>10429</v>
      </c>
      <c r="B217" s="67">
        <v>1</v>
      </c>
      <c r="C217" s="67" t="s">
        <v>10429</v>
      </c>
      <c r="D217" s="37" t="s">
        <v>10464</v>
      </c>
      <c r="E217" s="150" t="s">
        <v>10464</v>
      </c>
    </row>
    <row r="218" spans="1:5" x14ac:dyDescent="0.45">
      <c r="A218" s="67" t="s">
        <v>10430</v>
      </c>
      <c r="B218" s="67">
        <v>1</v>
      </c>
      <c r="C218" s="67" t="s">
        <v>10430</v>
      </c>
      <c r="D218" s="37" t="s">
        <v>10464</v>
      </c>
      <c r="E218" s="150" t="s">
        <v>10464</v>
      </c>
    </row>
    <row r="219" spans="1:5" x14ac:dyDescent="0.45">
      <c r="A219" s="67" t="s">
        <v>10431</v>
      </c>
      <c r="B219" s="67">
        <v>1</v>
      </c>
      <c r="C219" s="67" t="s">
        <v>10431</v>
      </c>
      <c r="D219" s="37" t="s">
        <v>10464</v>
      </c>
      <c r="E219" s="150" t="s">
        <v>10464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01"/>
  <sheetViews>
    <sheetView topLeftCell="A232" workbookViewId="0">
      <selection activeCell="D271" sqref="D271"/>
    </sheetView>
  </sheetViews>
  <sheetFormatPr defaultRowHeight="14.25" x14ac:dyDescent="0.45"/>
  <cols>
    <col min="3" max="3" width="33.46484375" customWidth="1"/>
    <col min="4" max="4" width="104" bestFit="1" customWidth="1"/>
  </cols>
  <sheetData>
    <row r="1" spans="1:4" s="67" customFormat="1" x14ac:dyDescent="0.45">
      <c r="A1" s="67" t="s">
        <v>11719</v>
      </c>
      <c r="B1" s="67" t="s">
        <v>11720</v>
      </c>
      <c r="C1" s="67" t="s">
        <v>9138</v>
      </c>
      <c r="D1" s="67" t="s">
        <v>12088</v>
      </c>
    </row>
    <row r="2" spans="1:4" x14ac:dyDescent="0.45">
      <c r="A2" t="s">
        <v>11238</v>
      </c>
      <c r="B2" s="153" t="str">
        <f t="shared" ref="B2:B65" si="0">"A"&amp;A2</f>
        <v>A110000</v>
      </c>
      <c r="C2" t="str">
        <f t="shared" ref="C2:C65" si="1">IF(ISNA(D2),A2,A2&amp;" "&amp;D2)</f>
        <v>110000 Agriculture, forestry, fishing and hunting</v>
      </c>
      <c r="D2" t="str">
        <f>IF(ISNA(VLOOKUP(B2,NAICSall!D$2:E$20762,2,FALSE)),VLOOKUP(A2,'Sample GDP Data'!A474:B810,2,FALSE),VLOOKUP(B2,NAICSall!D$2:E$20762,2,FALSE))</f>
        <v>Agriculture, forestry, fishing and hunting</v>
      </c>
    </row>
    <row r="3" spans="1:4" x14ac:dyDescent="0.45">
      <c r="A3" t="s">
        <v>11237</v>
      </c>
      <c r="B3" s="153" t="str">
        <f t="shared" si="0"/>
        <v>A111000</v>
      </c>
      <c r="C3" s="67" t="str">
        <f t="shared" si="1"/>
        <v>111000 Crop production</v>
      </c>
      <c r="D3" s="67" t="str">
        <f>IF(ISNA(VLOOKUP(B3,NAICSall!D$2:E$20762,2,FALSE)),VLOOKUP(A3,'Sample GDP Data'!A475:B811,2,FALSE),VLOOKUP(B3,NAICSall!D$2:E$20762,2,FALSE))</f>
        <v>Crop production</v>
      </c>
    </row>
    <row r="4" spans="1:4" x14ac:dyDescent="0.45">
      <c r="A4" t="s">
        <v>11498</v>
      </c>
      <c r="B4" s="153" t="str">
        <f t="shared" si="0"/>
        <v>A111100</v>
      </c>
      <c r="C4" s="67" t="str">
        <f t="shared" si="1"/>
        <v>111100 Oilseed and grain farming</v>
      </c>
      <c r="D4" s="67" t="str">
        <f>IF(ISNA(VLOOKUP(B4,NAICSall!D$2:E$20762,2,FALSE)),VLOOKUP(A4,'Sample GDP Data'!A476:B812,2,FALSE),VLOOKUP(B4,NAICSall!D$2:E$20762,2,FALSE))</f>
        <v>Oilseed and grain farming</v>
      </c>
    </row>
    <row r="5" spans="1:4" x14ac:dyDescent="0.45">
      <c r="A5" t="s">
        <v>11499</v>
      </c>
      <c r="B5" s="153" t="str">
        <f t="shared" si="0"/>
        <v>A111200</v>
      </c>
      <c r="C5" s="67" t="str">
        <f t="shared" si="1"/>
        <v>111200 Vegetable and melon farming</v>
      </c>
      <c r="D5" s="67" t="str">
        <f>IF(ISNA(VLOOKUP(B5,NAICSall!D$2:E$20762,2,FALSE)),VLOOKUP(A5,'Sample GDP Data'!A477:B813,2,FALSE),VLOOKUP(B5,NAICSall!D$2:E$20762,2,FALSE))</f>
        <v>Vegetable and melon farming</v>
      </c>
    </row>
    <row r="6" spans="1:4" x14ac:dyDescent="0.45">
      <c r="A6" t="s">
        <v>11500</v>
      </c>
      <c r="B6" s="153" t="str">
        <f t="shared" si="0"/>
        <v>A111300</v>
      </c>
      <c r="C6" s="67" t="str">
        <f t="shared" si="1"/>
        <v>111300 Fruit and tree nut farming</v>
      </c>
      <c r="D6" s="67" t="str">
        <f>IF(ISNA(VLOOKUP(B6,NAICSall!D$2:E$20762,2,FALSE)),VLOOKUP(A6,'Sample GDP Data'!A478:B814,2,FALSE),VLOOKUP(B6,NAICSall!D$2:E$20762,2,FALSE))</f>
        <v>Fruit and tree nut farming</v>
      </c>
    </row>
    <row r="7" spans="1:4" x14ac:dyDescent="0.45">
      <c r="A7" t="s">
        <v>11501</v>
      </c>
      <c r="B7" s="153" t="str">
        <f t="shared" si="0"/>
        <v>A111400</v>
      </c>
      <c r="C7" s="67" t="str">
        <f t="shared" si="1"/>
        <v>111400 Greenhouse, nursery and floriculture production</v>
      </c>
      <c r="D7" s="67" t="str">
        <f>IF(ISNA(VLOOKUP(B7,NAICSall!D$2:E$20762,2,FALSE)),VLOOKUP(A7,'Sample GDP Data'!A479:B815,2,FALSE),VLOOKUP(B7,NAICSall!D$2:E$20762,2,FALSE))</f>
        <v>Greenhouse, nursery and floriculture production</v>
      </c>
    </row>
    <row r="8" spans="1:4" x14ac:dyDescent="0.45">
      <c r="A8" t="s">
        <v>11502</v>
      </c>
      <c r="B8" s="153" t="str">
        <f t="shared" si="0"/>
        <v>A111900</v>
      </c>
      <c r="C8" s="67" t="str">
        <f t="shared" si="1"/>
        <v>111900 Other crop farming</v>
      </c>
      <c r="D8" s="67" t="str">
        <f>IF(ISNA(VLOOKUP(B8,NAICSall!D$2:E$20762,2,FALSE)),VLOOKUP(A8,'Sample GDP Data'!A480:B816,2,FALSE),VLOOKUP(B8,NAICSall!D$2:E$20762,2,FALSE))</f>
        <v>Other crop farming</v>
      </c>
    </row>
    <row r="9" spans="1:4" x14ac:dyDescent="0.45">
      <c r="A9" t="s">
        <v>11240</v>
      </c>
      <c r="B9" s="153" t="str">
        <f t="shared" si="0"/>
        <v>A112000</v>
      </c>
      <c r="C9" s="67" t="str">
        <f t="shared" si="1"/>
        <v>112000 Animal production and aquaculture</v>
      </c>
      <c r="D9" s="67" t="str">
        <f>IF(ISNA(VLOOKUP(B9,NAICSall!D$2:E$20762,2,FALSE)),VLOOKUP(A9,'Sample GDP Data'!A481:B817,2,FALSE),VLOOKUP(B9,NAICSall!D$2:E$20762,2,FALSE))</f>
        <v>Animal production and aquaculture</v>
      </c>
    </row>
    <row r="10" spans="1:4" x14ac:dyDescent="0.45">
      <c r="A10" t="s">
        <v>11503</v>
      </c>
      <c r="B10" s="153" t="str">
        <f t="shared" si="0"/>
        <v>A112100</v>
      </c>
      <c r="C10" s="67" t="str">
        <f t="shared" si="1"/>
        <v>112100 Cattle ranching and farming</v>
      </c>
      <c r="D10" s="67" t="str">
        <f>IF(ISNA(VLOOKUP(B10,NAICSall!D$2:E$20762,2,FALSE)),VLOOKUP(A10,'Sample GDP Data'!A482:B818,2,FALSE),VLOOKUP(B10,NAICSall!D$2:E$20762,2,FALSE))</f>
        <v>Cattle ranching and farming</v>
      </c>
    </row>
    <row r="11" spans="1:4" x14ac:dyDescent="0.45">
      <c r="A11" t="s">
        <v>11504</v>
      </c>
      <c r="B11" s="153" t="str">
        <f t="shared" si="0"/>
        <v>A112200</v>
      </c>
      <c r="C11" s="67" t="str">
        <f t="shared" si="1"/>
        <v>112200 Hog and pig farming</v>
      </c>
      <c r="D11" s="67" t="str">
        <f>IF(ISNA(VLOOKUP(B11,NAICSall!D$2:E$20762,2,FALSE)),VLOOKUP(A11,'Sample GDP Data'!A483:B819,2,FALSE),VLOOKUP(B11,NAICSall!D$2:E$20762,2,FALSE))</f>
        <v>Hog and pig farming</v>
      </c>
    </row>
    <row r="12" spans="1:4" x14ac:dyDescent="0.45">
      <c r="A12" t="s">
        <v>11505</v>
      </c>
      <c r="B12" s="153" t="str">
        <f t="shared" si="0"/>
        <v>A112300</v>
      </c>
      <c r="C12" s="67" t="str">
        <f t="shared" si="1"/>
        <v>112300 Poultry and egg production</v>
      </c>
      <c r="D12" s="67" t="str">
        <f>IF(ISNA(VLOOKUP(B12,NAICSall!D$2:E$20762,2,FALSE)),VLOOKUP(A12,'Sample GDP Data'!A484:B820,2,FALSE),VLOOKUP(B12,NAICSall!D$2:E$20762,2,FALSE))</f>
        <v>Poultry and egg production</v>
      </c>
    </row>
    <row r="13" spans="1:4" x14ac:dyDescent="0.45">
      <c r="A13" t="s">
        <v>11506</v>
      </c>
      <c r="B13" s="153" t="str">
        <f t="shared" si="0"/>
        <v>A112400</v>
      </c>
      <c r="C13" s="67" t="str">
        <f t="shared" si="1"/>
        <v>112400 Sheep and goat farming</v>
      </c>
      <c r="D13" s="67" t="str">
        <f>IF(ISNA(VLOOKUP(B13,NAICSall!D$2:E$20762,2,FALSE)),VLOOKUP(A13,'Sample GDP Data'!A485:B821,2,FALSE),VLOOKUP(B13,NAICSall!D$2:E$20762,2,FALSE))</f>
        <v>Sheep and goat farming</v>
      </c>
    </row>
    <row r="14" spans="1:4" x14ac:dyDescent="0.45">
      <c r="A14" t="s">
        <v>11239</v>
      </c>
      <c r="B14" s="153" t="str">
        <f t="shared" si="0"/>
        <v>A112500</v>
      </c>
      <c r="C14" s="67" t="str">
        <f t="shared" si="1"/>
        <v>112500 Aquaculture</v>
      </c>
      <c r="D14" s="67" t="str">
        <f>IF(ISNA(VLOOKUP(B14,NAICSall!D$2:E$20762,2,FALSE)),VLOOKUP(A14,'Sample GDP Data'!A486:B822,2,FALSE),VLOOKUP(B14,NAICSall!D$2:E$20762,2,FALSE))</f>
        <v>Aquaculture</v>
      </c>
    </row>
    <row r="15" spans="1:4" x14ac:dyDescent="0.45">
      <c r="A15" t="s">
        <v>11507</v>
      </c>
      <c r="B15" s="153" t="str">
        <f t="shared" si="0"/>
        <v>A112900</v>
      </c>
      <c r="C15" s="67" t="str">
        <f t="shared" si="1"/>
        <v>112900 Other animal production</v>
      </c>
      <c r="D15" s="67" t="str">
        <f>IF(ISNA(VLOOKUP(B15,NAICSall!D$2:E$20762,2,FALSE)),VLOOKUP(A15,'Sample GDP Data'!A487:B823,2,FALSE),VLOOKUP(B15,NAICSall!D$2:E$20762,2,FALSE))</f>
        <v>Other animal production</v>
      </c>
    </row>
    <row r="16" spans="1:4" x14ac:dyDescent="0.45">
      <c r="A16" t="s">
        <v>11241</v>
      </c>
      <c r="B16" s="153" t="str">
        <f t="shared" si="0"/>
        <v>A112A00</v>
      </c>
      <c r="C16" s="67" t="str">
        <f t="shared" si="1"/>
        <v>112A00</v>
      </c>
      <c r="D16" s="67" t="e">
        <f>IF(ISNA(VLOOKUP(B16,NAICSall!D$2:E$20762,2,FALSE)),VLOOKUP(A16,'Sample GDP Data'!A488:B824,2,FALSE),VLOOKUP(B16,NAICSall!D$2:E$20762,2,FALSE))</f>
        <v>#N/A</v>
      </c>
    </row>
    <row r="17" spans="1:4" x14ac:dyDescent="0.45">
      <c r="A17" t="s">
        <v>11242</v>
      </c>
      <c r="B17" s="153" t="str">
        <f t="shared" si="0"/>
        <v>A113000</v>
      </c>
      <c r="C17" s="67" t="str">
        <f t="shared" si="1"/>
        <v>113000 Forestry and logging</v>
      </c>
      <c r="D17" s="67" t="str">
        <f>IF(ISNA(VLOOKUP(B17,NAICSall!D$2:E$20762,2,FALSE)),VLOOKUP(A17,'Sample GDP Data'!A489:B825,2,FALSE),VLOOKUP(B17,NAICSall!D$2:E$20762,2,FALSE))</f>
        <v>Forestry and logging</v>
      </c>
    </row>
    <row r="18" spans="1:4" x14ac:dyDescent="0.45">
      <c r="A18" t="s">
        <v>11508</v>
      </c>
      <c r="B18" s="153" t="str">
        <f t="shared" si="0"/>
        <v>A113100</v>
      </c>
      <c r="C18" s="67" t="str">
        <f t="shared" si="1"/>
        <v>113100 Timber tract operations</v>
      </c>
      <c r="D18" s="67" t="str">
        <f>IF(ISNA(VLOOKUP(B18,NAICSall!D$2:E$20762,2,FALSE)),VLOOKUP(A18,'Sample GDP Data'!A490:B826,2,FALSE),VLOOKUP(B18,NAICSall!D$2:E$20762,2,FALSE))</f>
        <v>Timber tract operations</v>
      </c>
    </row>
    <row r="19" spans="1:4" x14ac:dyDescent="0.45">
      <c r="A19" t="s">
        <v>11509</v>
      </c>
      <c r="B19" s="153" t="str">
        <f t="shared" si="0"/>
        <v>A113200</v>
      </c>
      <c r="C19" s="67" t="str">
        <f t="shared" si="1"/>
        <v>113200 Forest nurseries and gathering of forest products</v>
      </c>
      <c r="D19" s="67" t="str">
        <f>IF(ISNA(VLOOKUP(B19,NAICSall!D$2:E$20762,2,FALSE)),VLOOKUP(A19,'Sample GDP Data'!A491:B827,2,FALSE),VLOOKUP(B19,NAICSall!D$2:E$20762,2,FALSE))</f>
        <v>Forest nurseries and gathering of forest products</v>
      </c>
    </row>
    <row r="20" spans="1:4" x14ac:dyDescent="0.45">
      <c r="A20" t="s">
        <v>11510</v>
      </c>
      <c r="B20" s="153" t="str">
        <f t="shared" si="0"/>
        <v>A113300</v>
      </c>
      <c r="C20" s="67" t="str">
        <f t="shared" si="1"/>
        <v>113300 Logging</v>
      </c>
      <c r="D20" s="67" t="str">
        <f>IF(ISNA(VLOOKUP(B20,NAICSall!D$2:E$20762,2,FALSE)),VLOOKUP(A20,'Sample GDP Data'!A492:B828,2,FALSE),VLOOKUP(B20,NAICSall!D$2:E$20762,2,FALSE))</f>
        <v>Logging</v>
      </c>
    </row>
    <row r="21" spans="1:4" x14ac:dyDescent="0.45">
      <c r="A21" t="s">
        <v>11243</v>
      </c>
      <c r="B21" s="153" t="str">
        <f t="shared" si="0"/>
        <v>A114000</v>
      </c>
      <c r="C21" s="67" t="str">
        <f t="shared" si="1"/>
        <v>114000 Fishing, hunting and trapping</v>
      </c>
      <c r="D21" s="67" t="str">
        <f>IF(ISNA(VLOOKUP(B21,NAICSall!D$2:E$20762,2,FALSE)),VLOOKUP(A21,'Sample GDP Data'!A493:B829,2,FALSE),VLOOKUP(B21,NAICSall!D$2:E$20762,2,FALSE))</f>
        <v>Fishing, hunting and trapping</v>
      </c>
    </row>
    <row r="22" spans="1:4" x14ac:dyDescent="0.45">
      <c r="A22" t="s">
        <v>11511</v>
      </c>
      <c r="B22" s="153" t="str">
        <f t="shared" si="0"/>
        <v>A114100</v>
      </c>
      <c r="C22" s="67" t="str">
        <f t="shared" si="1"/>
        <v>114100 Fishing</v>
      </c>
      <c r="D22" s="67" t="str">
        <f>IF(ISNA(VLOOKUP(B22,NAICSall!D$2:E$20762,2,FALSE)),VLOOKUP(A22,'Sample GDP Data'!A494:B830,2,FALSE),VLOOKUP(B22,NAICSall!D$2:E$20762,2,FALSE))</f>
        <v>Fishing</v>
      </c>
    </row>
    <row r="23" spans="1:4" x14ac:dyDescent="0.45">
      <c r="A23" t="s">
        <v>11512</v>
      </c>
      <c r="B23" s="153" t="str">
        <f t="shared" si="0"/>
        <v>A114200</v>
      </c>
      <c r="C23" s="67" t="str">
        <f t="shared" si="1"/>
        <v>114200 Hunting and trapping</v>
      </c>
      <c r="D23" s="67" t="str">
        <f>IF(ISNA(VLOOKUP(B23,NAICSall!D$2:E$20762,2,FALSE)),VLOOKUP(A23,'Sample GDP Data'!A495:B831,2,FALSE),VLOOKUP(B23,NAICSall!D$2:E$20762,2,FALSE))</f>
        <v>Hunting and trapping</v>
      </c>
    </row>
    <row r="24" spans="1:4" x14ac:dyDescent="0.45">
      <c r="A24" t="s">
        <v>11245</v>
      </c>
      <c r="B24" s="153" t="str">
        <f t="shared" si="0"/>
        <v>A115000</v>
      </c>
      <c r="C24" s="67" t="str">
        <f t="shared" si="1"/>
        <v>115000 Support activities for agriculture and forestry</v>
      </c>
      <c r="D24" s="67" t="str">
        <f>IF(ISNA(VLOOKUP(B24,NAICSall!D$2:E$20762,2,FALSE)),VLOOKUP(A24,'Sample GDP Data'!A496:B832,2,FALSE),VLOOKUP(B24,NAICSall!D$2:E$20762,2,FALSE))</f>
        <v>Support activities for agriculture and forestry</v>
      </c>
    </row>
    <row r="25" spans="1:4" x14ac:dyDescent="0.45">
      <c r="A25" t="s">
        <v>11513</v>
      </c>
      <c r="B25" s="153" t="str">
        <f t="shared" si="0"/>
        <v>A115100</v>
      </c>
      <c r="C25" s="67" t="str">
        <f t="shared" si="1"/>
        <v>115100 Support activities for crop production</v>
      </c>
      <c r="D25" s="67" t="str">
        <f>IF(ISNA(VLOOKUP(B25,NAICSall!D$2:E$20762,2,FALSE)),VLOOKUP(A25,'Sample GDP Data'!A497:B833,2,FALSE),VLOOKUP(B25,NAICSall!D$2:E$20762,2,FALSE))</f>
        <v>Support activities for crop production</v>
      </c>
    </row>
    <row r="26" spans="1:4" x14ac:dyDescent="0.45">
      <c r="A26" t="s">
        <v>11514</v>
      </c>
      <c r="B26" s="153" t="str">
        <f t="shared" si="0"/>
        <v>A115200</v>
      </c>
      <c r="C26" s="67" t="str">
        <f t="shared" si="1"/>
        <v>115200 Support activities for animal production</v>
      </c>
      <c r="D26" s="67" t="str">
        <f>IF(ISNA(VLOOKUP(B26,NAICSall!D$2:E$20762,2,FALSE)),VLOOKUP(A26,'Sample GDP Data'!A498:B834,2,FALSE),VLOOKUP(B26,NAICSall!D$2:E$20762,2,FALSE))</f>
        <v>Support activities for animal production</v>
      </c>
    </row>
    <row r="27" spans="1:4" x14ac:dyDescent="0.45">
      <c r="A27" t="s">
        <v>11244</v>
      </c>
      <c r="B27" s="153" t="str">
        <f t="shared" si="0"/>
        <v>A115300</v>
      </c>
      <c r="C27" s="67" t="str">
        <f t="shared" si="1"/>
        <v>115300 Support activities for forestry</v>
      </c>
      <c r="D27" s="67" t="str">
        <f>IF(ISNA(VLOOKUP(B27,NAICSall!D$2:E$20762,2,FALSE)),VLOOKUP(A27,'Sample GDP Data'!A499:B835,2,FALSE),VLOOKUP(B27,NAICSall!D$2:E$20762,2,FALSE))</f>
        <v>Support activities for forestry</v>
      </c>
    </row>
    <row r="28" spans="1:4" x14ac:dyDescent="0.45">
      <c r="A28" t="s">
        <v>11246</v>
      </c>
      <c r="B28" s="153" t="str">
        <f t="shared" si="0"/>
        <v>A115A00</v>
      </c>
      <c r="C28" s="67" t="str">
        <f t="shared" si="1"/>
        <v>115A00</v>
      </c>
      <c r="D28" s="67" t="e">
        <f>IF(ISNA(VLOOKUP(B28,NAICSall!D$2:E$20762,2,FALSE)),VLOOKUP(A28,'Sample GDP Data'!A500:B836,2,FALSE),VLOOKUP(B28,NAICSall!D$2:E$20762,2,FALSE))</f>
        <v>#N/A</v>
      </c>
    </row>
    <row r="29" spans="1:4" x14ac:dyDescent="0.45">
      <c r="A29" t="s">
        <v>11516</v>
      </c>
      <c r="B29" s="153" t="str">
        <f t="shared" si="0"/>
        <v>A11N000</v>
      </c>
      <c r="C29" s="67" t="str">
        <f t="shared" si="1"/>
        <v>11N000</v>
      </c>
      <c r="D29" s="67" t="e">
        <f>IF(ISNA(VLOOKUP(B29,NAICSall!D$2:E$20762,2,FALSE)),VLOOKUP(A29,'Sample GDP Data'!A501:B837,2,FALSE),VLOOKUP(B29,NAICSall!D$2:E$20762,2,FALSE))</f>
        <v>#N/A</v>
      </c>
    </row>
    <row r="30" spans="1:4" x14ac:dyDescent="0.45">
      <c r="A30" t="s">
        <v>11515</v>
      </c>
      <c r="B30" s="153" t="str">
        <f t="shared" si="0"/>
        <v>A11NN00</v>
      </c>
      <c r="C30" s="67" t="str">
        <f t="shared" si="1"/>
        <v>11NN00</v>
      </c>
      <c r="D30" s="67" t="e">
        <f>IF(ISNA(VLOOKUP(B30,NAICSall!D$2:E$20762,2,FALSE)),VLOOKUP(A30,'Sample GDP Data'!A502:B838,2,FALSE),VLOOKUP(B30,NAICSall!D$2:E$20762,2,FALSE))</f>
        <v>#N/A</v>
      </c>
    </row>
    <row r="31" spans="1:4" x14ac:dyDescent="0.45">
      <c r="A31" t="s">
        <v>11248</v>
      </c>
      <c r="B31" s="153" t="str">
        <f t="shared" si="0"/>
        <v>A210000</v>
      </c>
      <c r="C31" s="67" t="str">
        <f t="shared" si="1"/>
        <v>210000 Mining, quarrying, and oil and gas extraction</v>
      </c>
      <c r="D31" s="67" t="str">
        <f>IF(ISNA(VLOOKUP(B31,NAICSall!D$2:E$20762,2,FALSE)),VLOOKUP(A31,'Sample GDP Data'!A503:B839,2,FALSE),VLOOKUP(B31,NAICSall!D$2:E$20762,2,FALSE))</f>
        <v>Mining, quarrying, and oil and gas extraction</v>
      </c>
    </row>
    <row r="32" spans="1:4" x14ac:dyDescent="0.45">
      <c r="A32" t="s">
        <v>11247</v>
      </c>
      <c r="B32" s="153" t="str">
        <f t="shared" si="0"/>
        <v>A211000</v>
      </c>
      <c r="C32" s="67" t="str">
        <f t="shared" si="1"/>
        <v>211000 Oil and gas extraction</v>
      </c>
      <c r="D32" s="67" t="str">
        <f>IF(ISNA(VLOOKUP(B32,NAICSall!D$2:E$20762,2,FALSE)),VLOOKUP(A32,'Sample GDP Data'!A504:B840,2,FALSE),VLOOKUP(B32,NAICSall!D$2:E$20762,2,FALSE))</f>
        <v>Oil and gas extraction</v>
      </c>
    </row>
    <row r="33" spans="1:4" x14ac:dyDescent="0.45">
      <c r="A33" t="s">
        <v>11517</v>
      </c>
      <c r="B33" s="153" t="str">
        <f t="shared" si="0"/>
        <v>A211100</v>
      </c>
      <c r="C33" s="67" t="str">
        <f t="shared" si="1"/>
        <v>211100 Oil and gas extraction</v>
      </c>
      <c r="D33" s="67" t="str">
        <f>IF(ISNA(VLOOKUP(B33,NAICSall!D$2:E$20762,2,FALSE)),VLOOKUP(A33,'Sample GDP Data'!A505:B841,2,FALSE),VLOOKUP(B33,NAICSall!D$2:E$20762,2,FALSE))</f>
        <v>Oil and gas extraction</v>
      </c>
    </row>
    <row r="34" spans="1:4" x14ac:dyDescent="0.45">
      <c r="A34" t="s">
        <v>11250</v>
      </c>
      <c r="B34" s="153" t="str">
        <f t="shared" si="0"/>
        <v>A212000</v>
      </c>
      <c r="C34" s="67" t="str">
        <f t="shared" si="1"/>
        <v>212000 Mining and quarrying (except oil and gas)</v>
      </c>
      <c r="D34" s="67" t="str">
        <f>IF(ISNA(VLOOKUP(B34,NAICSall!D$2:E$20762,2,FALSE)),VLOOKUP(A34,'Sample GDP Data'!A506:B842,2,FALSE),VLOOKUP(B34,NAICSall!D$2:E$20762,2,FALSE))</f>
        <v>Mining and quarrying (except oil and gas)</v>
      </c>
    </row>
    <row r="35" spans="1:4" x14ac:dyDescent="0.45">
      <c r="A35" t="s">
        <v>11249</v>
      </c>
      <c r="B35" s="153" t="str">
        <f t="shared" si="0"/>
        <v>A212100</v>
      </c>
      <c r="C35" s="67" t="str">
        <f t="shared" si="1"/>
        <v>212100 Coal mining</v>
      </c>
      <c r="D35" s="67" t="str">
        <f>IF(ISNA(VLOOKUP(B35,NAICSall!D$2:E$20762,2,FALSE)),VLOOKUP(A35,'Sample GDP Data'!A507:B843,2,FALSE),VLOOKUP(B35,NAICSall!D$2:E$20762,2,FALSE))</f>
        <v>Coal mining</v>
      </c>
    </row>
    <row r="36" spans="1:4" x14ac:dyDescent="0.45">
      <c r="A36" t="s">
        <v>11251</v>
      </c>
      <c r="B36" s="153" t="str">
        <f t="shared" si="0"/>
        <v>A212200</v>
      </c>
      <c r="C36" s="67" t="str">
        <f t="shared" si="1"/>
        <v>212200 Metal ore mining</v>
      </c>
      <c r="D36" s="67" t="str">
        <f>IF(ISNA(VLOOKUP(B36,NAICSall!D$2:E$20762,2,FALSE)),VLOOKUP(A36,'Sample GDP Data'!A508:B844,2,FALSE),VLOOKUP(B36,NAICSall!D$2:E$20762,2,FALSE))</f>
        <v>Metal ore mining</v>
      </c>
    </row>
    <row r="37" spans="1:4" x14ac:dyDescent="0.45">
      <c r="A37" t="s">
        <v>11252</v>
      </c>
      <c r="B37" s="153" t="str">
        <f t="shared" si="0"/>
        <v>A212300</v>
      </c>
      <c r="C37" s="67" t="str">
        <f t="shared" si="1"/>
        <v>212300 Non-metallic mineral mining and quarrying</v>
      </c>
      <c r="D37" s="67" t="str">
        <f>IF(ISNA(VLOOKUP(B37,NAICSall!D$2:E$20762,2,FALSE)),VLOOKUP(A37,'Sample GDP Data'!A509:B845,2,FALSE),VLOOKUP(B37,NAICSall!D$2:E$20762,2,FALSE))</f>
        <v>Non-metallic mineral mining and quarrying</v>
      </c>
    </row>
    <row r="38" spans="1:4" x14ac:dyDescent="0.45">
      <c r="A38" t="s">
        <v>11253</v>
      </c>
      <c r="B38" s="153" t="str">
        <f t="shared" si="0"/>
        <v>A213000</v>
      </c>
      <c r="C38" s="67" t="str">
        <f t="shared" si="1"/>
        <v>213000 Support activities for mining, and oil and gas extraction</v>
      </c>
      <c r="D38" s="67" t="str">
        <f>IF(ISNA(VLOOKUP(B38,NAICSall!D$2:E$20762,2,FALSE)),VLOOKUP(A38,'Sample GDP Data'!A510:B846,2,FALSE),VLOOKUP(B38,NAICSall!D$2:E$20762,2,FALSE))</f>
        <v>Support activities for mining, and oil and gas extraction</v>
      </c>
    </row>
    <row r="39" spans="1:4" x14ac:dyDescent="0.45">
      <c r="A39" t="s">
        <v>11518</v>
      </c>
      <c r="B39" s="153" t="str">
        <f t="shared" si="0"/>
        <v>A213100</v>
      </c>
      <c r="C39" s="67" t="str">
        <f t="shared" si="1"/>
        <v>213100 Support activities for mining, and oil and gas extraction</v>
      </c>
      <c r="D39" s="67" t="str">
        <f>IF(ISNA(VLOOKUP(B39,NAICSall!D$2:E$20762,2,FALSE)),VLOOKUP(A39,'Sample GDP Data'!A511:B847,2,FALSE),VLOOKUP(B39,NAICSall!D$2:E$20762,2,FALSE))</f>
        <v>Support activities for mining, and oil and gas extraction</v>
      </c>
    </row>
    <row r="40" spans="1:4" x14ac:dyDescent="0.45">
      <c r="A40" t="s">
        <v>11520</v>
      </c>
      <c r="B40" s="153" t="str">
        <f t="shared" si="0"/>
        <v>A21N000</v>
      </c>
      <c r="C40" s="67" t="str">
        <f t="shared" si="1"/>
        <v>21N000</v>
      </c>
      <c r="D40" s="67" t="e">
        <f>IF(ISNA(VLOOKUP(B40,NAICSall!D$2:E$20762,2,FALSE)),VLOOKUP(A40,'Sample GDP Data'!A512:B848,2,FALSE),VLOOKUP(B40,NAICSall!D$2:E$20762,2,FALSE))</f>
        <v>#N/A</v>
      </c>
    </row>
    <row r="41" spans="1:4" x14ac:dyDescent="0.45">
      <c r="A41" t="s">
        <v>11519</v>
      </c>
      <c r="B41" s="153" t="str">
        <f t="shared" si="0"/>
        <v>A21NN00</v>
      </c>
      <c r="C41" s="67" t="str">
        <f t="shared" si="1"/>
        <v>21NN00</v>
      </c>
      <c r="D41" s="67" t="e">
        <f>IF(ISNA(VLOOKUP(B41,NAICSall!D$2:E$20762,2,FALSE)),VLOOKUP(A41,'Sample GDP Data'!A513:B849,2,FALSE),VLOOKUP(B41,NAICSall!D$2:E$20762,2,FALSE))</f>
        <v>#N/A</v>
      </c>
    </row>
    <row r="42" spans="1:4" x14ac:dyDescent="0.45">
      <c r="A42" t="s">
        <v>11256</v>
      </c>
      <c r="B42" s="153" t="str">
        <f t="shared" si="0"/>
        <v>A220000</v>
      </c>
      <c r="C42" s="67" t="str">
        <f t="shared" si="1"/>
        <v>220000 Utilities</v>
      </c>
      <c r="D42" s="67" t="str">
        <f>IF(ISNA(VLOOKUP(B42,NAICSall!D$2:E$20762,2,FALSE)),VLOOKUP(A42,'Sample GDP Data'!A514:B850,2,FALSE),VLOOKUP(B42,NAICSall!D$2:E$20762,2,FALSE))</f>
        <v>Utilities</v>
      </c>
    </row>
    <row r="43" spans="1:4" x14ac:dyDescent="0.45">
      <c r="A43" t="s">
        <v>11255</v>
      </c>
      <c r="B43" s="153" t="str">
        <f t="shared" si="0"/>
        <v>A221000</v>
      </c>
      <c r="C43" s="67" t="str">
        <f t="shared" si="1"/>
        <v>221000 Utilities</v>
      </c>
      <c r="D43" s="67" t="str">
        <f>IF(ISNA(VLOOKUP(B43,NAICSall!D$2:E$20762,2,FALSE)),VLOOKUP(A43,'Sample GDP Data'!A515:B851,2,FALSE),VLOOKUP(B43,NAICSall!D$2:E$20762,2,FALSE))</f>
        <v>Utilities</v>
      </c>
    </row>
    <row r="44" spans="1:4" x14ac:dyDescent="0.45">
      <c r="A44" t="s">
        <v>11254</v>
      </c>
      <c r="B44" s="153" t="str">
        <f t="shared" si="0"/>
        <v>A221100</v>
      </c>
      <c r="C44" s="67" t="str">
        <f t="shared" si="1"/>
        <v>221100 Electric power generation, transmission and distribution</v>
      </c>
      <c r="D44" s="67" t="str">
        <f>IF(ISNA(VLOOKUP(B44,NAICSall!D$2:E$20762,2,FALSE)),VLOOKUP(A44,'Sample GDP Data'!A516:B852,2,FALSE),VLOOKUP(B44,NAICSall!D$2:E$20762,2,FALSE))</f>
        <v>Electric power generation, transmission and distribution</v>
      </c>
    </row>
    <row r="45" spans="1:4" x14ac:dyDescent="0.45">
      <c r="A45" t="s">
        <v>11257</v>
      </c>
      <c r="B45" s="153" t="str">
        <f t="shared" si="0"/>
        <v>A221200</v>
      </c>
      <c r="C45" s="67" t="str">
        <f t="shared" si="1"/>
        <v>221200 Natural gas distribution</v>
      </c>
      <c r="D45" s="67" t="str">
        <f>IF(ISNA(VLOOKUP(B45,NAICSall!D$2:E$20762,2,FALSE)),VLOOKUP(A45,'Sample GDP Data'!A517:B853,2,FALSE),VLOOKUP(B45,NAICSall!D$2:E$20762,2,FALSE))</f>
        <v>Natural gas distribution</v>
      </c>
    </row>
    <row r="46" spans="1:4" x14ac:dyDescent="0.45">
      <c r="A46" t="s">
        <v>11258</v>
      </c>
      <c r="B46" s="153" t="str">
        <f t="shared" si="0"/>
        <v>A221300</v>
      </c>
      <c r="C46" s="67" t="str">
        <f t="shared" si="1"/>
        <v>221300 Water, sewage and other systems</v>
      </c>
      <c r="D46" s="67" t="str">
        <f>IF(ISNA(VLOOKUP(B46,NAICSall!D$2:E$20762,2,FALSE)),VLOOKUP(A46,'Sample GDP Data'!A518:B854,2,FALSE),VLOOKUP(B46,NAICSall!D$2:E$20762,2,FALSE))</f>
        <v>Water, sewage and other systems</v>
      </c>
    </row>
    <row r="47" spans="1:4" x14ac:dyDescent="0.45">
      <c r="A47" t="s">
        <v>11260</v>
      </c>
      <c r="B47" s="153" t="str">
        <f t="shared" si="0"/>
        <v>A230000</v>
      </c>
      <c r="C47" s="67" t="str">
        <f t="shared" si="1"/>
        <v>230000 Construction</v>
      </c>
      <c r="D47" s="67" t="str">
        <f>IF(ISNA(VLOOKUP(B47,NAICSall!D$2:E$20762,2,FALSE)),VLOOKUP(A47,'Sample GDP Data'!A519:B855,2,FALSE),VLOOKUP(B47,NAICSall!D$2:E$20762,2,FALSE))</f>
        <v>Construction</v>
      </c>
    </row>
    <row r="48" spans="1:4" x14ac:dyDescent="0.45">
      <c r="A48" t="s">
        <v>11522</v>
      </c>
      <c r="B48" s="153" t="str">
        <f t="shared" si="0"/>
        <v>A236000</v>
      </c>
      <c r="C48" s="67" t="str">
        <f t="shared" si="1"/>
        <v>236000 Construction of buildings</v>
      </c>
      <c r="D48" s="67" t="str">
        <f>IF(ISNA(VLOOKUP(B48,NAICSall!D$2:E$20762,2,FALSE)),VLOOKUP(A48,'Sample GDP Data'!A520:B856,2,FALSE),VLOOKUP(B48,NAICSall!D$2:E$20762,2,FALSE))</f>
        <v>Construction of buildings</v>
      </c>
    </row>
    <row r="49" spans="1:4" x14ac:dyDescent="0.45">
      <c r="A49" t="s">
        <v>11521</v>
      </c>
      <c r="B49" s="153" t="str">
        <f t="shared" si="0"/>
        <v>A236100</v>
      </c>
      <c r="C49" s="67" t="str">
        <f t="shared" si="1"/>
        <v>236100 Residential building construction</v>
      </c>
      <c r="D49" s="67" t="str">
        <f>IF(ISNA(VLOOKUP(B49,NAICSall!D$2:E$20762,2,FALSE)),VLOOKUP(A49,'Sample GDP Data'!A521:B857,2,FALSE),VLOOKUP(B49,NAICSall!D$2:E$20762,2,FALSE))</f>
        <v>Residential building construction</v>
      </c>
    </row>
    <row r="50" spans="1:4" x14ac:dyDescent="0.45">
      <c r="A50" t="s">
        <v>11523</v>
      </c>
      <c r="B50" s="153" t="str">
        <f t="shared" si="0"/>
        <v>A236200</v>
      </c>
      <c r="C50" s="67" t="str">
        <f t="shared" si="1"/>
        <v>236200 Non-residential building construction</v>
      </c>
      <c r="D50" s="67" t="str">
        <f>IF(ISNA(VLOOKUP(B50,NAICSall!D$2:E$20762,2,FALSE)),VLOOKUP(A50,'Sample GDP Data'!A522:B858,2,FALSE),VLOOKUP(B50,NAICSall!D$2:E$20762,2,FALSE))</f>
        <v>Non-residential building construction</v>
      </c>
    </row>
    <row r="51" spans="1:4" x14ac:dyDescent="0.45">
      <c r="A51" t="s">
        <v>11525</v>
      </c>
      <c r="B51" s="153" t="str">
        <f t="shared" si="0"/>
        <v>A237000</v>
      </c>
      <c r="C51" s="67" t="str">
        <f t="shared" si="1"/>
        <v>237000 Heavy and civil engineering construction</v>
      </c>
      <c r="D51" s="67" t="str">
        <f>IF(ISNA(VLOOKUP(B51,NAICSall!D$2:E$20762,2,FALSE)),VLOOKUP(A51,'Sample GDP Data'!A523:B859,2,FALSE),VLOOKUP(B51,NAICSall!D$2:E$20762,2,FALSE))</f>
        <v>Heavy and civil engineering construction</v>
      </c>
    </row>
    <row r="52" spans="1:4" x14ac:dyDescent="0.45">
      <c r="A52" t="s">
        <v>11524</v>
      </c>
      <c r="B52" s="153" t="str">
        <f t="shared" si="0"/>
        <v>A237100</v>
      </c>
      <c r="C52" s="67" t="str">
        <f t="shared" si="1"/>
        <v>237100 Utility system construction</v>
      </c>
      <c r="D52" s="67" t="str">
        <f>IF(ISNA(VLOOKUP(B52,NAICSall!D$2:E$20762,2,FALSE)),VLOOKUP(A52,'Sample GDP Data'!A524:B860,2,FALSE),VLOOKUP(B52,NAICSall!D$2:E$20762,2,FALSE))</f>
        <v>Utility system construction</v>
      </c>
    </row>
    <row r="53" spans="1:4" x14ac:dyDescent="0.45">
      <c r="A53" t="s">
        <v>11526</v>
      </c>
      <c r="B53" s="153" t="str">
        <f t="shared" si="0"/>
        <v>A237200</v>
      </c>
      <c r="C53" s="67" t="str">
        <f t="shared" si="1"/>
        <v>237200 Land subdivision</v>
      </c>
      <c r="D53" s="67" t="str">
        <f>IF(ISNA(VLOOKUP(B53,NAICSall!D$2:E$20762,2,FALSE)),VLOOKUP(A53,'Sample GDP Data'!A525:B861,2,FALSE),VLOOKUP(B53,NAICSall!D$2:E$20762,2,FALSE))</f>
        <v>Land subdivision</v>
      </c>
    </row>
    <row r="54" spans="1:4" x14ac:dyDescent="0.45">
      <c r="A54" t="s">
        <v>11527</v>
      </c>
      <c r="B54" s="153" t="str">
        <f t="shared" si="0"/>
        <v>A237300</v>
      </c>
      <c r="C54" s="67" t="str">
        <f t="shared" si="1"/>
        <v>237300 Highway, street and bridge construction</v>
      </c>
      <c r="D54" s="67" t="str">
        <f>IF(ISNA(VLOOKUP(B54,NAICSall!D$2:E$20762,2,FALSE)),VLOOKUP(A54,'Sample GDP Data'!A526:B862,2,FALSE),VLOOKUP(B54,NAICSall!D$2:E$20762,2,FALSE))</f>
        <v>Highway, street and bridge construction</v>
      </c>
    </row>
    <row r="55" spans="1:4" x14ac:dyDescent="0.45">
      <c r="A55" t="s">
        <v>11528</v>
      </c>
      <c r="B55" s="153" t="str">
        <f t="shared" si="0"/>
        <v>A237900</v>
      </c>
      <c r="C55" s="67" t="str">
        <f t="shared" si="1"/>
        <v>237900 Other heavy and civil engineering construction</v>
      </c>
      <c r="D55" s="67" t="str">
        <f>IF(ISNA(VLOOKUP(B55,NAICSall!D$2:E$20762,2,FALSE)),VLOOKUP(A55,'Sample GDP Data'!A527:B863,2,FALSE),VLOOKUP(B55,NAICSall!D$2:E$20762,2,FALSE))</f>
        <v>Other heavy and civil engineering construction</v>
      </c>
    </row>
    <row r="56" spans="1:4" x14ac:dyDescent="0.45">
      <c r="A56" t="s">
        <v>11530</v>
      </c>
      <c r="B56" s="153" t="str">
        <f t="shared" si="0"/>
        <v>A238000</v>
      </c>
      <c r="C56" s="67" t="str">
        <f t="shared" si="1"/>
        <v>238000 Specialty trade contractors</v>
      </c>
      <c r="D56" s="67" t="str">
        <f>IF(ISNA(VLOOKUP(B56,NAICSall!D$2:E$20762,2,FALSE)),VLOOKUP(A56,'Sample GDP Data'!A528:B864,2,FALSE),VLOOKUP(B56,NAICSall!D$2:E$20762,2,FALSE))</f>
        <v>Specialty trade contractors</v>
      </c>
    </row>
    <row r="57" spans="1:4" x14ac:dyDescent="0.45">
      <c r="A57" t="s">
        <v>11529</v>
      </c>
      <c r="B57" s="153" t="str">
        <f t="shared" si="0"/>
        <v>A238100</v>
      </c>
      <c r="C57" s="67" t="str">
        <f t="shared" si="1"/>
        <v>238100 Foundation, structure, and building exterior contractors</v>
      </c>
      <c r="D57" s="67" t="str">
        <f>IF(ISNA(VLOOKUP(B57,NAICSall!D$2:E$20762,2,FALSE)),VLOOKUP(A57,'Sample GDP Data'!A529:B865,2,FALSE),VLOOKUP(B57,NAICSall!D$2:E$20762,2,FALSE))</f>
        <v>Foundation, structure, and building exterior contractors</v>
      </c>
    </row>
    <row r="58" spans="1:4" x14ac:dyDescent="0.45">
      <c r="A58" t="s">
        <v>11531</v>
      </c>
      <c r="B58" s="153" t="str">
        <f t="shared" si="0"/>
        <v>A238200</v>
      </c>
      <c r="C58" s="67" t="str">
        <f t="shared" si="1"/>
        <v>238200 Building equipment contractors</v>
      </c>
      <c r="D58" s="67" t="str">
        <f>IF(ISNA(VLOOKUP(B58,NAICSall!D$2:E$20762,2,FALSE)),VLOOKUP(A58,'Sample GDP Data'!A530:B866,2,FALSE),VLOOKUP(B58,NAICSall!D$2:E$20762,2,FALSE))</f>
        <v>Building equipment contractors</v>
      </c>
    </row>
    <row r="59" spans="1:4" x14ac:dyDescent="0.45">
      <c r="A59" t="s">
        <v>11532</v>
      </c>
      <c r="B59" s="153" t="str">
        <f t="shared" si="0"/>
        <v>A238300</v>
      </c>
      <c r="C59" s="67" t="str">
        <f t="shared" si="1"/>
        <v>238300 Building finishing contractors</v>
      </c>
      <c r="D59" s="67" t="str">
        <f>IF(ISNA(VLOOKUP(B59,NAICSall!D$2:E$20762,2,FALSE)),VLOOKUP(A59,'Sample GDP Data'!A531:B867,2,FALSE),VLOOKUP(B59,NAICSall!D$2:E$20762,2,FALSE))</f>
        <v>Building finishing contractors</v>
      </c>
    </row>
    <row r="60" spans="1:4" x14ac:dyDescent="0.45">
      <c r="A60" t="s">
        <v>11533</v>
      </c>
      <c r="B60" s="153" t="str">
        <f t="shared" si="0"/>
        <v>A238900</v>
      </c>
      <c r="C60" s="67" t="str">
        <f t="shared" si="1"/>
        <v>238900 Other specialty trade contractors</v>
      </c>
      <c r="D60" s="67" t="str">
        <f>IF(ISNA(VLOOKUP(B60,NAICSall!D$2:E$20762,2,FALSE)),VLOOKUP(A60,'Sample GDP Data'!A532:B868,2,FALSE),VLOOKUP(B60,NAICSall!D$2:E$20762,2,FALSE))</f>
        <v>Other specialty trade contractors</v>
      </c>
    </row>
    <row r="61" spans="1:4" x14ac:dyDescent="0.45">
      <c r="A61" t="s">
        <v>11259</v>
      </c>
      <c r="B61" s="153" t="str">
        <f t="shared" si="0"/>
        <v>A23A000</v>
      </c>
      <c r="C61" s="67" t="str">
        <f t="shared" si="1"/>
        <v>23A000</v>
      </c>
      <c r="D61" s="67" t="e">
        <f>IF(ISNA(VLOOKUP(B61,NAICSall!D$2:E$20762,2,FALSE)),VLOOKUP(A61,'Sample GDP Data'!A533:B869,2,FALSE),VLOOKUP(B61,NAICSall!D$2:E$20762,2,FALSE))</f>
        <v>#N/A</v>
      </c>
    </row>
    <row r="62" spans="1:4" x14ac:dyDescent="0.45">
      <c r="A62" t="s">
        <v>11261</v>
      </c>
      <c r="B62" s="153" t="str">
        <f t="shared" si="0"/>
        <v>A23B000</v>
      </c>
      <c r="C62" s="67" t="str">
        <f t="shared" si="1"/>
        <v>23B000</v>
      </c>
      <c r="D62" s="67" t="e">
        <f>IF(ISNA(VLOOKUP(B62,NAICSall!D$2:E$20762,2,FALSE)),VLOOKUP(A62,'Sample GDP Data'!A534:B870,2,FALSE),VLOOKUP(B62,NAICSall!D$2:E$20762,2,FALSE))</f>
        <v>#N/A</v>
      </c>
    </row>
    <row r="63" spans="1:4" x14ac:dyDescent="0.45">
      <c r="A63" t="s">
        <v>11263</v>
      </c>
      <c r="B63" s="153" t="str">
        <f t="shared" si="0"/>
        <v>A23C000</v>
      </c>
      <c r="C63" s="67" t="str">
        <f t="shared" si="1"/>
        <v>23C000</v>
      </c>
      <c r="D63" s="67" t="e">
        <f>IF(ISNA(VLOOKUP(B63,NAICSall!D$2:E$20762,2,FALSE)),VLOOKUP(A63,'Sample GDP Data'!A535:B871,2,FALSE),VLOOKUP(B63,NAICSall!D$2:E$20762,2,FALSE))</f>
        <v>#N/A</v>
      </c>
    </row>
    <row r="64" spans="1:4" x14ac:dyDescent="0.45">
      <c r="A64" t="s">
        <v>11262</v>
      </c>
      <c r="B64" s="153" t="str">
        <f t="shared" si="0"/>
        <v>A23C100</v>
      </c>
      <c r="C64" s="67" t="str">
        <f t="shared" si="1"/>
        <v>23C100</v>
      </c>
      <c r="D64" s="67" t="e">
        <f>IF(ISNA(VLOOKUP(B64,NAICSall!D$2:E$20762,2,FALSE)),VLOOKUP(A64,'Sample GDP Data'!A536:B872,2,FALSE),VLOOKUP(B64,NAICSall!D$2:E$20762,2,FALSE))</f>
        <v>#N/A</v>
      </c>
    </row>
    <row r="65" spans="1:4" x14ac:dyDescent="0.45">
      <c r="A65" t="s">
        <v>11264</v>
      </c>
      <c r="B65" s="153" t="str">
        <f t="shared" si="0"/>
        <v>A23C200</v>
      </c>
      <c r="C65" s="67" t="str">
        <f t="shared" si="1"/>
        <v>23C200</v>
      </c>
      <c r="D65" s="67" t="e">
        <f>IF(ISNA(VLOOKUP(B65,NAICSall!D$2:E$20762,2,FALSE)),VLOOKUP(A65,'Sample GDP Data'!A537:B873,2,FALSE),VLOOKUP(B65,NAICSall!D$2:E$20762,2,FALSE))</f>
        <v>#N/A</v>
      </c>
    </row>
    <row r="66" spans="1:4" x14ac:dyDescent="0.45">
      <c r="A66" t="s">
        <v>11265</v>
      </c>
      <c r="B66" s="153" t="str">
        <f t="shared" ref="B66:B132" si="2">"A"&amp;A66</f>
        <v>A23C300</v>
      </c>
      <c r="C66" s="67" t="str">
        <f t="shared" ref="C66:C132" si="3">IF(ISNA(D66),A66,A66&amp;" "&amp;D66)</f>
        <v>23C300</v>
      </c>
      <c r="D66" s="67" t="e">
        <f>IF(ISNA(VLOOKUP(B66,NAICSall!D$2:E$20762,2,FALSE)),VLOOKUP(A66,'Sample GDP Data'!A538:B874,2,FALSE),VLOOKUP(B66,NAICSall!D$2:E$20762,2,FALSE))</f>
        <v>#N/A</v>
      </c>
    </row>
    <row r="67" spans="1:4" x14ac:dyDescent="0.45">
      <c r="A67" t="s">
        <v>11266</v>
      </c>
      <c r="B67" s="153" t="str">
        <f t="shared" si="2"/>
        <v>A23C400</v>
      </c>
      <c r="C67" s="67" t="str">
        <f t="shared" si="3"/>
        <v>23C400</v>
      </c>
      <c r="D67" s="67" t="e">
        <f>IF(ISNA(VLOOKUP(B67,NAICSall!D$2:E$20762,2,FALSE)),VLOOKUP(A67,'Sample GDP Data'!A539:B875,2,FALSE),VLOOKUP(B67,NAICSall!D$2:E$20762,2,FALSE))</f>
        <v>#N/A</v>
      </c>
    </row>
    <row r="68" spans="1:4" x14ac:dyDescent="0.45">
      <c r="A68" t="s">
        <v>11267</v>
      </c>
      <c r="B68" s="153" t="str">
        <f t="shared" si="2"/>
        <v>A23C500</v>
      </c>
      <c r="C68" s="67" t="str">
        <f t="shared" si="3"/>
        <v>23C500</v>
      </c>
      <c r="D68" s="67" t="e">
        <f>IF(ISNA(VLOOKUP(B68,NAICSall!D$2:E$20762,2,FALSE)),VLOOKUP(A68,'Sample GDP Data'!A540:B876,2,FALSE),VLOOKUP(B68,NAICSall!D$2:E$20762,2,FALSE))</f>
        <v>#N/A</v>
      </c>
    </row>
    <row r="69" spans="1:4" x14ac:dyDescent="0.45">
      <c r="A69" t="s">
        <v>11268</v>
      </c>
      <c r="B69" s="153" t="str">
        <f t="shared" si="2"/>
        <v>A23D000</v>
      </c>
      <c r="C69" s="67" t="str">
        <f t="shared" si="3"/>
        <v>23D000</v>
      </c>
      <c r="D69" s="67" t="e">
        <f>IF(ISNA(VLOOKUP(B69,NAICSall!D$2:E$20762,2,FALSE)),VLOOKUP(A69,'Sample GDP Data'!A541:B877,2,FALSE),VLOOKUP(B69,NAICSall!D$2:E$20762,2,FALSE))</f>
        <v>#N/A</v>
      </c>
    </row>
    <row r="70" spans="1:4" x14ac:dyDescent="0.45">
      <c r="A70" t="s">
        <v>11269</v>
      </c>
      <c r="B70" s="153" t="str">
        <f t="shared" si="2"/>
        <v>A23E000</v>
      </c>
      <c r="C70" s="67" t="str">
        <f t="shared" si="3"/>
        <v>23E000</v>
      </c>
      <c r="D70" s="67" t="e">
        <f>IF(ISNA(VLOOKUP(B70,NAICSall!D$2:E$20762,2,FALSE)),VLOOKUP(A70,'Sample GDP Data'!A542:B878,2,FALSE),VLOOKUP(B70,NAICSall!D$2:E$20762,2,FALSE))</f>
        <v>#N/A</v>
      </c>
    </row>
    <row r="71" spans="1:4" x14ac:dyDescent="0.45">
      <c r="A71" t="s">
        <v>11535</v>
      </c>
      <c r="B71" s="153" t="str">
        <f t="shared" si="2"/>
        <v>A31-000</v>
      </c>
      <c r="C71" s="67" t="str">
        <f t="shared" si="3"/>
        <v>31-000</v>
      </c>
      <c r="D71" s="67" t="e">
        <f>IF(ISNA(VLOOKUP(B71,NAICSall!D$2:E$20762,2,FALSE)),VLOOKUP(A71,'Sample GDP Data'!A543:B879,2,FALSE),VLOOKUP(B71,NAICSall!D$2:E$20762,2,FALSE))</f>
        <v>#N/A</v>
      </c>
    </row>
    <row r="72" spans="1:4" x14ac:dyDescent="0.45">
      <c r="A72" t="s">
        <v>11272</v>
      </c>
      <c r="B72" s="153" t="str">
        <f t="shared" si="2"/>
        <v>A310000</v>
      </c>
      <c r="C72" s="67" t="str">
        <f t="shared" si="3"/>
        <v>310000</v>
      </c>
      <c r="D72" s="67" t="e">
        <f>IF(ISNA(VLOOKUP(B72,NAICSall!D$2:E$20762,2,FALSE)),VLOOKUP(A72,'Sample GDP Data'!A544:B880,2,FALSE),VLOOKUP(B72,NAICSall!D$2:E$20762,2,FALSE))</f>
        <v>#N/A</v>
      </c>
    </row>
    <row r="73" spans="1:4" x14ac:dyDescent="0.45">
      <c r="A73" t="s">
        <v>11271</v>
      </c>
      <c r="B73" s="153" t="str">
        <f t="shared" si="2"/>
        <v>A311000</v>
      </c>
      <c r="C73" s="67" t="str">
        <f t="shared" si="3"/>
        <v>311000 Food manufacturing</v>
      </c>
      <c r="D73" s="67" t="str">
        <f>IF(ISNA(VLOOKUP(B73,NAICSall!D$2:E$20762,2,FALSE)),VLOOKUP(A73,'Sample GDP Data'!A545:B881,2,FALSE),VLOOKUP(B73,NAICSall!D$2:E$20762,2,FALSE))</f>
        <v>Food manufacturing</v>
      </c>
    </row>
    <row r="74" spans="1:4" x14ac:dyDescent="0.45">
      <c r="A74" t="s">
        <v>11270</v>
      </c>
      <c r="B74" s="153" t="str">
        <f t="shared" si="2"/>
        <v>A311100</v>
      </c>
      <c r="C74" s="67" t="str">
        <f t="shared" si="3"/>
        <v>311100 Animal food manufacturing</v>
      </c>
      <c r="D74" s="67" t="str">
        <f>IF(ISNA(VLOOKUP(B74,NAICSall!D$2:E$20762,2,FALSE)),VLOOKUP(A74,'Sample GDP Data'!A546:B882,2,FALSE),VLOOKUP(B74,NAICSall!D$2:E$20762,2,FALSE))</f>
        <v>Animal food manufacturing</v>
      </c>
    </row>
    <row r="75" spans="1:4" x14ac:dyDescent="0.45">
      <c r="A75" t="s">
        <v>11273</v>
      </c>
      <c r="B75" s="153" t="str">
        <f t="shared" si="2"/>
        <v>A311200</v>
      </c>
      <c r="C75" s="67" t="str">
        <f t="shared" si="3"/>
        <v>311200 Grain and oilseed milling</v>
      </c>
      <c r="D75" s="67" t="str">
        <f>IF(ISNA(VLOOKUP(B75,NAICSall!D$2:E$20762,2,FALSE)),VLOOKUP(A75,'Sample GDP Data'!A547:B883,2,FALSE),VLOOKUP(B75,NAICSall!D$2:E$20762,2,FALSE))</f>
        <v>Grain and oilseed milling</v>
      </c>
    </row>
    <row r="76" spans="1:4" x14ac:dyDescent="0.45">
      <c r="A76" t="s">
        <v>11274</v>
      </c>
      <c r="B76" s="153" t="str">
        <f t="shared" si="2"/>
        <v>A311300</v>
      </c>
      <c r="C76" s="67" t="str">
        <f t="shared" si="3"/>
        <v>311300 Sugar and confectionery product manufacturing</v>
      </c>
      <c r="D76" s="67" t="str">
        <f>IF(ISNA(VLOOKUP(B76,NAICSall!D$2:E$20762,2,FALSE)),VLOOKUP(A76,'Sample GDP Data'!A548:B884,2,FALSE),VLOOKUP(B76,NAICSall!D$2:E$20762,2,FALSE))</f>
        <v>Sugar and confectionery product manufacturing</v>
      </c>
    </row>
    <row r="77" spans="1:4" x14ac:dyDescent="0.45">
      <c r="A77" t="s">
        <v>11275</v>
      </c>
      <c r="B77" s="153" t="str">
        <f t="shared" si="2"/>
        <v>A311400</v>
      </c>
      <c r="C77" s="67" t="str">
        <f t="shared" si="3"/>
        <v>311400 Fruit and vegetable preserving and specialty food manufacturing</v>
      </c>
      <c r="D77" s="67" t="str">
        <f>IF(ISNA(VLOOKUP(B77,NAICSall!D$2:E$20762,2,FALSE)),VLOOKUP(A77,'Sample GDP Data'!A549:B885,2,FALSE),VLOOKUP(B77,NAICSall!D$2:E$20762,2,FALSE))</f>
        <v>Fruit and vegetable preserving and specialty food manufacturing</v>
      </c>
    </row>
    <row r="78" spans="1:4" x14ac:dyDescent="0.45">
      <c r="A78" t="s">
        <v>11276</v>
      </c>
      <c r="B78" s="153" t="str">
        <f t="shared" si="2"/>
        <v>A311500</v>
      </c>
      <c r="C78" s="67" t="str">
        <f t="shared" si="3"/>
        <v>311500 Dairy product manufacturing</v>
      </c>
      <c r="D78" s="67" t="str">
        <f>IF(ISNA(VLOOKUP(B78,NAICSall!D$2:E$20762,2,FALSE)),VLOOKUP(A78,'Sample GDP Data'!A550:B886,2,FALSE),VLOOKUP(B78,NAICSall!D$2:E$20762,2,FALSE))</f>
        <v>Dairy product manufacturing</v>
      </c>
    </row>
    <row r="79" spans="1:4" x14ac:dyDescent="0.45">
      <c r="A79" t="s">
        <v>11277</v>
      </c>
      <c r="B79" s="153" t="str">
        <f t="shared" si="2"/>
        <v>A311600</v>
      </c>
      <c r="C79" s="67" t="str">
        <f t="shared" si="3"/>
        <v>311600 Meat product manufacturing</v>
      </c>
      <c r="D79" s="67" t="str">
        <f>IF(ISNA(VLOOKUP(B79,NAICSall!D$2:E$20762,2,FALSE)),VLOOKUP(A79,'Sample GDP Data'!A551:B887,2,FALSE),VLOOKUP(B79,NAICSall!D$2:E$20762,2,FALSE))</f>
        <v>Meat product manufacturing</v>
      </c>
    </row>
    <row r="80" spans="1:4" x14ac:dyDescent="0.45">
      <c r="A80" t="s">
        <v>11278</v>
      </c>
      <c r="B80" s="153" t="str">
        <f t="shared" si="2"/>
        <v>A311700</v>
      </c>
      <c r="C80" s="67" t="str">
        <f t="shared" si="3"/>
        <v>311700 Seafood product preparation and packaging</v>
      </c>
      <c r="D80" s="67" t="str">
        <f>IF(ISNA(VLOOKUP(B80,NAICSall!D$2:E$20762,2,FALSE)),VLOOKUP(A80,'Sample GDP Data'!A552:B888,2,FALSE),VLOOKUP(B80,NAICSall!D$2:E$20762,2,FALSE))</f>
        <v>Seafood product preparation and packaging</v>
      </c>
    </row>
    <row r="81" spans="1:4" x14ac:dyDescent="0.45">
      <c r="A81" t="s">
        <v>11279</v>
      </c>
      <c r="B81" s="153" t="str">
        <f t="shared" si="2"/>
        <v>A311800</v>
      </c>
      <c r="C81" s="67" t="str">
        <f t="shared" si="3"/>
        <v>311800 Bakeries and tortilla manufacturing</v>
      </c>
      <c r="D81" s="67" t="str">
        <f>IF(ISNA(VLOOKUP(B81,NAICSall!D$2:E$20762,2,FALSE)),VLOOKUP(A81,'Sample GDP Data'!A553:B889,2,FALSE),VLOOKUP(B81,NAICSall!D$2:E$20762,2,FALSE))</f>
        <v>Bakeries and tortilla manufacturing</v>
      </c>
    </row>
    <row r="82" spans="1:4" x14ac:dyDescent="0.45">
      <c r="A82" t="s">
        <v>11280</v>
      </c>
      <c r="B82" s="153" t="str">
        <f t="shared" si="2"/>
        <v>A311900</v>
      </c>
      <c r="C82" s="67" t="str">
        <f t="shared" si="3"/>
        <v>311900 Other food manufacturing</v>
      </c>
      <c r="D82" s="67" t="str">
        <f>IF(ISNA(VLOOKUP(B82,NAICSall!D$2:E$20762,2,FALSE)),VLOOKUP(A82,'Sample GDP Data'!A554:B890,2,FALSE),VLOOKUP(B82,NAICSall!D$2:E$20762,2,FALSE))</f>
        <v>Other food manufacturing</v>
      </c>
    </row>
    <row r="83" spans="1:4" x14ac:dyDescent="0.45">
      <c r="A83" t="s">
        <v>11282</v>
      </c>
      <c r="B83" s="153" t="str">
        <f t="shared" si="2"/>
        <v>A312000</v>
      </c>
      <c r="C83" s="67" t="str">
        <f t="shared" si="3"/>
        <v>312000 Beverage and tobacco product manufacturing</v>
      </c>
      <c r="D83" s="67" t="str">
        <f>IF(ISNA(VLOOKUP(B83,NAICSall!D$2:E$20762,2,FALSE)),VLOOKUP(A83,'Sample GDP Data'!A555:B891,2,FALSE),VLOOKUP(B83,NAICSall!D$2:E$20762,2,FALSE))</f>
        <v>Beverage and tobacco product manufacturing</v>
      </c>
    </row>
    <row r="84" spans="1:4" x14ac:dyDescent="0.45">
      <c r="A84" t="s">
        <v>11281</v>
      </c>
      <c r="B84" s="153" t="str">
        <f t="shared" si="2"/>
        <v>A312100</v>
      </c>
      <c r="C84" s="67" t="str">
        <f t="shared" si="3"/>
        <v>312100 Beverage manufacturing</v>
      </c>
      <c r="D84" s="67" t="str">
        <f>IF(ISNA(VLOOKUP(B84,NAICSall!D$2:E$20762,2,FALSE)),VLOOKUP(A84,'Sample GDP Data'!A556:B892,2,FALSE),VLOOKUP(B84,NAICSall!D$2:E$20762,2,FALSE))</f>
        <v>Beverage manufacturing</v>
      </c>
    </row>
    <row r="85" spans="1:4" x14ac:dyDescent="0.45">
      <c r="A85" t="s">
        <v>1286</v>
      </c>
      <c r="B85" s="153" t="str">
        <f t="shared" si="2"/>
        <v>A312110</v>
      </c>
      <c r="C85" s="67" t="str">
        <f t="shared" si="3"/>
        <v>312110 Soft drink and ice manufacturing</v>
      </c>
      <c r="D85" s="67" t="str">
        <f>IF(ISNA(VLOOKUP(B85,NAICSall!D$2:E$20762,2,FALSE)),VLOOKUP(A85,'Sample GDP Data'!A557:B893,2,FALSE),VLOOKUP(B85,NAICSall!D$2:E$20762,2,FALSE))</f>
        <v>Soft drink and ice manufacturing</v>
      </c>
    </row>
    <row r="86" spans="1:4" x14ac:dyDescent="0.45">
      <c r="A86" t="s">
        <v>1287</v>
      </c>
      <c r="B86" s="153" t="str">
        <f t="shared" si="2"/>
        <v>A312120</v>
      </c>
      <c r="C86" s="67" t="str">
        <f t="shared" si="3"/>
        <v>312120 Breweries</v>
      </c>
      <c r="D86" s="67" t="str">
        <f>IF(ISNA(VLOOKUP(B86,NAICSall!D$2:E$20762,2,FALSE)),VLOOKUP(A86,'Sample GDP Data'!A558:B894,2,FALSE),VLOOKUP(B86,NAICSall!D$2:E$20762,2,FALSE))</f>
        <v>Breweries</v>
      </c>
    </row>
    <row r="87" spans="1:4" x14ac:dyDescent="0.45">
      <c r="A87" t="s">
        <v>11283</v>
      </c>
      <c r="B87" s="153" t="str">
        <f t="shared" si="2"/>
        <v>A3121A0</v>
      </c>
      <c r="C87" s="67" t="str">
        <f t="shared" si="3"/>
        <v>3121A0</v>
      </c>
      <c r="D87" s="67" t="e">
        <f>IF(ISNA(VLOOKUP(B87,NAICSall!D$2:E$20762,2,FALSE)),VLOOKUP(A87,'Sample GDP Data'!A559:B895,2,FALSE),VLOOKUP(B87,NAICSall!D$2:E$20762,2,FALSE))</f>
        <v>#N/A</v>
      </c>
    </row>
    <row r="88" spans="1:4" x14ac:dyDescent="0.45">
      <c r="A88" t="s">
        <v>11284</v>
      </c>
      <c r="B88" s="153" t="str">
        <f t="shared" si="2"/>
        <v>A312200</v>
      </c>
      <c r="C88" s="67" t="str">
        <f t="shared" si="3"/>
        <v>312200 Tobacco manufacturing</v>
      </c>
      <c r="D88" s="67" t="str">
        <f>IF(ISNA(VLOOKUP(B88,NAICSall!D$2:E$20762,2,FALSE)),VLOOKUP(A88,'Sample GDP Data'!A560:B896,2,FALSE),VLOOKUP(B88,NAICSall!D$2:E$20762,2,FALSE))</f>
        <v>Tobacco manufacturing</v>
      </c>
    </row>
    <row r="89" spans="1:4" s="67" customFormat="1" x14ac:dyDescent="0.45">
      <c r="A89" s="176">
        <v>310000</v>
      </c>
      <c r="B89" s="153" t="str">
        <f t="shared" si="2"/>
        <v>A310000</v>
      </c>
      <c r="C89" s="67" t="str">
        <f t="shared" si="3"/>
        <v>310000 Manufacturing</v>
      </c>
      <c r="D89" s="67" t="s">
        <v>142</v>
      </c>
    </row>
    <row r="90" spans="1:4" s="67" customFormat="1" x14ac:dyDescent="0.45">
      <c r="A90" s="176">
        <v>320000</v>
      </c>
      <c r="B90" s="153" t="str">
        <f t="shared" ref="B90:B91" si="4">"A"&amp;A90</f>
        <v>A320000</v>
      </c>
      <c r="C90" s="67" t="str">
        <f t="shared" ref="C90:C91" si="5">IF(ISNA(D90),A90,A90&amp;" "&amp;D90)</f>
        <v>320000 Manufacturing</v>
      </c>
      <c r="D90" s="67" t="s">
        <v>142</v>
      </c>
    </row>
    <row r="91" spans="1:4" s="67" customFormat="1" x14ac:dyDescent="0.45">
      <c r="A91" s="176">
        <v>330000</v>
      </c>
      <c r="B91" s="153" t="str">
        <f t="shared" si="4"/>
        <v>A330000</v>
      </c>
      <c r="C91" s="67" t="str">
        <f t="shared" si="5"/>
        <v>330000 Manufacturing</v>
      </c>
      <c r="D91" s="67" t="s">
        <v>142</v>
      </c>
    </row>
    <row r="92" spans="1:4" x14ac:dyDescent="0.45">
      <c r="A92" t="s">
        <v>11534</v>
      </c>
      <c r="B92" s="153" t="str">
        <f t="shared" si="2"/>
        <v>A31-300</v>
      </c>
      <c r="C92" s="67" t="str">
        <f t="shared" si="3"/>
        <v>31-300</v>
      </c>
      <c r="D92" s="67" t="e">
        <f>IF(ISNA(VLOOKUP(B92,NAICSall!D$2:E$20762,2,FALSE)),VLOOKUP(A92,'Sample GDP Data'!A561:B897,2,FALSE),VLOOKUP(B92,NAICSall!D$2:E$20762,2,FALSE))</f>
        <v>#N/A</v>
      </c>
    </row>
    <row r="93" spans="1:4" x14ac:dyDescent="0.45">
      <c r="A93" t="s">
        <v>11537</v>
      </c>
      <c r="B93" s="153" t="str">
        <f t="shared" si="2"/>
        <v>A313000</v>
      </c>
      <c r="C93" s="67" t="str">
        <f t="shared" si="3"/>
        <v>313000 Textile mills</v>
      </c>
      <c r="D93" s="67" t="str">
        <f>IF(ISNA(VLOOKUP(B93,NAICSall!D$2:E$20762,2,FALSE)),VLOOKUP(A93,'Sample GDP Data'!A562:B898,2,FALSE),VLOOKUP(B93,NAICSall!D$2:E$20762,2,FALSE))</f>
        <v>Textile mills</v>
      </c>
    </row>
    <row r="94" spans="1:4" x14ac:dyDescent="0.45">
      <c r="A94" t="s">
        <v>11536</v>
      </c>
      <c r="B94" s="153" t="str">
        <f t="shared" si="2"/>
        <v>A313100</v>
      </c>
      <c r="C94" s="67" t="str">
        <f t="shared" si="3"/>
        <v>313100 Fibre, yarn and thread mills</v>
      </c>
      <c r="D94" s="67" t="str">
        <f>IF(ISNA(VLOOKUP(B94,NAICSall!D$2:E$20762,2,FALSE)),VLOOKUP(A94,'Sample GDP Data'!A563:B899,2,FALSE),VLOOKUP(B94,NAICSall!D$2:E$20762,2,FALSE))</f>
        <v>Fibre, yarn and thread mills</v>
      </c>
    </row>
    <row r="95" spans="1:4" x14ac:dyDescent="0.45">
      <c r="A95" t="s">
        <v>11538</v>
      </c>
      <c r="B95" s="153" t="str">
        <f t="shared" si="2"/>
        <v>A313200</v>
      </c>
      <c r="C95" s="67" t="str">
        <f t="shared" si="3"/>
        <v>313200 Fabric mills</v>
      </c>
      <c r="D95" s="67" t="str">
        <f>IF(ISNA(VLOOKUP(B95,NAICSall!D$2:E$20762,2,FALSE)),VLOOKUP(A95,'Sample GDP Data'!A564:B900,2,FALSE),VLOOKUP(B95,NAICSall!D$2:E$20762,2,FALSE))</f>
        <v>Fabric mills</v>
      </c>
    </row>
    <row r="96" spans="1:4" x14ac:dyDescent="0.45">
      <c r="A96" t="s">
        <v>11539</v>
      </c>
      <c r="B96" s="153" t="str">
        <f t="shared" si="2"/>
        <v>A313300</v>
      </c>
      <c r="C96" s="67" t="str">
        <f t="shared" si="3"/>
        <v>313300 Textile and fabric finishing and fabric coating</v>
      </c>
      <c r="D96" s="67" t="str">
        <f>IF(ISNA(VLOOKUP(B96,NAICSall!D$2:E$20762,2,FALSE)),VLOOKUP(A96,'Sample GDP Data'!A565:B901,2,FALSE),VLOOKUP(B96,NAICSall!D$2:E$20762,2,FALSE))</f>
        <v>Textile and fabric finishing and fabric coating</v>
      </c>
    </row>
    <row r="97" spans="1:4" x14ac:dyDescent="0.45">
      <c r="A97" t="s">
        <v>11541</v>
      </c>
      <c r="B97" s="153" t="str">
        <f t="shared" si="2"/>
        <v>A314000</v>
      </c>
      <c r="C97" s="67" t="str">
        <f t="shared" si="3"/>
        <v>314000 Textile product mills</v>
      </c>
      <c r="D97" s="67" t="str">
        <f>IF(ISNA(VLOOKUP(B97,NAICSall!D$2:E$20762,2,FALSE)),VLOOKUP(A97,'Sample GDP Data'!A566:B902,2,FALSE),VLOOKUP(B97,NAICSall!D$2:E$20762,2,FALSE))</f>
        <v>Textile product mills</v>
      </c>
    </row>
    <row r="98" spans="1:4" x14ac:dyDescent="0.45">
      <c r="A98" t="s">
        <v>11540</v>
      </c>
      <c r="B98" s="153" t="str">
        <f t="shared" si="2"/>
        <v>A314100</v>
      </c>
      <c r="C98" s="67" t="str">
        <f t="shared" si="3"/>
        <v>314100 Textile furnishings mills</v>
      </c>
      <c r="D98" s="67" t="str">
        <f>IF(ISNA(VLOOKUP(B98,NAICSall!D$2:E$20762,2,FALSE)),VLOOKUP(A98,'Sample GDP Data'!A567:B903,2,FALSE),VLOOKUP(B98,NAICSall!D$2:E$20762,2,FALSE))</f>
        <v>Textile furnishings mills</v>
      </c>
    </row>
    <row r="99" spans="1:4" x14ac:dyDescent="0.45">
      <c r="A99" t="s">
        <v>11542</v>
      </c>
      <c r="B99" s="153" t="str">
        <f t="shared" si="2"/>
        <v>A314900</v>
      </c>
      <c r="C99" s="67" t="str">
        <f t="shared" si="3"/>
        <v>314900 Other textile product mills</v>
      </c>
      <c r="D99" s="67" t="str">
        <f>IF(ISNA(VLOOKUP(B99,NAICSall!D$2:E$20762,2,FALSE)),VLOOKUP(A99,'Sample GDP Data'!A568:B904,2,FALSE),VLOOKUP(B99,NAICSall!D$2:E$20762,2,FALSE))</f>
        <v>Other textile product mills</v>
      </c>
    </row>
    <row r="100" spans="1:4" x14ac:dyDescent="0.45">
      <c r="A100" t="s">
        <v>11544</v>
      </c>
      <c r="B100" s="153" t="str">
        <f t="shared" si="2"/>
        <v>A315000</v>
      </c>
      <c r="C100" s="67" t="str">
        <f t="shared" si="3"/>
        <v>315000 Clothing manufacturing</v>
      </c>
      <c r="D100" s="67" t="str">
        <f>IF(ISNA(VLOOKUP(B100,NAICSall!D$2:E$20762,2,FALSE)),VLOOKUP(A100,'Sample GDP Data'!A569:B905,2,FALSE),VLOOKUP(B100,NAICSall!D$2:E$20762,2,FALSE))</f>
        <v>Clothing manufacturing</v>
      </c>
    </row>
    <row r="101" spans="1:4" x14ac:dyDescent="0.45">
      <c r="A101" t="s">
        <v>11543</v>
      </c>
      <c r="B101" s="153" t="str">
        <f t="shared" si="2"/>
        <v>A315100</v>
      </c>
      <c r="C101" s="67" t="str">
        <f t="shared" si="3"/>
        <v>315100 Clothing knitting mills</v>
      </c>
      <c r="D101" s="67" t="str">
        <f>IF(ISNA(VLOOKUP(B101,NAICSall!D$2:E$20762,2,FALSE)),VLOOKUP(A101,'Sample GDP Data'!A570:B906,2,FALSE),VLOOKUP(B101,NAICSall!D$2:E$20762,2,FALSE))</f>
        <v>Clothing knitting mills</v>
      </c>
    </row>
    <row r="102" spans="1:4" x14ac:dyDescent="0.45">
      <c r="A102" t="s">
        <v>11545</v>
      </c>
      <c r="B102" s="153" t="str">
        <f t="shared" si="2"/>
        <v>A315200</v>
      </c>
      <c r="C102" s="67" t="str">
        <f t="shared" si="3"/>
        <v>315200 Cut and sew clothing manufacturing</v>
      </c>
      <c r="D102" s="67" t="str">
        <f>IF(ISNA(VLOOKUP(B102,NAICSall!D$2:E$20762,2,FALSE)),VLOOKUP(A102,'Sample GDP Data'!A571:B907,2,FALSE),VLOOKUP(B102,NAICSall!D$2:E$20762,2,FALSE))</f>
        <v>Cut and sew clothing manufacturing</v>
      </c>
    </row>
    <row r="103" spans="1:4" x14ac:dyDescent="0.45">
      <c r="A103" t="s">
        <v>11546</v>
      </c>
      <c r="B103" s="153" t="str">
        <f t="shared" si="2"/>
        <v>A315900</v>
      </c>
      <c r="C103" s="67" t="str">
        <f t="shared" si="3"/>
        <v>315900 Clothing accessories and other clothing manufacturing</v>
      </c>
      <c r="D103" s="67" t="str">
        <f>IF(ISNA(VLOOKUP(B103,NAICSall!D$2:E$20762,2,FALSE)),VLOOKUP(A103,'Sample GDP Data'!A572:B908,2,FALSE),VLOOKUP(B103,NAICSall!D$2:E$20762,2,FALSE))</f>
        <v>Clothing accessories and other clothing manufacturing</v>
      </c>
    </row>
    <row r="104" spans="1:4" x14ac:dyDescent="0.45">
      <c r="A104" t="s">
        <v>11548</v>
      </c>
      <c r="B104" s="153" t="str">
        <f t="shared" si="2"/>
        <v>A316000</v>
      </c>
      <c r="C104" s="67" t="str">
        <f t="shared" si="3"/>
        <v>316000 Leather and allied product manufacturing</v>
      </c>
      <c r="D104" s="67" t="str">
        <f>IF(ISNA(VLOOKUP(B104,NAICSall!D$2:E$20762,2,FALSE)),VLOOKUP(A104,'Sample GDP Data'!A573:B909,2,FALSE),VLOOKUP(B104,NAICSall!D$2:E$20762,2,FALSE))</f>
        <v>Leather and allied product manufacturing</v>
      </c>
    </row>
    <row r="105" spans="1:4" x14ac:dyDescent="0.45">
      <c r="A105" t="s">
        <v>11547</v>
      </c>
      <c r="B105" s="153" t="str">
        <f t="shared" si="2"/>
        <v>A316100</v>
      </c>
      <c r="C105" s="67" t="str">
        <f t="shared" si="3"/>
        <v>316100 Leather and hide tanning and finishing</v>
      </c>
      <c r="D105" s="67" t="str">
        <f>IF(ISNA(VLOOKUP(B105,NAICSall!D$2:E$20762,2,FALSE)),VLOOKUP(A105,'Sample GDP Data'!A574:B910,2,FALSE),VLOOKUP(B105,NAICSall!D$2:E$20762,2,FALSE))</f>
        <v>Leather and hide tanning and finishing</v>
      </c>
    </row>
    <row r="106" spans="1:4" x14ac:dyDescent="0.45">
      <c r="A106" t="s">
        <v>11549</v>
      </c>
      <c r="B106" s="153" t="str">
        <f t="shared" si="2"/>
        <v>A316200</v>
      </c>
      <c r="C106" s="67" t="str">
        <f t="shared" si="3"/>
        <v>316200 Footwear manufacturing</v>
      </c>
      <c r="D106" s="67" t="str">
        <f>IF(ISNA(VLOOKUP(B106,NAICSall!D$2:E$20762,2,FALSE)),VLOOKUP(A106,'Sample GDP Data'!A575:B911,2,FALSE),VLOOKUP(B106,NAICSall!D$2:E$20762,2,FALSE))</f>
        <v>Footwear manufacturing</v>
      </c>
    </row>
    <row r="107" spans="1:4" x14ac:dyDescent="0.45">
      <c r="A107" t="s">
        <v>11550</v>
      </c>
      <c r="B107" s="153" t="str">
        <f t="shared" si="2"/>
        <v>A316900</v>
      </c>
      <c r="C107" s="67" t="str">
        <f t="shared" si="3"/>
        <v>316900 Other leather and allied product manufacturing</v>
      </c>
      <c r="D107" s="67" t="str">
        <f>IF(ISNA(VLOOKUP(B107,NAICSall!D$2:E$20762,2,FALSE)),VLOOKUP(A107,'Sample GDP Data'!A576:B912,2,FALSE),VLOOKUP(B107,NAICSall!D$2:E$20762,2,FALSE))</f>
        <v>Other leather and allied product manufacturing</v>
      </c>
    </row>
    <row r="108" spans="1:4" x14ac:dyDescent="0.45">
      <c r="A108" t="s">
        <v>11285</v>
      </c>
      <c r="B108" s="153" t="str">
        <f t="shared" si="2"/>
        <v>A31A000</v>
      </c>
      <c r="C108" s="67" t="str">
        <f t="shared" si="3"/>
        <v>31A000</v>
      </c>
      <c r="D108" s="67" t="e">
        <f>IF(ISNA(VLOOKUP(B108,NAICSall!D$2:E$20762,2,FALSE)),VLOOKUP(A108,'Sample GDP Data'!A577:B913,2,FALSE),VLOOKUP(B108,NAICSall!D$2:E$20762,2,FALSE))</f>
        <v>#N/A</v>
      </c>
    </row>
    <row r="109" spans="1:4" x14ac:dyDescent="0.45">
      <c r="A109" t="s">
        <v>11286</v>
      </c>
      <c r="B109" s="153" t="str">
        <f t="shared" si="2"/>
        <v>A31B000</v>
      </c>
      <c r="C109" s="67" t="str">
        <f t="shared" si="3"/>
        <v>31B000</v>
      </c>
      <c r="D109" s="67" t="e">
        <f>IF(ISNA(VLOOKUP(B109,NAICSall!D$2:E$20762,2,FALSE)),VLOOKUP(A109,'Sample GDP Data'!A578:B914,2,FALSE),VLOOKUP(B109,NAICSall!D$2:E$20762,2,FALSE))</f>
        <v>#N/A</v>
      </c>
    </row>
    <row r="110" spans="1:4" x14ac:dyDescent="0.45">
      <c r="A110" t="s">
        <v>11289</v>
      </c>
      <c r="B110" s="153" t="str">
        <f t="shared" si="2"/>
        <v>A320000</v>
      </c>
      <c r="C110" s="67" t="str">
        <f t="shared" si="3"/>
        <v>320000</v>
      </c>
      <c r="D110" s="67" t="e">
        <f>IF(ISNA(VLOOKUP(B110,NAICSall!D$2:E$20762,2,FALSE)),VLOOKUP(A110,'Sample GDP Data'!A579:B915,2,FALSE),VLOOKUP(B110,NAICSall!D$2:E$20762,2,FALSE))</f>
        <v>#N/A</v>
      </c>
    </row>
    <row r="111" spans="1:4" x14ac:dyDescent="0.45">
      <c r="A111" t="s">
        <v>11288</v>
      </c>
      <c r="B111" s="153" t="str">
        <f t="shared" si="2"/>
        <v>A321000</v>
      </c>
      <c r="C111" s="67" t="str">
        <f t="shared" si="3"/>
        <v>321000 Wood product manufacturing</v>
      </c>
      <c r="D111" s="67" t="str">
        <f>IF(ISNA(VLOOKUP(B111,NAICSall!D$2:E$20762,2,FALSE)),VLOOKUP(A111,'Sample GDP Data'!A580:B916,2,FALSE),VLOOKUP(B111,NAICSall!D$2:E$20762,2,FALSE))</f>
        <v>Wood product manufacturing</v>
      </c>
    </row>
    <row r="112" spans="1:4" x14ac:dyDescent="0.45">
      <c r="A112" t="s">
        <v>11287</v>
      </c>
      <c r="B112" s="153" t="str">
        <f t="shared" si="2"/>
        <v>A321100</v>
      </c>
      <c r="C112" s="67" t="str">
        <f t="shared" si="3"/>
        <v>321100 Sawmills and wood preservation</v>
      </c>
      <c r="D112" s="67" t="str">
        <f>IF(ISNA(VLOOKUP(B112,NAICSall!D$2:E$20762,2,FALSE)),VLOOKUP(A112,'Sample GDP Data'!A581:B917,2,FALSE),VLOOKUP(B112,NAICSall!D$2:E$20762,2,FALSE))</f>
        <v>Sawmills and wood preservation</v>
      </c>
    </row>
    <row r="113" spans="1:4" x14ac:dyDescent="0.45">
      <c r="A113" t="s">
        <v>11290</v>
      </c>
      <c r="B113" s="153" t="str">
        <f t="shared" si="2"/>
        <v>A321200</v>
      </c>
      <c r="C113" s="67" t="str">
        <f t="shared" si="3"/>
        <v>321200 Veneer, plywood and engineered wood product manufacturing</v>
      </c>
      <c r="D113" s="67" t="str">
        <f>IF(ISNA(VLOOKUP(B113,NAICSall!D$2:E$20762,2,FALSE)),VLOOKUP(A113,'Sample GDP Data'!A582:B918,2,FALSE),VLOOKUP(B113,NAICSall!D$2:E$20762,2,FALSE))</f>
        <v>Veneer, plywood and engineered wood product manufacturing</v>
      </c>
    </row>
    <row r="114" spans="1:4" x14ac:dyDescent="0.45">
      <c r="A114" t="s">
        <v>11291</v>
      </c>
      <c r="B114" s="153" t="str">
        <f t="shared" si="2"/>
        <v>A321900</v>
      </c>
      <c r="C114" s="67" t="str">
        <f t="shared" si="3"/>
        <v>321900 Other wood product manufacturing</v>
      </c>
      <c r="D114" s="67" t="str">
        <f>IF(ISNA(VLOOKUP(B114,NAICSall!D$2:E$20762,2,FALSE)),VLOOKUP(A114,'Sample GDP Data'!A583:B919,2,FALSE),VLOOKUP(B114,NAICSall!D$2:E$20762,2,FALSE))</f>
        <v>Other wood product manufacturing</v>
      </c>
    </row>
    <row r="115" spans="1:4" x14ac:dyDescent="0.45">
      <c r="A115" t="s">
        <v>11293</v>
      </c>
      <c r="B115" s="153" t="str">
        <f t="shared" si="2"/>
        <v>A322000</v>
      </c>
      <c r="C115" s="67" t="str">
        <f t="shared" si="3"/>
        <v>322000 Paper manufacturing</v>
      </c>
      <c r="D115" s="67" t="str">
        <f>IF(ISNA(VLOOKUP(B115,NAICSall!D$2:E$20762,2,FALSE)),VLOOKUP(A115,'Sample GDP Data'!A584:B920,2,FALSE),VLOOKUP(B115,NAICSall!D$2:E$20762,2,FALSE))</f>
        <v>Paper manufacturing</v>
      </c>
    </row>
    <row r="116" spans="1:4" x14ac:dyDescent="0.45">
      <c r="A116" t="s">
        <v>11292</v>
      </c>
      <c r="B116" s="153" t="str">
        <f t="shared" si="2"/>
        <v>A322100</v>
      </c>
      <c r="C116" s="67" t="str">
        <f t="shared" si="3"/>
        <v>322100 Pulp, paper and paperboard mills</v>
      </c>
      <c r="D116" s="67" t="str">
        <f>IF(ISNA(VLOOKUP(B116,NAICSall!D$2:E$20762,2,FALSE)),VLOOKUP(A116,'Sample GDP Data'!A585:B921,2,FALSE),VLOOKUP(B116,NAICSall!D$2:E$20762,2,FALSE))</f>
        <v>Pulp, paper and paperboard mills</v>
      </c>
    </row>
    <row r="117" spans="1:4" x14ac:dyDescent="0.45">
      <c r="A117" t="s">
        <v>11294</v>
      </c>
      <c r="B117" s="153" t="str">
        <f t="shared" si="2"/>
        <v>A322200</v>
      </c>
      <c r="C117" s="67" t="str">
        <f t="shared" si="3"/>
        <v>322200 Converted paper product manufacturing</v>
      </c>
      <c r="D117" s="67" t="str">
        <f>IF(ISNA(VLOOKUP(B117,NAICSall!D$2:E$20762,2,FALSE)),VLOOKUP(A117,'Sample GDP Data'!A586:B922,2,FALSE),VLOOKUP(B117,NAICSall!D$2:E$20762,2,FALSE))</f>
        <v>Converted paper product manufacturing</v>
      </c>
    </row>
    <row r="118" spans="1:4" x14ac:dyDescent="0.45">
      <c r="A118" t="s">
        <v>11295</v>
      </c>
      <c r="B118" s="153" t="str">
        <f t="shared" si="2"/>
        <v>A323000</v>
      </c>
      <c r="C118" s="67" t="str">
        <f t="shared" si="3"/>
        <v>323000 Printing and related support activities</v>
      </c>
      <c r="D118" s="67" t="str">
        <f>IF(ISNA(VLOOKUP(B118,NAICSall!D$2:E$20762,2,FALSE)),VLOOKUP(A118,'Sample GDP Data'!A587:B923,2,FALSE),VLOOKUP(B118,NAICSall!D$2:E$20762,2,FALSE))</f>
        <v>Printing and related support activities</v>
      </c>
    </row>
    <row r="119" spans="1:4" x14ac:dyDescent="0.45">
      <c r="A119" t="s">
        <v>11551</v>
      </c>
      <c r="B119" s="153" t="str">
        <f t="shared" si="2"/>
        <v>A323100</v>
      </c>
      <c r="C119" s="67" t="str">
        <f t="shared" si="3"/>
        <v>323100 Printing and related support activities</v>
      </c>
      <c r="D119" s="67" t="str">
        <f>IF(ISNA(VLOOKUP(B119,NAICSall!D$2:E$20762,2,FALSE)),VLOOKUP(A119,'Sample GDP Data'!A588:B924,2,FALSE),VLOOKUP(B119,NAICSall!D$2:E$20762,2,FALSE))</f>
        <v>Printing and related support activities</v>
      </c>
    </row>
    <row r="120" spans="1:4" x14ac:dyDescent="0.45">
      <c r="A120" t="s">
        <v>11297</v>
      </c>
      <c r="B120" s="153" t="str">
        <f t="shared" si="2"/>
        <v>A324000</v>
      </c>
      <c r="C120" s="67" t="str">
        <f t="shared" si="3"/>
        <v>324000 Petroleum and coal product manufacturing</v>
      </c>
      <c r="D120" s="67" t="str">
        <f>IF(ISNA(VLOOKUP(B120,NAICSall!D$2:E$20762,2,FALSE)),VLOOKUP(A120,'Sample GDP Data'!A589:B925,2,FALSE),VLOOKUP(B120,NAICSall!D$2:E$20762,2,FALSE))</f>
        <v>Petroleum and coal product manufacturing</v>
      </c>
    </row>
    <row r="121" spans="1:4" x14ac:dyDescent="0.45">
      <c r="A121" t="s">
        <v>11296</v>
      </c>
      <c r="B121" s="153" t="str">
        <f t="shared" si="2"/>
        <v>A324100</v>
      </c>
      <c r="C121" s="67" t="str">
        <f t="shared" si="3"/>
        <v>324100 Petroleum and coal product manufacturing</v>
      </c>
      <c r="D121" s="67" t="str">
        <f>IF(ISNA(VLOOKUP(B121,NAICSall!D$2:E$20762,2,FALSE)),VLOOKUP(A121,'Sample GDP Data'!A590:B926,2,FALSE),VLOOKUP(B121,NAICSall!D$2:E$20762,2,FALSE))</f>
        <v>Petroleum and coal product manufacturing</v>
      </c>
    </row>
    <row r="122" spans="1:4" x14ac:dyDescent="0.45">
      <c r="A122" t="s">
        <v>1406</v>
      </c>
      <c r="B122" s="153" t="str">
        <f t="shared" si="2"/>
        <v>A324110</v>
      </c>
      <c r="C122" s="67" t="str">
        <f t="shared" si="3"/>
        <v>324110 Petroleum refineries</v>
      </c>
      <c r="D122" s="67" t="str">
        <f>IF(ISNA(VLOOKUP(B122,NAICSall!D$2:E$20762,2,FALSE)),VLOOKUP(A122,'Sample GDP Data'!A591:B927,2,FALSE),VLOOKUP(B122,NAICSall!D$2:E$20762,2,FALSE))</f>
        <v>Petroleum refineries</v>
      </c>
    </row>
    <row r="123" spans="1:4" x14ac:dyDescent="0.45">
      <c r="A123" t="s">
        <v>11298</v>
      </c>
      <c r="B123" s="153" t="str">
        <f t="shared" si="2"/>
        <v>A3241A0</v>
      </c>
      <c r="C123" s="67" t="str">
        <f t="shared" si="3"/>
        <v>3241A0</v>
      </c>
      <c r="D123" s="67" t="e">
        <f>IF(ISNA(VLOOKUP(B123,NAICSall!D$2:E$20762,2,FALSE)),VLOOKUP(A123,'Sample GDP Data'!A592:B928,2,FALSE),VLOOKUP(B123,NAICSall!D$2:E$20762,2,FALSE))</f>
        <v>#N/A</v>
      </c>
    </row>
    <row r="124" spans="1:4" x14ac:dyDescent="0.45">
      <c r="A124" t="s">
        <v>11300</v>
      </c>
      <c r="B124" s="153" t="str">
        <f t="shared" si="2"/>
        <v>A325000</v>
      </c>
      <c r="C124" s="67" t="str">
        <f t="shared" si="3"/>
        <v>325000 Chemical manufacturing</v>
      </c>
      <c r="D124" s="67" t="str">
        <f>IF(ISNA(VLOOKUP(B124,NAICSall!D$2:E$20762,2,FALSE)),VLOOKUP(A124,'Sample GDP Data'!A593:B929,2,FALSE),VLOOKUP(B124,NAICSall!D$2:E$20762,2,FALSE))</f>
        <v>Chemical manufacturing</v>
      </c>
    </row>
    <row r="125" spans="1:4" x14ac:dyDescent="0.45">
      <c r="A125" t="s">
        <v>11299</v>
      </c>
      <c r="B125" s="153" t="str">
        <f t="shared" si="2"/>
        <v>A325100</v>
      </c>
      <c r="C125" s="67" t="str">
        <f t="shared" si="3"/>
        <v>325100 Basic chemical manufacturing</v>
      </c>
      <c r="D125" s="67" t="str">
        <f>IF(ISNA(VLOOKUP(B125,NAICSall!D$2:E$20762,2,FALSE)),VLOOKUP(A125,'Sample GDP Data'!A594:B930,2,FALSE),VLOOKUP(B125,NAICSall!D$2:E$20762,2,FALSE))</f>
        <v>Basic chemical manufacturing</v>
      </c>
    </row>
    <row r="126" spans="1:4" x14ac:dyDescent="0.45">
      <c r="A126" t="s">
        <v>11301</v>
      </c>
      <c r="B126" s="153" t="str">
        <f t="shared" si="2"/>
        <v>A325200</v>
      </c>
      <c r="C126" s="67" t="str">
        <f t="shared" si="3"/>
        <v>325200 Resin, synthetic rubber, and artificial and synthetic fibres and filaments manufacturing</v>
      </c>
      <c r="D126" s="67" t="str">
        <f>IF(ISNA(VLOOKUP(B126,NAICSall!D$2:E$20762,2,FALSE)),VLOOKUP(A126,'Sample GDP Data'!A595:B931,2,FALSE),VLOOKUP(B126,NAICSall!D$2:E$20762,2,FALSE))</f>
        <v>Resin, synthetic rubber, and artificial and synthetic fibres and filaments manufacturing</v>
      </c>
    </row>
    <row r="127" spans="1:4" x14ac:dyDescent="0.45">
      <c r="A127" t="s">
        <v>11302</v>
      </c>
      <c r="B127" s="153" t="str">
        <f t="shared" si="2"/>
        <v>A325300</v>
      </c>
      <c r="C127" s="67" t="str">
        <f t="shared" si="3"/>
        <v>325300 Pesticide, fertilizer and other agricultural chemical manufacturing</v>
      </c>
      <c r="D127" s="67" t="str">
        <f>IF(ISNA(VLOOKUP(B127,NAICSall!D$2:E$20762,2,FALSE)),VLOOKUP(A127,'Sample GDP Data'!A596:B932,2,FALSE),VLOOKUP(B127,NAICSall!D$2:E$20762,2,FALSE))</f>
        <v>Pesticide, fertilizer and other agricultural chemical manufacturing</v>
      </c>
    </row>
    <row r="128" spans="1:4" x14ac:dyDescent="0.45">
      <c r="A128" t="s">
        <v>11303</v>
      </c>
      <c r="B128" s="153" t="str">
        <f t="shared" si="2"/>
        <v>A325400</v>
      </c>
      <c r="C128" s="67" t="str">
        <f t="shared" si="3"/>
        <v>325400 Pharmaceutical and medicine manufacturing</v>
      </c>
      <c r="D128" s="67" t="str">
        <f>IF(ISNA(VLOOKUP(B128,NAICSall!D$2:E$20762,2,FALSE)),VLOOKUP(A128,'Sample GDP Data'!A597:B933,2,FALSE),VLOOKUP(B128,NAICSall!D$2:E$20762,2,FALSE))</f>
        <v>Pharmaceutical and medicine manufacturing</v>
      </c>
    </row>
    <row r="129" spans="1:4" x14ac:dyDescent="0.45">
      <c r="A129" t="s">
        <v>11304</v>
      </c>
      <c r="B129" s="153" t="str">
        <f t="shared" si="2"/>
        <v>A325500</v>
      </c>
      <c r="C129" s="67" t="str">
        <f t="shared" si="3"/>
        <v>325500 Paint, coating and adhesive manufacturing</v>
      </c>
      <c r="D129" s="67" t="str">
        <f>IF(ISNA(VLOOKUP(B129,NAICSall!D$2:E$20762,2,FALSE)),VLOOKUP(A129,'Sample GDP Data'!A598:B934,2,FALSE),VLOOKUP(B129,NAICSall!D$2:E$20762,2,FALSE))</f>
        <v>Paint, coating and adhesive manufacturing</v>
      </c>
    </row>
    <row r="130" spans="1:4" x14ac:dyDescent="0.45">
      <c r="A130" t="s">
        <v>11305</v>
      </c>
      <c r="B130" s="153" t="str">
        <f t="shared" si="2"/>
        <v>A325600</v>
      </c>
      <c r="C130" s="67" t="str">
        <f t="shared" si="3"/>
        <v>325600 Soap, cleaning compound and toilet preparation manufacturing</v>
      </c>
      <c r="D130" s="67" t="str">
        <f>IF(ISNA(VLOOKUP(B130,NAICSall!D$2:E$20762,2,FALSE)),VLOOKUP(A130,'Sample GDP Data'!A599:B935,2,FALSE),VLOOKUP(B130,NAICSall!D$2:E$20762,2,FALSE))</f>
        <v>Soap, cleaning compound and toilet preparation manufacturing</v>
      </c>
    </row>
    <row r="131" spans="1:4" x14ac:dyDescent="0.45">
      <c r="A131" t="s">
        <v>11306</v>
      </c>
      <c r="B131" s="153" t="str">
        <f t="shared" si="2"/>
        <v>A325900</v>
      </c>
      <c r="C131" s="67" t="str">
        <f t="shared" si="3"/>
        <v>325900 Other chemical product manufacturing</v>
      </c>
      <c r="D131" s="67" t="str">
        <f>IF(ISNA(VLOOKUP(B131,NAICSall!D$2:E$20762,2,FALSE)),VLOOKUP(A131,'Sample GDP Data'!A600:B936,2,FALSE),VLOOKUP(B131,NAICSall!D$2:E$20762,2,FALSE))</f>
        <v>Other chemical product manufacturing</v>
      </c>
    </row>
    <row r="132" spans="1:4" x14ac:dyDescent="0.45">
      <c r="A132" t="s">
        <v>11308</v>
      </c>
      <c r="B132" s="153" t="str">
        <f t="shared" si="2"/>
        <v>A326000</v>
      </c>
      <c r="C132" s="67" t="str">
        <f t="shared" si="3"/>
        <v>326000 Plastics and rubber products manufacturing</v>
      </c>
      <c r="D132" s="67" t="str">
        <f>IF(ISNA(VLOOKUP(B132,NAICSall!D$2:E$20762,2,FALSE)),VLOOKUP(A132,'Sample GDP Data'!A601:B937,2,FALSE),VLOOKUP(B132,NAICSall!D$2:E$20762,2,FALSE))</f>
        <v>Plastics and rubber products manufacturing</v>
      </c>
    </row>
    <row r="133" spans="1:4" x14ac:dyDescent="0.45">
      <c r="A133" t="s">
        <v>11307</v>
      </c>
      <c r="B133" s="153" t="str">
        <f t="shared" ref="B133:B196" si="6">"A"&amp;A133</f>
        <v>A326100</v>
      </c>
      <c r="C133" s="67" t="str">
        <f t="shared" ref="C133:C196" si="7">IF(ISNA(D133),A133,A133&amp;" "&amp;D133)</f>
        <v>326100 Plastic product manufacturing</v>
      </c>
      <c r="D133" s="67" t="str">
        <f>IF(ISNA(VLOOKUP(B133,NAICSall!D$2:E$20762,2,FALSE)),VLOOKUP(A133,'Sample GDP Data'!A602:B938,2,FALSE),VLOOKUP(B133,NAICSall!D$2:E$20762,2,FALSE))</f>
        <v>Plastic product manufacturing</v>
      </c>
    </row>
    <row r="134" spans="1:4" x14ac:dyDescent="0.45">
      <c r="A134" t="s">
        <v>11309</v>
      </c>
      <c r="B134" s="153" t="str">
        <f t="shared" si="6"/>
        <v>A326200</v>
      </c>
      <c r="C134" s="67" t="str">
        <f t="shared" si="7"/>
        <v>326200 Rubber product manufacturing</v>
      </c>
      <c r="D134" s="67" t="str">
        <f>IF(ISNA(VLOOKUP(B134,NAICSall!D$2:E$20762,2,FALSE)),VLOOKUP(A134,'Sample GDP Data'!A603:B939,2,FALSE),VLOOKUP(B134,NAICSall!D$2:E$20762,2,FALSE))</f>
        <v>Rubber product manufacturing</v>
      </c>
    </row>
    <row r="135" spans="1:4" x14ac:dyDescent="0.45">
      <c r="A135" t="s">
        <v>11311</v>
      </c>
      <c r="B135" s="153" t="str">
        <f t="shared" si="6"/>
        <v>A327000</v>
      </c>
      <c r="C135" s="67" t="str">
        <f t="shared" si="7"/>
        <v>327000 Non-metallic mineral product manufacturing</v>
      </c>
      <c r="D135" s="67" t="str">
        <f>IF(ISNA(VLOOKUP(B135,NAICSall!D$2:E$20762,2,FALSE)),VLOOKUP(A135,'Sample GDP Data'!A604:B940,2,FALSE),VLOOKUP(B135,NAICSall!D$2:E$20762,2,FALSE))</f>
        <v>Non-metallic mineral product manufacturing</v>
      </c>
    </row>
    <row r="136" spans="1:4" x14ac:dyDescent="0.45">
      <c r="A136" t="s">
        <v>11552</v>
      </c>
      <c r="B136" s="153" t="str">
        <f t="shared" si="6"/>
        <v>A327100</v>
      </c>
      <c r="C136" s="67" t="str">
        <f t="shared" si="7"/>
        <v>327100 Clay product and refractory manufacturing</v>
      </c>
      <c r="D136" s="67" t="str">
        <f>IF(ISNA(VLOOKUP(B136,NAICSall!D$2:E$20762,2,FALSE)),VLOOKUP(A136,'Sample GDP Data'!A605:B941,2,FALSE),VLOOKUP(B136,NAICSall!D$2:E$20762,2,FALSE))</f>
        <v>Clay product and refractory manufacturing</v>
      </c>
    </row>
    <row r="137" spans="1:4" x14ac:dyDescent="0.45">
      <c r="A137" t="s">
        <v>11553</v>
      </c>
      <c r="B137" s="153" t="str">
        <f t="shared" si="6"/>
        <v>A327200</v>
      </c>
      <c r="C137" s="67" t="str">
        <f t="shared" si="7"/>
        <v>327200 Glass and glass product manufacturing</v>
      </c>
      <c r="D137" s="67" t="str">
        <f>IF(ISNA(VLOOKUP(B137,NAICSall!D$2:E$20762,2,FALSE)),VLOOKUP(A137,'Sample GDP Data'!A606:B942,2,FALSE),VLOOKUP(B137,NAICSall!D$2:E$20762,2,FALSE))</f>
        <v>Glass and glass product manufacturing</v>
      </c>
    </row>
    <row r="138" spans="1:4" x14ac:dyDescent="0.45">
      <c r="A138" t="s">
        <v>11310</v>
      </c>
      <c r="B138" s="153" t="str">
        <f t="shared" si="6"/>
        <v>A327300</v>
      </c>
      <c r="C138" s="67" t="str">
        <f t="shared" si="7"/>
        <v>327300 Cement and concrete product manufacturing</v>
      </c>
      <c r="D138" s="67" t="str">
        <f>IF(ISNA(VLOOKUP(B138,NAICSall!D$2:E$20762,2,FALSE)),VLOOKUP(A138,'Sample GDP Data'!A607:B943,2,FALSE),VLOOKUP(B138,NAICSall!D$2:E$20762,2,FALSE))</f>
        <v>Cement and concrete product manufacturing</v>
      </c>
    </row>
    <row r="139" spans="1:4" x14ac:dyDescent="0.45">
      <c r="A139" t="s">
        <v>11554</v>
      </c>
      <c r="B139" s="153" t="str">
        <f t="shared" si="6"/>
        <v>A327400</v>
      </c>
      <c r="C139" s="67" t="str">
        <f t="shared" si="7"/>
        <v>327400 Lime and gypsum product manufacturing</v>
      </c>
      <c r="D139" s="67" t="str">
        <f>IF(ISNA(VLOOKUP(B139,NAICSall!D$2:E$20762,2,FALSE)),VLOOKUP(A139,'Sample GDP Data'!A608:B944,2,FALSE),VLOOKUP(B139,NAICSall!D$2:E$20762,2,FALSE))</f>
        <v>Lime and gypsum product manufacturing</v>
      </c>
    </row>
    <row r="140" spans="1:4" x14ac:dyDescent="0.45">
      <c r="A140" t="s">
        <v>10434</v>
      </c>
      <c r="B140" s="153" t="str">
        <f t="shared" si="6"/>
        <v>A327900</v>
      </c>
      <c r="C140" s="67" t="str">
        <f t="shared" si="7"/>
        <v>327900 Other non-metallic mineral product manufacturing</v>
      </c>
      <c r="D140" s="67" t="str">
        <f>IF(ISNA(VLOOKUP(B140,NAICSall!D$2:E$20762,2,FALSE)),VLOOKUP(A140,'Sample GDP Data'!A609:B945,2,FALSE),VLOOKUP(B140,NAICSall!D$2:E$20762,2,FALSE))</f>
        <v>Other non-metallic mineral product manufacturing</v>
      </c>
    </row>
    <row r="141" spans="1:4" x14ac:dyDescent="0.45">
      <c r="A141" t="s">
        <v>11312</v>
      </c>
      <c r="B141" s="153" t="str">
        <f t="shared" si="6"/>
        <v>A327D00</v>
      </c>
      <c r="C141" s="67" t="str">
        <f t="shared" si="7"/>
        <v>327D00</v>
      </c>
      <c r="D141" s="67" t="e">
        <f>IF(ISNA(VLOOKUP(B141,NAICSall!D$2:E$20762,2,FALSE)),VLOOKUP(A141,'Sample GDP Data'!A610:B946,2,FALSE),VLOOKUP(B141,NAICSall!D$2:E$20762,2,FALSE))</f>
        <v>#N/A</v>
      </c>
    </row>
    <row r="142" spans="1:4" x14ac:dyDescent="0.45">
      <c r="A142" t="s">
        <v>10209</v>
      </c>
      <c r="B142" s="153" t="str">
        <f t="shared" si="6"/>
        <v>A330000</v>
      </c>
      <c r="C142" s="67" t="str">
        <f t="shared" si="7"/>
        <v>330000</v>
      </c>
      <c r="D142" s="67" t="e">
        <f>IF(ISNA(VLOOKUP(B142,NAICSall!D$2:E$20762,2,FALSE)),VLOOKUP(A142,'Sample GDP Data'!A611:B947,2,FALSE),VLOOKUP(B142,NAICSall!D$2:E$20762,2,FALSE))</f>
        <v>#N/A</v>
      </c>
    </row>
    <row r="143" spans="1:4" x14ac:dyDescent="0.45">
      <c r="A143" t="s">
        <v>11314</v>
      </c>
      <c r="B143" s="153" t="str">
        <f t="shared" si="6"/>
        <v>A331000</v>
      </c>
      <c r="C143" s="67" t="str">
        <f t="shared" si="7"/>
        <v>331000 Primary metal manufacturing</v>
      </c>
      <c r="D143" s="67" t="str">
        <f>IF(ISNA(VLOOKUP(B143,NAICSall!D$2:E$20762,2,FALSE)),VLOOKUP(A143,'Sample GDP Data'!A612:B948,2,FALSE),VLOOKUP(B143,NAICSall!D$2:E$20762,2,FALSE))</f>
        <v>Primary metal manufacturing</v>
      </c>
    </row>
    <row r="144" spans="1:4" x14ac:dyDescent="0.45">
      <c r="A144" t="s">
        <v>11313</v>
      </c>
      <c r="B144" s="153" t="str">
        <f t="shared" si="6"/>
        <v>A331100</v>
      </c>
      <c r="C144" s="67" t="str">
        <f t="shared" si="7"/>
        <v>331100 Iron and steel mills and ferro-alloy manufacturing</v>
      </c>
      <c r="D144" s="67" t="str">
        <f>IF(ISNA(VLOOKUP(B144,NAICSall!D$2:E$20762,2,FALSE)),VLOOKUP(A144,'Sample GDP Data'!A613:B949,2,FALSE),VLOOKUP(B144,NAICSall!D$2:E$20762,2,FALSE))</f>
        <v>Iron and steel mills and ferro-alloy manufacturing</v>
      </c>
    </row>
    <row r="145" spans="1:4" x14ac:dyDescent="0.45">
      <c r="A145" t="s">
        <v>11315</v>
      </c>
      <c r="B145" s="153" t="str">
        <f t="shared" si="6"/>
        <v>A331200</v>
      </c>
      <c r="C145" s="67" t="str">
        <f t="shared" si="7"/>
        <v>331200 Steel product manufacturing from purchased steel</v>
      </c>
      <c r="D145" s="67" t="str">
        <f>IF(ISNA(VLOOKUP(B145,NAICSall!D$2:E$20762,2,FALSE)),VLOOKUP(A145,'Sample GDP Data'!A614:B950,2,FALSE),VLOOKUP(B145,NAICSall!D$2:E$20762,2,FALSE))</f>
        <v>Steel product manufacturing from purchased steel</v>
      </c>
    </row>
    <row r="146" spans="1:4" x14ac:dyDescent="0.45">
      <c r="A146" t="s">
        <v>11316</v>
      </c>
      <c r="B146" s="153" t="str">
        <f t="shared" si="6"/>
        <v>A331300</v>
      </c>
      <c r="C146" s="67" t="str">
        <f t="shared" si="7"/>
        <v>331300 Alumina and aluminum production and processing</v>
      </c>
      <c r="D146" s="67" t="str">
        <f>IF(ISNA(VLOOKUP(B146,NAICSall!D$2:E$20762,2,FALSE)),VLOOKUP(A146,'Sample GDP Data'!A615:B951,2,FALSE),VLOOKUP(B146,NAICSall!D$2:E$20762,2,FALSE))</f>
        <v>Alumina and aluminum production and processing</v>
      </c>
    </row>
    <row r="147" spans="1:4" x14ac:dyDescent="0.45">
      <c r="A147" t="s">
        <v>11317</v>
      </c>
      <c r="B147" s="153" t="str">
        <f t="shared" si="6"/>
        <v>A331400</v>
      </c>
      <c r="C147" s="67" t="str">
        <f t="shared" si="7"/>
        <v>331400 Non-ferrous metal (except aluminum) production and processing</v>
      </c>
      <c r="D147" s="67" t="str">
        <f>IF(ISNA(VLOOKUP(B147,NAICSall!D$2:E$20762,2,FALSE)),VLOOKUP(A147,'Sample GDP Data'!A616:B952,2,FALSE),VLOOKUP(B147,NAICSall!D$2:E$20762,2,FALSE))</f>
        <v>Non-ferrous metal (except aluminum) production and processing</v>
      </c>
    </row>
    <row r="148" spans="1:4" x14ac:dyDescent="0.45">
      <c r="A148" t="s">
        <v>11318</v>
      </c>
      <c r="B148" s="153" t="str">
        <f t="shared" si="6"/>
        <v>A331500</v>
      </c>
      <c r="C148" s="67" t="str">
        <f t="shared" si="7"/>
        <v>331500 Foundries</v>
      </c>
      <c r="D148" s="67" t="str">
        <f>IF(ISNA(VLOOKUP(B148,NAICSall!D$2:E$20762,2,FALSE)),VLOOKUP(A148,'Sample GDP Data'!A617:B953,2,FALSE),VLOOKUP(B148,NAICSall!D$2:E$20762,2,FALSE))</f>
        <v>Foundries</v>
      </c>
    </row>
    <row r="149" spans="1:4" x14ac:dyDescent="0.45">
      <c r="A149" t="s">
        <v>11320</v>
      </c>
      <c r="B149" s="153" t="str">
        <f t="shared" si="6"/>
        <v>A332000</v>
      </c>
      <c r="C149" s="67" t="str">
        <f t="shared" si="7"/>
        <v>332000 Fabricated metal product manufacturing</v>
      </c>
      <c r="D149" s="67" t="str">
        <f>IF(ISNA(VLOOKUP(B149,NAICSall!D$2:E$20762,2,FALSE)),VLOOKUP(A149,'Sample GDP Data'!A618:B954,2,FALSE),VLOOKUP(B149,NAICSall!D$2:E$20762,2,FALSE))</f>
        <v>Fabricated metal product manufacturing</v>
      </c>
    </row>
    <row r="150" spans="1:4" x14ac:dyDescent="0.45">
      <c r="A150" t="s">
        <v>11319</v>
      </c>
      <c r="B150" s="153" t="str">
        <f t="shared" si="6"/>
        <v>A332100</v>
      </c>
      <c r="C150" s="67" t="str">
        <f t="shared" si="7"/>
        <v>332100 Forging and stamping</v>
      </c>
      <c r="D150" s="67" t="str">
        <f>IF(ISNA(VLOOKUP(B150,NAICSall!D$2:E$20762,2,FALSE)),VLOOKUP(A150,'Sample GDP Data'!A619:B955,2,FALSE),VLOOKUP(B150,NAICSall!D$2:E$20762,2,FALSE))</f>
        <v>Forging and stamping</v>
      </c>
    </row>
    <row r="151" spans="1:4" x14ac:dyDescent="0.45">
      <c r="A151" t="s">
        <v>11555</v>
      </c>
      <c r="B151" s="153" t="str">
        <f t="shared" si="6"/>
        <v>A332200</v>
      </c>
      <c r="C151" s="67" t="str">
        <f t="shared" si="7"/>
        <v>332200 Cutlery and hand tool manufacturing</v>
      </c>
      <c r="D151" s="67" t="str">
        <f>IF(ISNA(VLOOKUP(B151,NAICSall!D$2:E$20762,2,FALSE)),VLOOKUP(A151,'Sample GDP Data'!A620:B956,2,FALSE),VLOOKUP(B151,NAICSall!D$2:E$20762,2,FALSE))</f>
        <v>Cutlery and hand tool manufacturing</v>
      </c>
    </row>
    <row r="152" spans="1:4" x14ac:dyDescent="0.45">
      <c r="A152" t="s">
        <v>11321</v>
      </c>
      <c r="B152" s="153" t="str">
        <f t="shared" si="6"/>
        <v>A332300</v>
      </c>
      <c r="C152" s="67" t="str">
        <f t="shared" si="7"/>
        <v>332300 Architectural and structural metals manufacturing</v>
      </c>
      <c r="D152" s="67" t="str">
        <f>IF(ISNA(VLOOKUP(B152,NAICSall!D$2:E$20762,2,FALSE)),VLOOKUP(A152,'Sample GDP Data'!A621:B957,2,FALSE),VLOOKUP(B152,NAICSall!D$2:E$20762,2,FALSE))</f>
        <v>Architectural and structural metals manufacturing</v>
      </c>
    </row>
    <row r="153" spans="1:4" x14ac:dyDescent="0.45">
      <c r="A153" t="s">
        <v>11322</v>
      </c>
      <c r="B153" s="153" t="str">
        <f t="shared" si="6"/>
        <v>A332400</v>
      </c>
      <c r="C153" s="67" t="str">
        <f t="shared" si="7"/>
        <v>332400 Boiler, tank and shipping container manufacturing</v>
      </c>
      <c r="D153" s="67" t="str">
        <f>IF(ISNA(VLOOKUP(B153,NAICSall!D$2:E$20762,2,FALSE)),VLOOKUP(A153,'Sample GDP Data'!A622:B958,2,FALSE),VLOOKUP(B153,NAICSall!D$2:E$20762,2,FALSE))</f>
        <v>Boiler, tank and shipping container manufacturing</v>
      </c>
    </row>
    <row r="154" spans="1:4" x14ac:dyDescent="0.45">
      <c r="A154" t="s">
        <v>11323</v>
      </c>
      <c r="B154" s="153" t="str">
        <f t="shared" si="6"/>
        <v>A332500</v>
      </c>
      <c r="C154" s="67" t="str">
        <f t="shared" si="7"/>
        <v>332500 Hardware manufacturing</v>
      </c>
      <c r="D154" s="67" t="str">
        <f>IF(ISNA(VLOOKUP(B154,NAICSall!D$2:E$20762,2,FALSE)),VLOOKUP(A154,'Sample GDP Data'!A623:B959,2,FALSE),VLOOKUP(B154,NAICSall!D$2:E$20762,2,FALSE))</f>
        <v>Hardware manufacturing</v>
      </c>
    </row>
    <row r="155" spans="1:4" x14ac:dyDescent="0.45">
      <c r="A155" t="s">
        <v>11324</v>
      </c>
      <c r="B155" s="153" t="str">
        <f t="shared" si="6"/>
        <v>A332600</v>
      </c>
      <c r="C155" s="67" t="str">
        <f t="shared" si="7"/>
        <v>332600 Spring and wire product manufacturing</v>
      </c>
      <c r="D155" s="67" t="str">
        <f>IF(ISNA(VLOOKUP(B155,NAICSall!D$2:E$20762,2,FALSE)),VLOOKUP(A155,'Sample GDP Data'!A624:B960,2,FALSE),VLOOKUP(B155,NAICSall!D$2:E$20762,2,FALSE))</f>
        <v>Spring and wire product manufacturing</v>
      </c>
    </row>
    <row r="156" spans="1:4" x14ac:dyDescent="0.45">
      <c r="A156" t="s">
        <v>11325</v>
      </c>
      <c r="B156" s="153" t="str">
        <f t="shared" si="6"/>
        <v>A332700</v>
      </c>
      <c r="C156" s="67" t="str">
        <f t="shared" si="7"/>
        <v>332700 Machine shops, turned product, and screw, nut and bolt manufacturing</v>
      </c>
      <c r="D156" s="67" t="str">
        <f>IF(ISNA(VLOOKUP(B156,NAICSall!D$2:E$20762,2,FALSE)),VLOOKUP(A156,'Sample GDP Data'!A625:B961,2,FALSE),VLOOKUP(B156,NAICSall!D$2:E$20762,2,FALSE))</f>
        <v>Machine shops, turned product, and screw, nut and bolt manufacturing</v>
      </c>
    </row>
    <row r="157" spans="1:4" x14ac:dyDescent="0.45">
      <c r="A157" t="s">
        <v>11326</v>
      </c>
      <c r="B157" s="153" t="str">
        <f t="shared" si="6"/>
        <v>A332800</v>
      </c>
      <c r="C157" s="67" t="str">
        <f t="shared" si="7"/>
        <v>332800 Coating, engraving, cold and heat treating and allied activities</v>
      </c>
      <c r="D157" s="67" t="str">
        <f>IF(ISNA(VLOOKUP(B157,NAICSall!D$2:E$20762,2,FALSE)),VLOOKUP(A157,'Sample GDP Data'!A626:B962,2,FALSE),VLOOKUP(B157,NAICSall!D$2:E$20762,2,FALSE))</f>
        <v>Coating, engraving, cold and heat treating and allied activities</v>
      </c>
    </row>
    <row r="158" spans="1:4" x14ac:dyDescent="0.45">
      <c r="A158" t="s">
        <v>11556</v>
      </c>
      <c r="B158" s="153" t="str">
        <f t="shared" si="6"/>
        <v>A332900</v>
      </c>
      <c r="C158" s="67" t="str">
        <f t="shared" si="7"/>
        <v>332900 Other fabricated metal product manufacturing</v>
      </c>
      <c r="D158" s="67" t="str">
        <f>IF(ISNA(VLOOKUP(B158,NAICSall!D$2:E$20762,2,FALSE)),VLOOKUP(A158,'Sample GDP Data'!A627:B963,2,FALSE),VLOOKUP(B158,NAICSall!D$2:E$20762,2,FALSE))</f>
        <v>Other fabricated metal product manufacturing</v>
      </c>
    </row>
    <row r="159" spans="1:4" x14ac:dyDescent="0.45">
      <c r="A159" t="s">
        <v>11327</v>
      </c>
      <c r="B159" s="153" t="str">
        <f t="shared" si="6"/>
        <v>A332A00</v>
      </c>
      <c r="C159" s="67" t="str">
        <f t="shared" si="7"/>
        <v>332A00</v>
      </c>
      <c r="D159" s="67" t="e">
        <f>IF(ISNA(VLOOKUP(B159,NAICSall!D$2:E$20762,2,FALSE)),VLOOKUP(A159,'Sample GDP Data'!A628:B964,2,FALSE),VLOOKUP(B159,NAICSall!D$2:E$20762,2,FALSE))</f>
        <v>#N/A</v>
      </c>
    </row>
    <row r="160" spans="1:4" x14ac:dyDescent="0.45">
      <c r="A160" t="s">
        <v>11329</v>
      </c>
      <c r="B160" s="153" t="str">
        <f t="shared" si="6"/>
        <v>A333000</v>
      </c>
      <c r="C160" s="67" t="str">
        <f t="shared" si="7"/>
        <v>333000 Machinery manufacturing</v>
      </c>
      <c r="D160" s="67" t="str">
        <f>IF(ISNA(VLOOKUP(B160,NAICSall!D$2:E$20762,2,FALSE)),VLOOKUP(A160,'Sample GDP Data'!A629:B965,2,FALSE),VLOOKUP(B160,NAICSall!D$2:E$20762,2,FALSE))</f>
        <v>Machinery manufacturing</v>
      </c>
    </row>
    <row r="161" spans="1:4" x14ac:dyDescent="0.45">
      <c r="A161" t="s">
        <v>11328</v>
      </c>
      <c r="B161" s="153" t="str">
        <f t="shared" si="6"/>
        <v>A333100</v>
      </c>
      <c r="C161" s="67" t="str">
        <f t="shared" si="7"/>
        <v>333100 Agricultural, construction and mining machinery manufacturing</v>
      </c>
      <c r="D161" s="67" t="str">
        <f>IF(ISNA(VLOOKUP(B161,NAICSall!D$2:E$20762,2,FALSE)),VLOOKUP(A161,'Sample GDP Data'!A630:B966,2,FALSE),VLOOKUP(B161,NAICSall!D$2:E$20762,2,FALSE))</f>
        <v>Agricultural, construction and mining machinery manufacturing</v>
      </c>
    </row>
    <row r="162" spans="1:4" x14ac:dyDescent="0.45">
      <c r="A162" t="s">
        <v>11330</v>
      </c>
      <c r="B162" s="153" t="str">
        <f t="shared" si="6"/>
        <v>A333200</v>
      </c>
      <c r="C162" s="67" t="str">
        <f t="shared" si="7"/>
        <v>333200 Industrial machinery manufacturing</v>
      </c>
      <c r="D162" s="67" t="str">
        <f>IF(ISNA(VLOOKUP(B162,NAICSall!D$2:E$20762,2,FALSE)),VLOOKUP(A162,'Sample GDP Data'!A631:B967,2,FALSE),VLOOKUP(B162,NAICSall!D$2:E$20762,2,FALSE))</f>
        <v>Industrial machinery manufacturing</v>
      </c>
    </row>
    <row r="163" spans="1:4" x14ac:dyDescent="0.45">
      <c r="A163" t="s">
        <v>11331</v>
      </c>
      <c r="B163" s="153" t="str">
        <f t="shared" si="6"/>
        <v>A333300</v>
      </c>
      <c r="C163" s="67" t="str">
        <f t="shared" si="7"/>
        <v>333300 Commercial and service industry machinery manufacturing</v>
      </c>
      <c r="D163" s="67" t="str">
        <f>IF(ISNA(VLOOKUP(B163,NAICSall!D$2:E$20762,2,FALSE)),VLOOKUP(A163,'Sample GDP Data'!A632:B968,2,FALSE),VLOOKUP(B163,NAICSall!D$2:E$20762,2,FALSE))</f>
        <v>Commercial and service industry machinery manufacturing</v>
      </c>
    </row>
    <row r="164" spans="1:4" x14ac:dyDescent="0.45">
      <c r="A164" t="s">
        <v>11332</v>
      </c>
      <c r="B164" s="153" t="str">
        <f t="shared" si="6"/>
        <v>A333400</v>
      </c>
      <c r="C164" s="67" t="str">
        <f t="shared" si="7"/>
        <v>333400 Ventilation, heating, air-conditioning and commercial refrigeration equipment manufacturing</v>
      </c>
      <c r="D164" s="67" t="str">
        <f>IF(ISNA(VLOOKUP(B164,NAICSall!D$2:E$20762,2,FALSE)),VLOOKUP(A164,'Sample GDP Data'!A633:B969,2,FALSE),VLOOKUP(B164,NAICSall!D$2:E$20762,2,FALSE))</f>
        <v>Ventilation, heating, air-conditioning and commercial refrigeration equipment manufacturing</v>
      </c>
    </row>
    <row r="165" spans="1:4" x14ac:dyDescent="0.45">
      <c r="A165" t="s">
        <v>11333</v>
      </c>
      <c r="B165" s="153" t="str">
        <f t="shared" si="6"/>
        <v>A333500</v>
      </c>
      <c r="C165" s="67" t="str">
        <f t="shared" si="7"/>
        <v>333500 Metalworking machinery manufacturing</v>
      </c>
      <c r="D165" s="67" t="str">
        <f>IF(ISNA(VLOOKUP(B165,NAICSall!D$2:E$20762,2,FALSE)),VLOOKUP(A165,'Sample GDP Data'!A634:B970,2,FALSE),VLOOKUP(B165,NAICSall!D$2:E$20762,2,FALSE))</f>
        <v>Metalworking machinery manufacturing</v>
      </c>
    </row>
    <row r="166" spans="1:4" x14ac:dyDescent="0.45">
      <c r="A166" t="s">
        <v>11334</v>
      </c>
      <c r="B166" s="153" t="str">
        <f t="shared" si="6"/>
        <v>A333600</v>
      </c>
      <c r="C166" s="67" t="str">
        <f t="shared" si="7"/>
        <v>333600 Engine, turbine and power transmission equipment manufacturing</v>
      </c>
      <c r="D166" s="67" t="str">
        <f>IF(ISNA(VLOOKUP(B166,NAICSall!D$2:E$20762,2,FALSE)),VLOOKUP(A166,'Sample GDP Data'!A635:B971,2,FALSE),VLOOKUP(B166,NAICSall!D$2:E$20762,2,FALSE))</f>
        <v>Engine, turbine and power transmission equipment manufacturing</v>
      </c>
    </row>
    <row r="167" spans="1:4" x14ac:dyDescent="0.45">
      <c r="A167" t="s">
        <v>11335</v>
      </c>
      <c r="B167" s="153" t="str">
        <f t="shared" si="6"/>
        <v>A333900</v>
      </c>
      <c r="C167" s="67" t="str">
        <f t="shared" si="7"/>
        <v>333900 Other general-purpose machinery manufacturing</v>
      </c>
      <c r="D167" s="67" t="str">
        <f>IF(ISNA(VLOOKUP(B167,NAICSall!D$2:E$20762,2,FALSE)),VLOOKUP(A167,'Sample GDP Data'!A636:B972,2,FALSE),VLOOKUP(B167,NAICSall!D$2:E$20762,2,FALSE))</f>
        <v>Other general-purpose machinery manufacturing</v>
      </c>
    </row>
    <row r="168" spans="1:4" x14ac:dyDescent="0.45">
      <c r="A168" t="s">
        <v>11337</v>
      </c>
      <c r="B168" s="153" t="str">
        <f t="shared" si="6"/>
        <v>A334000</v>
      </c>
      <c r="C168" s="67" t="str">
        <f t="shared" si="7"/>
        <v>334000 Computer and electronic product manufacturing</v>
      </c>
      <c r="D168" s="67" t="str">
        <f>IF(ISNA(VLOOKUP(B168,NAICSall!D$2:E$20762,2,FALSE)),VLOOKUP(A168,'Sample GDP Data'!A637:B973,2,FALSE),VLOOKUP(B168,NAICSall!D$2:E$20762,2,FALSE))</f>
        <v>Computer and electronic product manufacturing</v>
      </c>
    </row>
    <row r="169" spans="1:4" x14ac:dyDescent="0.45">
      <c r="A169" t="s">
        <v>11336</v>
      </c>
      <c r="B169" s="153" t="str">
        <f t="shared" si="6"/>
        <v>A334100</v>
      </c>
      <c r="C169" s="67" t="str">
        <f t="shared" si="7"/>
        <v>334100 Computer and peripheral equipment manufacturing</v>
      </c>
      <c r="D169" s="67" t="str">
        <f>IF(ISNA(VLOOKUP(B169,NAICSall!D$2:E$20762,2,FALSE)),VLOOKUP(A169,'Sample GDP Data'!A638:B974,2,FALSE),VLOOKUP(B169,NAICSall!D$2:E$20762,2,FALSE))</f>
        <v>Computer and peripheral equipment manufacturing</v>
      </c>
    </row>
    <row r="170" spans="1:4" x14ac:dyDescent="0.45">
      <c r="A170" t="s">
        <v>11338</v>
      </c>
      <c r="B170" s="153" t="str">
        <f t="shared" si="6"/>
        <v>A334200</v>
      </c>
      <c r="C170" s="67" t="str">
        <f t="shared" si="7"/>
        <v>334200 Communications equipment manufacturing</v>
      </c>
      <c r="D170" s="67" t="str">
        <f>IF(ISNA(VLOOKUP(B170,NAICSall!D$2:E$20762,2,FALSE)),VLOOKUP(A170,'Sample GDP Data'!A639:B975,2,FALSE),VLOOKUP(B170,NAICSall!D$2:E$20762,2,FALSE))</f>
        <v>Communications equipment manufacturing</v>
      </c>
    </row>
    <row r="171" spans="1:4" x14ac:dyDescent="0.45">
      <c r="A171" t="s">
        <v>11557</v>
      </c>
      <c r="B171" s="153" t="str">
        <f t="shared" si="6"/>
        <v>A334300</v>
      </c>
      <c r="C171" s="67" t="str">
        <f t="shared" si="7"/>
        <v>334300 Audio and video equipment manufacturing</v>
      </c>
      <c r="D171" s="67" t="str">
        <f>IF(ISNA(VLOOKUP(B171,NAICSall!D$2:E$20762,2,FALSE)),VLOOKUP(A171,'Sample GDP Data'!A640:B976,2,FALSE),VLOOKUP(B171,NAICSall!D$2:E$20762,2,FALSE))</f>
        <v>Audio and video equipment manufacturing</v>
      </c>
    </row>
    <row r="172" spans="1:4" x14ac:dyDescent="0.45">
      <c r="A172" t="s">
        <v>11339</v>
      </c>
      <c r="B172" s="153" t="str">
        <f t="shared" si="6"/>
        <v>A334400</v>
      </c>
      <c r="C172" s="67" t="str">
        <f t="shared" si="7"/>
        <v>334400 Semiconductor and other electronic component manufacturing</v>
      </c>
      <c r="D172" s="67" t="str">
        <f>IF(ISNA(VLOOKUP(B172,NAICSall!D$2:E$20762,2,FALSE)),VLOOKUP(A172,'Sample GDP Data'!A641:B977,2,FALSE),VLOOKUP(B172,NAICSall!D$2:E$20762,2,FALSE))</f>
        <v>Semiconductor and other electronic component manufacturing</v>
      </c>
    </row>
    <row r="173" spans="1:4" x14ac:dyDescent="0.45">
      <c r="A173" t="s">
        <v>11558</v>
      </c>
      <c r="B173" s="153" t="str">
        <f t="shared" si="6"/>
        <v>A334500</v>
      </c>
      <c r="C173" s="67" t="str">
        <f t="shared" si="7"/>
        <v>334500 Navigational, measuring, medical and control instruments manufacturing</v>
      </c>
      <c r="D173" s="67" t="str">
        <f>IF(ISNA(VLOOKUP(B173,NAICSall!D$2:E$20762,2,FALSE)),VLOOKUP(A173,'Sample GDP Data'!A642:B978,2,FALSE),VLOOKUP(B173,NAICSall!D$2:E$20762,2,FALSE))</f>
        <v>Navigational, measuring, medical and control instruments manufacturing</v>
      </c>
    </row>
    <row r="174" spans="1:4" x14ac:dyDescent="0.45">
      <c r="A174" t="s">
        <v>11559</v>
      </c>
      <c r="B174" s="153" t="str">
        <f t="shared" si="6"/>
        <v>A334600</v>
      </c>
      <c r="C174" s="67" t="str">
        <f t="shared" si="7"/>
        <v>334600 Manufacturing and reproducing magnetic and optical media</v>
      </c>
      <c r="D174" s="67" t="str">
        <f>IF(ISNA(VLOOKUP(B174,NAICSall!D$2:E$20762,2,FALSE)),VLOOKUP(A174,'Sample GDP Data'!A643:B979,2,FALSE),VLOOKUP(B174,NAICSall!D$2:E$20762,2,FALSE))</f>
        <v>Manufacturing and reproducing magnetic and optical media</v>
      </c>
    </row>
    <row r="175" spans="1:4" x14ac:dyDescent="0.45">
      <c r="A175" t="s">
        <v>11340</v>
      </c>
      <c r="B175" s="153" t="str">
        <f t="shared" si="6"/>
        <v>A334A00</v>
      </c>
      <c r="C175" s="67" t="str">
        <f t="shared" si="7"/>
        <v>334A00</v>
      </c>
      <c r="D175" s="67" t="e">
        <f>IF(ISNA(VLOOKUP(B175,NAICSall!D$2:E$20762,2,FALSE)),VLOOKUP(A175,'Sample GDP Data'!A644:B980,2,FALSE),VLOOKUP(B175,NAICSall!D$2:E$20762,2,FALSE))</f>
        <v>#N/A</v>
      </c>
    </row>
    <row r="176" spans="1:4" x14ac:dyDescent="0.45">
      <c r="A176" t="s">
        <v>11342</v>
      </c>
      <c r="B176" s="153" t="str">
        <f t="shared" si="6"/>
        <v>A335000</v>
      </c>
      <c r="C176" s="67" t="str">
        <f t="shared" si="7"/>
        <v>335000 Electrical equipment, appliance and component manufacturing</v>
      </c>
      <c r="D176" s="67" t="str">
        <f>IF(ISNA(VLOOKUP(B176,NAICSall!D$2:E$20762,2,FALSE)),VLOOKUP(A176,'Sample GDP Data'!A645:B981,2,FALSE),VLOOKUP(B176,NAICSall!D$2:E$20762,2,FALSE))</f>
        <v>Electrical equipment, appliance and component manufacturing</v>
      </c>
    </row>
    <row r="177" spans="1:4" x14ac:dyDescent="0.45">
      <c r="A177" t="s">
        <v>11341</v>
      </c>
      <c r="B177" s="153" t="str">
        <f t="shared" si="6"/>
        <v>A335100</v>
      </c>
      <c r="C177" s="67" t="str">
        <f t="shared" si="7"/>
        <v>335100 Electric lighting equipment manufacturing</v>
      </c>
      <c r="D177" s="67" t="str">
        <f>IF(ISNA(VLOOKUP(B177,NAICSall!D$2:E$20762,2,FALSE)),VLOOKUP(A177,'Sample GDP Data'!A646:B982,2,FALSE),VLOOKUP(B177,NAICSall!D$2:E$20762,2,FALSE))</f>
        <v>Electric lighting equipment manufacturing</v>
      </c>
    </row>
    <row r="178" spans="1:4" x14ac:dyDescent="0.45">
      <c r="A178" t="s">
        <v>11343</v>
      </c>
      <c r="B178" s="153" t="str">
        <f t="shared" si="6"/>
        <v>A335200</v>
      </c>
      <c r="C178" s="67" t="str">
        <f t="shared" si="7"/>
        <v>335200 Household appliance manufacturing</v>
      </c>
      <c r="D178" s="67" t="str">
        <f>IF(ISNA(VLOOKUP(B178,NAICSall!D$2:E$20762,2,FALSE)),VLOOKUP(A178,'Sample GDP Data'!A647:B983,2,FALSE),VLOOKUP(B178,NAICSall!D$2:E$20762,2,FALSE))</f>
        <v>Household appliance manufacturing</v>
      </c>
    </row>
    <row r="179" spans="1:4" x14ac:dyDescent="0.45">
      <c r="A179" t="s">
        <v>11344</v>
      </c>
      <c r="B179" s="153" t="str">
        <f t="shared" si="6"/>
        <v>A335300</v>
      </c>
      <c r="C179" s="67" t="str">
        <f t="shared" si="7"/>
        <v>335300 Electrical equipment manufacturing</v>
      </c>
      <c r="D179" s="67" t="str">
        <f>IF(ISNA(VLOOKUP(B179,NAICSall!D$2:E$20762,2,FALSE)),VLOOKUP(A179,'Sample GDP Data'!A648:B984,2,FALSE),VLOOKUP(B179,NAICSall!D$2:E$20762,2,FALSE))</f>
        <v>Electrical equipment manufacturing</v>
      </c>
    </row>
    <row r="180" spans="1:4" x14ac:dyDescent="0.45">
      <c r="A180" t="s">
        <v>11345</v>
      </c>
      <c r="B180" s="153" t="str">
        <f t="shared" si="6"/>
        <v>A335900</v>
      </c>
      <c r="C180" s="67" t="str">
        <f t="shared" si="7"/>
        <v>335900 Other electrical equipment and component manufacturing</v>
      </c>
      <c r="D180" s="67" t="str">
        <f>IF(ISNA(VLOOKUP(B180,NAICSall!D$2:E$20762,2,FALSE)),VLOOKUP(A180,'Sample GDP Data'!A649:B985,2,FALSE),VLOOKUP(B180,NAICSall!D$2:E$20762,2,FALSE))</f>
        <v>Other electrical equipment and component manufacturing</v>
      </c>
    </row>
    <row r="181" spans="1:4" x14ac:dyDescent="0.45">
      <c r="A181" t="s">
        <v>11347</v>
      </c>
      <c r="B181" s="153" t="str">
        <f t="shared" si="6"/>
        <v>A336000</v>
      </c>
      <c r="C181" s="67" t="str">
        <f t="shared" si="7"/>
        <v>336000 Transportation equipment manufacturing</v>
      </c>
      <c r="D181" s="67" t="str">
        <f>IF(ISNA(VLOOKUP(B181,NAICSall!D$2:E$20762,2,FALSE)),VLOOKUP(A181,'Sample GDP Data'!A650:B986,2,FALSE),VLOOKUP(B181,NAICSall!D$2:E$20762,2,FALSE))</f>
        <v>Transportation equipment manufacturing</v>
      </c>
    </row>
    <row r="182" spans="1:4" x14ac:dyDescent="0.45">
      <c r="A182" t="s">
        <v>11346</v>
      </c>
      <c r="B182" s="153" t="str">
        <f t="shared" si="6"/>
        <v>A336100</v>
      </c>
      <c r="C182" s="67" t="str">
        <f t="shared" si="7"/>
        <v>336100 Motor vehicle manufacturing</v>
      </c>
      <c r="D182" s="67" t="str">
        <f>IF(ISNA(VLOOKUP(B182,NAICSall!D$2:E$20762,2,FALSE)),VLOOKUP(A182,'Sample GDP Data'!A651:B987,2,FALSE),VLOOKUP(B182,NAICSall!D$2:E$20762,2,FALSE))</f>
        <v>Motor vehicle manufacturing</v>
      </c>
    </row>
    <row r="183" spans="1:4" x14ac:dyDescent="0.45">
      <c r="A183" t="s">
        <v>11348</v>
      </c>
      <c r="B183" s="153" t="str">
        <f t="shared" si="6"/>
        <v>A336200</v>
      </c>
      <c r="C183" s="67" t="str">
        <f t="shared" si="7"/>
        <v>336200 Motor vehicle body and trailer manufacturing</v>
      </c>
      <c r="D183" s="67" t="str">
        <f>IF(ISNA(VLOOKUP(B183,NAICSall!D$2:E$20762,2,FALSE)),VLOOKUP(A183,'Sample GDP Data'!A652:B988,2,FALSE),VLOOKUP(B183,NAICSall!D$2:E$20762,2,FALSE))</f>
        <v>Motor vehicle body and trailer manufacturing</v>
      </c>
    </row>
    <row r="184" spans="1:4" x14ac:dyDescent="0.45">
      <c r="A184" t="s">
        <v>11349</v>
      </c>
      <c r="B184" s="153" t="str">
        <f t="shared" si="6"/>
        <v>A336300</v>
      </c>
      <c r="C184" s="67" t="str">
        <f t="shared" si="7"/>
        <v>336300 Motor vehicle parts manufacturing</v>
      </c>
      <c r="D184" s="67" t="str">
        <f>IF(ISNA(VLOOKUP(B184,NAICSall!D$2:E$20762,2,FALSE)),VLOOKUP(A184,'Sample GDP Data'!A653:B989,2,FALSE),VLOOKUP(B184,NAICSall!D$2:E$20762,2,FALSE))</f>
        <v>Motor vehicle parts manufacturing</v>
      </c>
    </row>
    <row r="185" spans="1:4" x14ac:dyDescent="0.45">
      <c r="A185" t="s">
        <v>1655</v>
      </c>
      <c r="B185" s="153" t="str">
        <f t="shared" si="6"/>
        <v>A336310</v>
      </c>
      <c r="C185" s="67" t="str">
        <f t="shared" si="7"/>
        <v>336310 Motor vehicle gasoline engine and engine parts manufacturing</v>
      </c>
      <c r="D185" s="67" t="str">
        <f>IF(ISNA(VLOOKUP(B185,NAICSall!D$2:E$20762,2,FALSE)),VLOOKUP(A185,'Sample GDP Data'!A654:B990,2,FALSE),VLOOKUP(B185,NAICSall!D$2:E$20762,2,FALSE))</f>
        <v>Motor vehicle gasoline engine and engine parts manufacturing</v>
      </c>
    </row>
    <row r="186" spans="1:4" x14ac:dyDescent="0.45">
      <c r="A186" t="s">
        <v>1656</v>
      </c>
      <c r="B186" s="153" t="str">
        <f t="shared" si="6"/>
        <v>A336320</v>
      </c>
      <c r="C186" s="67" t="str">
        <f t="shared" si="7"/>
        <v>336320 Motor vehicle electrical and electronic equipment manufacturing</v>
      </c>
      <c r="D186" s="67" t="str">
        <f>IF(ISNA(VLOOKUP(B186,NAICSall!D$2:E$20762,2,FALSE)),VLOOKUP(A186,'Sample GDP Data'!A655:B991,2,FALSE),VLOOKUP(B186,NAICSall!D$2:E$20762,2,FALSE))</f>
        <v>Motor vehicle electrical and electronic equipment manufacturing</v>
      </c>
    </row>
    <row r="187" spans="1:4" x14ac:dyDescent="0.45">
      <c r="A187" t="s">
        <v>1657</v>
      </c>
      <c r="B187" s="153" t="str">
        <f t="shared" si="6"/>
        <v>A336330</v>
      </c>
      <c r="C187" s="67" t="str">
        <f t="shared" si="7"/>
        <v>336330 Motor vehicle steering and suspension components (except spring) manufacturing</v>
      </c>
      <c r="D187" s="67" t="str">
        <f>IF(ISNA(VLOOKUP(B187,NAICSall!D$2:E$20762,2,FALSE)),VLOOKUP(A187,'Sample GDP Data'!A656:B992,2,FALSE),VLOOKUP(B187,NAICSall!D$2:E$20762,2,FALSE))</f>
        <v>Motor vehicle steering and suspension components (except spring) manufacturing</v>
      </c>
    </row>
    <row r="188" spans="1:4" x14ac:dyDescent="0.45">
      <c r="A188" t="s">
        <v>1658</v>
      </c>
      <c r="B188" s="153" t="str">
        <f t="shared" si="6"/>
        <v>A336340</v>
      </c>
      <c r="C188" s="67" t="str">
        <f t="shared" si="7"/>
        <v>336340 Motor vehicle brake system manufacturing</v>
      </c>
      <c r="D188" s="67" t="str">
        <f>IF(ISNA(VLOOKUP(B188,NAICSall!D$2:E$20762,2,FALSE)),VLOOKUP(A188,'Sample GDP Data'!A657:B993,2,FALSE),VLOOKUP(B188,NAICSall!D$2:E$20762,2,FALSE))</f>
        <v>Motor vehicle brake system manufacturing</v>
      </c>
    </row>
    <row r="189" spans="1:4" x14ac:dyDescent="0.45">
      <c r="A189" t="s">
        <v>1659</v>
      </c>
      <c r="B189" s="153" t="str">
        <f t="shared" si="6"/>
        <v>A336350</v>
      </c>
      <c r="C189" s="67" t="str">
        <f t="shared" si="7"/>
        <v>336350 Motor vehicle transmission and power train parts manufacturing</v>
      </c>
      <c r="D189" s="67" t="str">
        <f>IF(ISNA(VLOOKUP(B189,NAICSall!D$2:E$20762,2,FALSE)),VLOOKUP(A189,'Sample GDP Data'!A658:B994,2,FALSE),VLOOKUP(B189,NAICSall!D$2:E$20762,2,FALSE))</f>
        <v>Motor vehicle transmission and power train parts manufacturing</v>
      </c>
    </row>
    <row r="190" spans="1:4" x14ac:dyDescent="0.45">
      <c r="A190" t="s">
        <v>1660</v>
      </c>
      <c r="B190" s="153" t="str">
        <f t="shared" si="6"/>
        <v>A336360</v>
      </c>
      <c r="C190" s="67" t="str">
        <f t="shared" si="7"/>
        <v>336360 Motor vehicle seating and interior trim manufacturing</v>
      </c>
      <c r="D190" s="67" t="str">
        <f>IF(ISNA(VLOOKUP(B190,NAICSall!D$2:E$20762,2,FALSE)),VLOOKUP(A190,'Sample GDP Data'!A659:B995,2,FALSE),VLOOKUP(B190,NAICSall!D$2:E$20762,2,FALSE))</f>
        <v>Motor vehicle seating and interior trim manufacturing</v>
      </c>
    </row>
    <row r="191" spans="1:4" x14ac:dyDescent="0.45">
      <c r="A191" t="s">
        <v>1661</v>
      </c>
      <c r="B191" s="153" t="str">
        <f t="shared" si="6"/>
        <v>A336370</v>
      </c>
      <c r="C191" s="67" t="str">
        <f t="shared" si="7"/>
        <v>336370 Motor vehicle metal stamping</v>
      </c>
      <c r="D191" s="67" t="str">
        <f>IF(ISNA(VLOOKUP(B191,NAICSall!D$2:E$20762,2,FALSE)),VLOOKUP(A191,'Sample GDP Data'!A660:B996,2,FALSE),VLOOKUP(B191,NAICSall!D$2:E$20762,2,FALSE))</f>
        <v>Motor vehicle metal stamping</v>
      </c>
    </row>
    <row r="192" spans="1:4" x14ac:dyDescent="0.45">
      <c r="A192" t="s">
        <v>1662</v>
      </c>
      <c r="B192" s="153" t="str">
        <f t="shared" si="6"/>
        <v>A336390</v>
      </c>
      <c r="C192" s="67" t="str">
        <f t="shared" si="7"/>
        <v>336390 Other motor vehicle parts manufacturing</v>
      </c>
      <c r="D192" s="67" t="str">
        <f>IF(ISNA(VLOOKUP(B192,NAICSall!D$2:E$20762,2,FALSE)),VLOOKUP(A192,'Sample GDP Data'!A661:B997,2,FALSE),VLOOKUP(B192,NAICSall!D$2:E$20762,2,FALSE))</f>
        <v>Other motor vehicle parts manufacturing</v>
      </c>
    </row>
    <row r="193" spans="1:4" x14ac:dyDescent="0.45">
      <c r="A193" t="s">
        <v>11350</v>
      </c>
      <c r="B193" s="153" t="str">
        <f t="shared" si="6"/>
        <v>A336400</v>
      </c>
      <c r="C193" s="67" t="str">
        <f t="shared" si="7"/>
        <v>336400 Aerospace product and parts manufacturing</v>
      </c>
      <c r="D193" s="67" t="str">
        <f>IF(ISNA(VLOOKUP(B193,NAICSall!D$2:E$20762,2,FALSE)),VLOOKUP(A193,'Sample GDP Data'!A662:B998,2,FALSE),VLOOKUP(B193,NAICSall!D$2:E$20762,2,FALSE))</f>
        <v>Aerospace product and parts manufacturing</v>
      </c>
    </row>
    <row r="194" spans="1:4" x14ac:dyDescent="0.45">
      <c r="A194" t="s">
        <v>11351</v>
      </c>
      <c r="B194" s="153" t="str">
        <f t="shared" si="6"/>
        <v>A336500</v>
      </c>
      <c r="C194" s="67" t="str">
        <f t="shared" si="7"/>
        <v>336500 Railroad rolling stock manufacturing</v>
      </c>
      <c r="D194" s="67" t="str">
        <f>IF(ISNA(VLOOKUP(B194,NAICSall!D$2:E$20762,2,FALSE)),VLOOKUP(A194,'Sample GDP Data'!A663:B999,2,FALSE),VLOOKUP(B194,NAICSall!D$2:E$20762,2,FALSE))</f>
        <v>Railroad rolling stock manufacturing</v>
      </c>
    </row>
    <row r="195" spans="1:4" x14ac:dyDescent="0.45">
      <c r="A195" t="s">
        <v>11352</v>
      </c>
      <c r="B195" s="153" t="str">
        <f t="shared" si="6"/>
        <v>A336600</v>
      </c>
      <c r="C195" s="67" t="str">
        <f t="shared" si="7"/>
        <v>336600 Ship and boat building</v>
      </c>
      <c r="D195" s="67" t="str">
        <f>IF(ISNA(VLOOKUP(B195,NAICSall!D$2:E$20762,2,FALSE)),VLOOKUP(A195,'Sample GDP Data'!A664:B1000,2,FALSE),VLOOKUP(B195,NAICSall!D$2:E$20762,2,FALSE))</f>
        <v>Ship and boat building</v>
      </c>
    </row>
    <row r="196" spans="1:4" x14ac:dyDescent="0.45">
      <c r="A196" t="s">
        <v>11353</v>
      </c>
      <c r="B196" s="153" t="str">
        <f t="shared" si="6"/>
        <v>A336900</v>
      </c>
      <c r="C196" s="67" t="str">
        <f t="shared" si="7"/>
        <v>336900 Other transportation equipment manufacturing</v>
      </c>
      <c r="D196" s="67" t="str">
        <f>IF(ISNA(VLOOKUP(B196,NAICSall!D$2:E$20762,2,FALSE)),VLOOKUP(A196,'Sample GDP Data'!A665:B1001,2,FALSE),VLOOKUP(B196,NAICSall!D$2:E$20762,2,FALSE))</f>
        <v>Other transportation equipment manufacturing</v>
      </c>
    </row>
    <row r="197" spans="1:4" x14ac:dyDescent="0.45">
      <c r="A197" t="s">
        <v>11355</v>
      </c>
      <c r="B197" s="153" t="str">
        <f t="shared" ref="B197:B260" si="8">"A"&amp;A197</f>
        <v>A337000</v>
      </c>
      <c r="C197" s="67" t="str">
        <f t="shared" ref="C197:C260" si="9">IF(ISNA(D197),A197,A197&amp;" "&amp;D197)</f>
        <v>337000 Furniture and related product manufacturing</v>
      </c>
      <c r="D197" s="67" t="str">
        <f>IF(ISNA(VLOOKUP(B197,NAICSall!D$2:E$20762,2,FALSE)),VLOOKUP(A197,'Sample GDP Data'!A666:B1002,2,FALSE),VLOOKUP(B197,NAICSall!D$2:E$20762,2,FALSE))</f>
        <v>Furniture and related product manufacturing</v>
      </c>
    </row>
    <row r="198" spans="1:4" x14ac:dyDescent="0.45">
      <c r="A198" t="s">
        <v>11354</v>
      </c>
      <c r="B198" s="153" t="str">
        <f t="shared" si="8"/>
        <v>A337100</v>
      </c>
      <c r="C198" s="67" t="str">
        <f t="shared" si="9"/>
        <v>337100 Household and institutional furniture and kitchen cabinet manufacturing</v>
      </c>
      <c r="D198" s="67" t="str">
        <f>IF(ISNA(VLOOKUP(B198,NAICSall!D$2:E$20762,2,FALSE)),VLOOKUP(A198,'Sample GDP Data'!A667:B1003,2,FALSE),VLOOKUP(B198,NAICSall!D$2:E$20762,2,FALSE))</f>
        <v>Household and institutional furniture and kitchen cabinet manufacturing</v>
      </c>
    </row>
    <row r="199" spans="1:4" x14ac:dyDescent="0.45">
      <c r="A199" t="s">
        <v>11356</v>
      </c>
      <c r="B199" s="153" t="str">
        <f t="shared" si="8"/>
        <v>A337200</v>
      </c>
      <c r="C199" s="67" t="str">
        <f t="shared" si="9"/>
        <v>337200 Office furniture (including fixtures) manufacturing</v>
      </c>
      <c r="D199" s="67" t="str">
        <f>IF(ISNA(VLOOKUP(B199,NAICSall!D$2:E$20762,2,FALSE)),VLOOKUP(A199,'Sample GDP Data'!A668:B1004,2,FALSE),VLOOKUP(B199,NAICSall!D$2:E$20762,2,FALSE))</f>
        <v>Office furniture (including fixtures) manufacturing</v>
      </c>
    </row>
    <row r="200" spans="1:4" x14ac:dyDescent="0.45">
      <c r="A200" t="s">
        <v>11357</v>
      </c>
      <c r="B200" s="153" t="str">
        <f t="shared" si="8"/>
        <v>A337900</v>
      </c>
      <c r="C200" s="67" t="str">
        <f t="shared" si="9"/>
        <v>337900 Other furniture-related product manufacturing</v>
      </c>
      <c r="D200" s="67" t="str">
        <f>IF(ISNA(VLOOKUP(B200,NAICSall!D$2:E$20762,2,FALSE)),VLOOKUP(A200,'Sample GDP Data'!A669:B1005,2,FALSE),VLOOKUP(B200,NAICSall!D$2:E$20762,2,FALSE))</f>
        <v>Other furniture-related product manufacturing</v>
      </c>
    </row>
    <row r="201" spans="1:4" x14ac:dyDescent="0.45">
      <c r="A201" t="s">
        <v>11359</v>
      </c>
      <c r="B201" s="153" t="str">
        <f t="shared" si="8"/>
        <v>A339000</v>
      </c>
      <c r="C201" s="67" t="str">
        <f t="shared" si="9"/>
        <v>339000 Miscellaneous manufacturing</v>
      </c>
      <c r="D201" s="67" t="str">
        <f>IF(ISNA(VLOOKUP(B201,NAICSall!D$2:E$20762,2,FALSE)),VLOOKUP(A201,'Sample GDP Data'!A670:B1006,2,FALSE),VLOOKUP(B201,NAICSall!D$2:E$20762,2,FALSE))</f>
        <v>Miscellaneous manufacturing</v>
      </c>
    </row>
    <row r="202" spans="1:4" x14ac:dyDescent="0.45">
      <c r="A202" t="s">
        <v>11358</v>
      </c>
      <c r="B202" s="153" t="str">
        <f t="shared" si="8"/>
        <v>A339100</v>
      </c>
      <c r="C202" s="67" t="str">
        <f t="shared" si="9"/>
        <v>339100 Medical equipment and supplies manufacturing</v>
      </c>
      <c r="D202" s="67" t="str">
        <f>IF(ISNA(VLOOKUP(B202,NAICSall!D$2:E$20762,2,FALSE)),VLOOKUP(A202,'Sample GDP Data'!A671:B1007,2,FALSE),VLOOKUP(B202,NAICSall!D$2:E$20762,2,FALSE))</f>
        <v>Medical equipment and supplies manufacturing</v>
      </c>
    </row>
    <row r="203" spans="1:4" x14ac:dyDescent="0.45">
      <c r="A203" t="s">
        <v>11360</v>
      </c>
      <c r="B203" s="153" t="str">
        <f t="shared" si="8"/>
        <v>A339900</v>
      </c>
      <c r="C203" s="67" t="str">
        <f t="shared" si="9"/>
        <v>339900 Other miscellaneous manufacturing</v>
      </c>
      <c r="D203" s="67" t="str">
        <f>IF(ISNA(VLOOKUP(B203,NAICSall!D$2:E$20762,2,FALSE)),VLOOKUP(A203,'Sample GDP Data'!A672:B1008,2,FALSE),VLOOKUP(B203,NAICSall!D$2:E$20762,2,FALSE))</f>
        <v>Other miscellaneous manufacturing</v>
      </c>
    </row>
    <row r="204" spans="1:4" x14ac:dyDescent="0.45">
      <c r="A204" t="s">
        <v>11362</v>
      </c>
      <c r="B204" s="153" t="str">
        <f t="shared" si="8"/>
        <v>A410000</v>
      </c>
      <c r="C204" s="67" t="str">
        <f t="shared" si="9"/>
        <v>410000 Wholesale trade</v>
      </c>
      <c r="D204" s="67" t="str">
        <f>IF(ISNA(VLOOKUP(B204,NAICSall!D$2:E$20762,2,FALSE)),VLOOKUP(A204,'Sample GDP Data'!A673:B1009,2,FALSE),VLOOKUP(B204,NAICSall!D$2:E$20762,2,FALSE))</f>
        <v>Wholesale trade</v>
      </c>
    </row>
    <row r="205" spans="1:4" x14ac:dyDescent="0.45">
      <c r="A205" t="s">
        <v>11361</v>
      </c>
      <c r="B205" s="153" t="str">
        <f t="shared" si="8"/>
        <v>A411000</v>
      </c>
      <c r="C205" s="67" t="str">
        <f t="shared" si="9"/>
        <v>411000 Farm product merchant wholesalers</v>
      </c>
      <c r="D205" s="67" t="str">
        <f>IF(ISNA(VLOOKUP(B205,NAICSall!D$2:E$20762,2,FALSE)),VLOOKUP(A205,'Sample GDP Data'!A674:B1010,2,FALSE),VLOOKUP(B205,NAICSall!D$2:E$20762,2,FALSE))</f>
        <v>Farm product merchant wholesalers</v>
      </c>
    </row>
    <row r="206" spans="1:4" x14ac:dyDescent="0.45">
      <c r="A206" t="s">
        <v>11560</v>
      </c>
      <c r="B206" s="153" t="str">
        <f t="shared" si="8"/>
        <v>A411100</v>
      </c>
      <c r="C206" s="67" t="str">
        <f t="shared" si="9"/>
        <v>411100 Farm product merchant wholesalers</v>
      </c>
      <c r="D206" s="67" t="str">
        <f>IF(ISNA(VLOOKUP(B206,NAICSall!D$2:E$20762,2,FALSE)),VLOOKUP(A206,'Sample GDP Data'!A675:B1011,2,FALSE),VLOOKUP(B206,NAICSall!D$2:E$20762,2,FALSE))</f>
        <v>Farm product merchant wholesalers</v>
      </c>
    </row>
    <row r="207" spans="1:4" x14ac:dyDescent="0.45">
      <c r="A207" t="s">
        <v>11363</v>
      </c>
      <c r="B207" s="153" t="str">
        <f t="shared" si="8"/>
        <v>A412000</v>
      </c>
      <c r="C207" s="67" t="str">
        <f t="shared" si="9"/>
        <v>412000 Petroleum and petroleum products merchant wholesalers</v>
      </c>
      <c r="D207" s="67" t="str">
        <f>IF(ISNA(VLOOKUP(B207,NAICSall!D$2:E$20762,2,FALSE)),VLOOKUP(A207,'Sample GDP Data'!A676:B1012,2,FALSE),VLOOKUP(B207,NAICSall!D$2:E$20762,2,FALSE))</f>
        <v>Petroleum and petroleum products merchant wholesalers</v>
      </c>
    </row>
    <row r="208" spans="1:4" x14ac:dyDescent="0.45">
      <c r="A208" t="s">
        <v>11561</v>
      </c>
      <c r="B208" s="153" t="str">
        <f t="shared" si="8"/>
        <v>A412100</v>
      </c>
      <c r="C208" s="67" t="str">
        <f t="shared" si="9"/>
        <v>412100 Petroleum and petroleum products merchant wholesalers</v>
      </c>
      <c r="D208" s="67" t="str">
        <f>IF(ISNA(VLOOKUP(B208,NAICSall!D$2:E$20762,2,FALSE)),VLOOKUP(A208,'Sample GDP Data'!A677:B1013,2,FALSE),VLOOKUP(B208,NAICSall!D$2:E$20762,2,FALSE))</f>
        <v>Petroleum and petroleum products merchant wholesalers</v>
      </c>
    </row>
    <row r="209" spans="1:4" x14ac:dyDescent="0.45">
      <c r="A209" t="s">
        <v>11364</v>
      </c>
      <c r="B209" s="153" t="str">
        <f t="shared" si="8"/>
        <v>A413000</v>
      </c>
      <c r="C209" s="67" t="str">
        <f t="shared" si="9"/>
        <v>413000 Food, beverage and tobacco merchant wholesalers</v>
      </c>
      <c r="D209" s="67" t="str">
        <f>IF(ISNA(VLOOKUP(B209,NAICSall!D$2:E$20762,2,FALSE)),VLOOKUP(A209,'Sample GDP Data'!A678:B1014,2,FALSE),VLOOKUP(B209,NAICSall!D$2:E$20762,2,FALSE))</f>
        <v>Food, beverage and tobacco merchant wholesalers</v>
      </c>
    </row>
    <row r="210" spans="1:4" x14ac:dyDescent="0.45">
      <c r="A210" t="s">
        <v>11562</v>
      </c>
      <c r="B210" s="153" t="str">
        <f t="shared" si="8"/>
        <v>A413100</v>
      </c>
      <c r="C210" s="67" t="str">
        <f t="shared" si="9"/>
        <v>413100 Food merchant wholesalers</v>
      </c>
      <c r="D210" s="67" t="str">
        <f>IF(ISNA(VLOOKUP(B210,NAICSall!D$2:E$20762,2,FALSE)),VLOOKUP(A210,'Sample GDP Data'!A679:B1015,2,FALSE),VLOOKUP(B210,NAICSall!D$2:E$20762,2,FALSE))</f>
        <v>Food merchant wholesalers</v>
      </c>
    </row>
    <row r="211" spans="1:4" x14ac:dyDescent="0.45">
      <c r="A211" t="s">
        <v>11563</v>
      </c>
      <c r="B211" s="153" t="str">
        <f t="shared" si="8"/>
        <v>A413200</v>
      </c>
      <c r="C211" s="67" t="str">
        <f t="shared" si="9"/>
        <v>413200 Beverage merchant wholesalers</v>
      </c>
      <c r="D211" s="67" t="str">
        <f>IF(ISNA(VLOOKUP(B211,NAICSall!D$2:E$20762,2,FALSE)),VLOOKUP(A211,'Sample GDP Data'!A680:B1016,2,FALSE),VLOOKUP(B211,NAICSall!D$2:E$20762,2,FALSE))</f>
        <v>Beverage merchant wholesalers</v>
      </c>
    </row>
    <row r="212" spans="1:4" x14ac:dyDescent="0.45">
      <c r="A212" t="s">
        <v>11564</v>
      </c>
      <c r="B212" s="153" t="str">
        <f t="shared" si="8"/>
        <v>A413300</v>
      </c>
      <c r="C212" s="67" t="str">
        <f t="shared" si="9"/>
        <v>413300 Cigarette and tobacco product merchant wholesalers</v>
      </c>
      <c r="D212" s="67" t="str">
        <f>IF(ISNA(VLOOKUP(B212,NAICSall!D$2:E$20762,2,FALSE)),VLOOKUP(A212,'Sample GDP Data'!A681:B1017,2,FALSE),VLOOKUP(B212,NAICSall!D$2:E$20762,2,FALSE))</f>
        <v>Cigarette and tobacco product merchant wholesalers</v>
      </c>
    </row>
    <row r="213" spans="1:4" x14ac:dyDescent="0.45">
      <c r="A213" t="s">
        <v>11365</v>
      </c>
      <c r="B213" s="153" t="str">
        <f t="shared" si="8"/>
        <v>A414000</v>
      </c>
      <c r="C213" s="67" t="str">
        <f t="shared" si="9"/>
        <v>414000 Personal and household goods merchant wholesalers</v>
      </c>
      <c r="D213" s="67" t="str">
        <f>IF(ISNA(VLOOKUP(B213,NAICSall!D$2:E$20762,2,FALSE)),VLOOKUP(A213,'Sample GDP Data'!A682:B1018,2,FALSE),VLOOKUP(B213,NAICSall!D$2:E$20762,2,FALSE))</f>
        <v>Personal and household goods merchant wholesalers</v>
      </c>
    </row>
    <row r="214" spans="1:4" x14ac:dyDescent="0.45">
      <c r="A214" t="s">
        <v>11565</v>
      </c>
      <c r="B214" s="153" t="str">
        <f t="shared" si="8"/>
        <v>A414100</v>
      </c>
      <c r="C214" s="67" t="str">
        <f t="shared" si="9"/>
        <v>414100 Textile, clothing and footwear merchant wholesalers</v>
      </c>
      <c r="D214" s="67" t="str">
        <f>IF(ISNA(VLOOKUP(B214,NAICSall!D$2:E$20762,2,FALSE)),VLOOKUP(A214,'Sample GDP Data'!A683:B1019,2,FALSE),VLOOKUP(B214,NAICSall!D$2:E$20762,2,FALSE))</f>
        <v>Textile, clothing and footwear merchant wholesalers</v>
      </c>
    </row>
    <row r="215" spans="1:4" x14ac:dyDescent="0.45">
      <c r="A215" t="s">
        <v>11566</v>
      </c>
      <c r="B215" s="153" t="str">
        <f t="shared" si="8"/>
        <v>A414200</v>
      </c>
      <c r="C215" s="67" t="str">
        <f t="shared" si="9"/>
        <v>414200 Home entertainment equipment and household appliance merchant wholesalers</v>
      </c>
      <c r="D215" s="67" t="str">
        <f>IF(ISNA(VLOOKUP(B215,NAICSall!D$2:E$20762,2,FALSE)),VLOOKUP(A215,'Sample GDP Data'!A684:B1020,2,FALSE),VLOOKUP(B215,NAICSall!D$2:E$20762,2,FALSE))</f>
        <v>Home entertainment equipment and household appliance merchant wholesalers</v>
      </c>
    </row>
    <row r="216" spans="1:4" x14ac:dyDescent="0.45">
      <c r="A216" t="s">
        <v>11567</v>
      </c>
      <c r="B216" s="153" t="str">
        <f t="shared" si="8"/>
        <v>A414300</v>
      </c>
      <c r="C216" s="67" t="str">
        <f t="shared" si="9"/>
        <v>414300 Home furnishings merchant wholesalers</v>
      </c>
      <c r="D216" s="67" t="str">
        <f>IF(ISNA(VLOOKUP(B216,NAICSall!D$2:E$20762,2,FALSE)),VLOOKUP(A216,'Sample GDP Data'!A685:B1021,2,FALSE),VLOOKUP(B216,NAICSall!D$2:E$20762,2,FALSE))</f>
        <v>Home furnishings merchant wholesalers</v>
      </c>
    </row>
    <row r="217" spans="1:4" x14ac:dyDescent="0.45">
      <c r="A217" t="s">
        <v>11568</v>
      </c>
      <c r="B217" s="153" t="str">
        <f t="shared" si="8"/>
        <v>A414400</v>
      </c>
      <c r="C217" s="67" t="str">
        <f t="shared" si="9"/>
        <v>414400 Personal goods merchant wholesalers</v>
      </c>
      <c r="D217" s="67" t="str">
        <f>IF(ISNA(VLOOKUP(B217,NAICSall!D$2:E$20762,2,FALSE)),VLOOKUP(A217,'Sample GDP Data'!A686:B1022,2,FALSE),VLOOKUP(B217,NAICSall!D$2:E$20762,2,FALSE))</f>
        <v>Personal goods merchant wholesalers</v>
      </c>
    </row>
    <row r="218" spans="1:4" x14ac:dyDescent="0.45">
      <c r="A218" t="s">
        <v>11569</v>
      </c>
      <c r="B218" s="153" t="str">
        <f t="shared" si="8"/>
        <v>A414500</v>
      </c>
      <c r="C218" s="67" t="str">
        <f t="shared" si="9"/>
        <v>414500 Pharmaceuticals, toiletries, cosmetics and sundries merchant wholesalers</v>
      </c>
      <c r="D218" s="67" t="str">
        <f>IF(ISNA(VLOOKUP(B218,NAICSall!D$2:E$20762,2,FALSE)),VLOOKUP(A218,'Sample GDP Data'!A687:B1023,2,FALSE),VLOOKUP(B218,NAICSall!D$2:E$20762,2,FALSE))</f>
        <v>Pharmaceuticals, toiletries, cosmetics and sundries merchant wholesalers</v>
      </c>
    </row>
    <row r="219" spans="1:4" x14ac:dyDescent="0.45">
      <c r="A219" t="s">
        <v>11366</v>
      </c>
      <c r="B219" s="153" t="str">
        <f t="shared" si="8"/>
        <v>A415000</v>
      </c>
      <c r="C219" s="67" t="str">
        <f t="shared" si="9"/>
        <v>415000 Motor vehicle and motor vehicle parts and accessories merchant wholesalers</v>
      </c>
      <c r="D219" s="67" t="str">
        <f>IF(ISNA(VLOOKUP(B219,NAICSall!D$2:E$20762,2,FALSE)),VLOOKUP(A219,'Sample GDP Data'!A688:B1024,2,FALSE),VLOOKUP(B219,NAICSall!D$2:E$20762,2,FALSE))</f>
        <v>Motor vehicle and motor vehicle parts and accessories merchant wholesalers</v>
      </c>
    </row>
    <row r="220" spans="1:4" x14ac:dyDescent="0.45">
      <c r="A220" t="s">
        <v>11570</v>
      </c>
      <c r="B220" s="153" t="str">
        <f t="shared" si="8"/>
        <v>A415100</v>
      </c>
      <c r="C220" s="67" t="str">
        <f t="shared" si="9"/>
        <v>415100 Motor vehicle merchant wholesalers</v>
      </c>
      <c r="D220" s="67" t="str">
        <f>IF(ISNA(VLOOKUP(B220,NAICSall!D$2:E$20762,2,FALSE)),VLOOKUP(A220,'Sample GDP Data'!A689:B1025,2,FALSE),VLOOKUP(B220,NAICSall!D$2:E$20762,2,FALSE))</f>
        <v>Motor vehicle merchant wholesalers</v>
      </c>
    </row>
    <row r="221" spans="1:4" x14ac:dyDescent="0.45">
      <c r="A221" t="s">
        <v>11571</v>
      </c>
      <c r="B221" s="153" t="str">
        <f t="shared" si="8"/>
        <v>A415200</v>
      </c>
      <c r="C221" s="67" t="str">
        <f t="shared" si="9"/>
        <v>415200 New motor vehicle parts and accessories merchant wholesalers</v>
      </c>
      <c r="D221" s="67" t="str">
        <f>IF(ISNA(VLOOKUP(B221,NAICSall!D$2:E$20762,2,FALSE)),VLOOKUP(A221,'Sample GDP Data'!A690:B1026,2,FALSE),VLOOKUP(B221,NAICSall!D$2:E$20762,2,FALSE))</f>
        <v>New motor vehicle parts and accessories merchant wholesalers</v>
      </c>
    </row>
    <row r="222" spans="1:4" x14ac:dyDescent="0.45">
      <c r="A222" t="s">
        <v>11572</v>
      </c>
      <c r="B222" s="153" t="str">
        <f t="shared" si="8"/>
        <v>A415300</v>
      </c>
      <c r="C222" s="67" t="str">
        <f t="shared" si="9"/>
        <v>415300 Used motor vehicle parts and accessories merchant wholesalers</v>
      </c>
      <c r="D222" s="67" t="str">
        <f>IF(ISNA(VLOOKUP(B222,NAICSall!D$2:E$20762,2,FALSE)),VLOOKUP(A222,'Sample GDP Data'!A691:B1027,2,FALSE),VLOOKUP(B222,NAICSall!D$2:E$20762,2,FALSE))</f>
        <v>Used motor vehicle parts and accessories merchant wholesalers</v>
      </c>
    </row>
    <row r="223" spans="1:4" x14ac:dyDescent="0.45">
      <c r="A223" t="s">
        <v>11367</v>
      </c>
      <c r="B223" s="153" t="str">
        <f t="shared" si="8"/>
        <v>A416000</v>
      </c>
      <c r="C223" s="67" t="str">
        <f t="shared" si="9"/>
        <v>416000 Building material and supplies merchant wholesalers</v>
      </c>
      <c r="D223" s="67" t="str">
        <f>IF(ISNA(VLOOKUP(B223,NAICSall!D$2:E$20762,2,FALSE)),VLOOKUP(A223,'Sample GDP Data'!A692:B1028,2,FALSE),VLOOKUP(B223,NAICSall!D$2:E$20762,2,FALSE))</f>
        <v>Building material and supplies merchant wholesalers</v>
      </c>
    </row>
    <row r="224" spans="1:4" x14ac:dyDescent="0.45">
      <c r="A224" t="s">
        <v>11573</v>
      </c>
      <c r="B224" s="153" t="str">
        <f t="shared" si="8"/>
        <v>A416100</v>
      </c>
      <c r="C224" s="67" t="str">
        <f t="shared" si="9"/>
        <v>416100 Electrical, plumbing, heating and air-conditioning equipment and supplies merchant wholesalers</v>
      </c>
      <c r="D224" s="67" t="str">
        <f>IF(ISNA(VLOOKUP(B224,NAICSall!D$2:E$20762,2,FALSE)),VLOOKUP(A224,'Sample GDP Data'!A693:B1029,2,FALSE),VLOOKUP(B224,NAICSall!D$2:E$20762,2,FALSE))</f>
        <v>Electrical, plumbing, heating and air-conditioning equipment and supplies merchant wholesalers</v>
      </c>
    </row>
    <row r="225" spans="1:4" x14ac:dyDescent="0.45">
      <c r="A225" t="s">
        <v>11574</v>
      </c>
      <c r="B225" s="153" t="str">
        <f t="shared" si="8"/>
        <v>A416200</v>
      </c>
      <c r="C225" s="67" t="str">
        <f t="shared" si="9"/>
        <v>416200 Metal service centres</v>
      </c>
      <c r="D225" s="67" t="str">
        <f>IF(ISNA(VLOOKUP(B225,NAICSall!D$2:E$20762,2,FALSE)),VLOOKUP(A225,'Sample GDP Data'!A694:B1030,2,FALSE),VLOOKUP(B225,NAICSall!D$2:E$20762,2,FALSE))</f>
        <v>Metal service centres</v>
      </c>
    </row>
    <row r="226" spans="1:4" x14ac:dyDescent="0.45">
      <c r="A226" t="s">
        <v>11575</v>
      </c>
      <c r="B226" s="153" t="str">
        <f t="shared" si="8"/>
        <v>A416300</v>
      </c>
      <c r="C226" s="67" t="str">
        <f t="shared" si="9"/>
        <v>416300 Lumber, millwork, hardware and other building supplies merchant wholesalers</v>
      </c>
      <c r="D226" s="67" t="str">
        <f>IF(ISNA(VLOOKUP(B226,NAICSall!D$2:E$20762,2,FALSE)),VLOOKUP(A226,'Sample GDP Data'!A695:B1031,2,FALSE),VLOOKUP(B226,NAICSall!D$2:E$20762,2,FALSE))</f>
        <v>Lumber, millwork, hardware and other building supplies merchant wholesalers</v>
      </c>
    </row>
    <row r="227" spans="1:4" x14ac:dyDescent="0.45">
      <c r="A227" t="s">
        <v>11368</v>
      </c>
      <c r="B227" s="153" t="str">
        <f t="shared" si="8"/>
        <v>A417000</v>
      </c>
      <c r="C227" s="67" t="str">
        <f t="shared" si="9"/>
        <v>417000 Machinery, equipment and supplies merchant wholesalers</v>
      </c>
      <c r="D227" s="67" t="str">
        <f>IF(ISNA(VLOOKUP(B227,NAICSall!D$2:E$20762,2,FALSE)),VLOOKUP(A227,'Sample GDP Data'!A696:B1032,2,FALSE),VLOOKUP(B227,NAICSall!D$2:E$20762,2,FALSE))</f>
        <v>Machinery, equipment and supplies merchant wholesalers</v>
      </c>
    </row>
    <row r="228" spans="1:4" x14ac:dyDescent="0.45">
      <c r="A228" t="s">
        <v>11576</v>
      </c>
      <c r="B228" s="153" t="str">
        <f t="shared" si="8"/>
        <v>A417100</v>
      </c>
      <c r="C228" s="67" t="str">
        <f t="shared" si="9"/>
        <v>417100 Farm, lawn and garden machinery and equipment merchant wholesalers</v>
      </c>
      <c r="D228" s="67" t="str">
        <f>IF(ISNA(VLOOKUP(B228,NAICSall!D$2:E$20762,2,FALSE)),VLOOKUP(A228,'Sample GDP Data'!A697:B1033,2,FALSE),VLOOKUP(B228,NAICSall!D$2:E$20762,2,FALSE))</f>
        <v>Farm, lawn and garden machinery and equipment merchant wholesalers</v>
      </c>
    </row>
    <row r="229" spans="1:4" x14ac:dyDescent="0.45">
      <c r="A229" t="s">
        <v>11577</v>
      </c>
      <c r="B229" s="153" t="str">
        <f t="shared" si="8"/>
        <v>A417200</v>
      </c>
      <c r="C229" s="67" t="str">
        <f t="shared" si="9"/>
        <v>417200 Construction, forestry, mining, and industrial machinery, equipment and supplies merchant wholesalers</v>
      </c>
      <c r="D229" s="67" t="str">
        <f>IF(ISNA(VLOOKUP(B229,NAICSall!D$2:E$20762,2,FALSE)),VLOOKUP(A229,'Sample GDP Data'!A698:B1034,2,FALSE),VLOOKUP(B229,NAICSall!D$2:E$20762,2,FALSE))</f>
        <v>Construction, forestry, mining, and industrial machinery, equipment and supplies merchant wholesalers</v>
      </c>
    </row>
    <row r="230" spans="1:4" x14ac:dyDescent="0.45">
      <c r="A230" t="s">
        <v>11578</v>
      </c>
      <c r="B230" s="153" t="str">
        <f t="shared" si="8"/>
        <v>A417300</v>
      </c>
      <c r="C230" s="67" t="str">
        <f t="shared" si="9"/>
        <v>417300 Computer and communications equipment and supplies merchant wholesalers</v>
      </c>
      <c r="D230" s="67" t="str">
        <f>IF(ISNA(VLOOKUP(B230,NAICSall!D$2:E$20762,2,FALSE)),VLOOKUP(A230,'Sample GDP Data'!A699:B1035,2,FALSE),VLOOKUP(B230,NAICSall!D$2:E$20762,2,FALSE))</f>
        <v>Computer and communications equipment and supplies merchant wholesalers</v>
      </c>
    </row>
    <row r="231" spans="1:4" x14ac:dyDescent="0.45">
      <c r="A231" t="s">
        <v>11579</v>
      </c>
      <c r="B231" s="153" t="str">
        <f t="shared" si="8"/>
        <v>A417900</v>
      </c>
      <c r="C231" s="67" t="str">
        <f t="shared" si="9"/>
        <v>417900 Other machinery, equipment and supplies merchant wholesalers</v>
      </c>
      <c r="D231" s="67" t="str">
        <f>IF(ISNA(VLOOKUP(B231,NAICSall!D$2:E$20762,2,FALSE)),VLOOKUP(A231,'Sample GDP Data'!A700:B1036,2,FALSE),VLOOKUP(B231,NAICSall!D$2:E$20762,2,FALSE))</f>
        <v>Other machinery, equipment and supplies merchant wholesalers</v>
      </c>
    </row>
    <row r="232" spans="1:4" x14ac:dyDescent="0.45">
      <c r="A232" t="s">
        <v>11369</v>
      </c>
      <c r="B232" s="153" t="str">
        <f t="shared" si="8"/>
        <v>A418000</v>
      </c>
      <c r="C232" s="67" t="str">
        <f t="shared" si="9"/>
        <v>418000 Miscellaneous merchant wholesalers</v>
      </c>
      <c r="D232" s="67" t="str">
        <f>IF(ISNA(VLOOKUP(B232,NAICSall!D$2:E$20762,2,FALSE)),VLOOKUP(A232,'Sample GDP Data'!A701:B1037,2,FALSE),VLOOKUP(B232,NAICSall!D$2:E$20762,2,FALSE))</f>
        <v>Miscellaneous merchant wholesalers</v>
      </c>
    </row>
    <row r="233" spans="1:4" x14ac:dyDescent="0.45">
      <c r="A233" t="s">
        <v>11580</v>
      </c>
      <c r="B233" s="153" t="str">
        <f t="shared" si="8"/>
        <v>A418100</v>
      </c>
      <c r="C233" s="67" t="str">
        <f t="shared" si="9"/>
        <v>418100 Recyclable material merchant wholesalers</v>
      </c>
      <c r="D233" s="67" t="str">
        <f>IF(ISNA(VLOOKUP(B233,NAICSall!D$2:E$20762,2,FALSE)),VLOOKUP(A233,'Sample GDP Data'!A702:B1038,2,FALSE),VLOOKUP(B233,NAICSall!D$2:E$20762,2,FALSE))</f>
        <v>Recyclable material merchant wholesalers</v>
      </c>
    </row>
    <row r="234" spans="1:4" x14ac:dyDescent="0.45">
      <c r="A234" t="s">
        <v>11581</v>
      </c>
      <c r="B234" s="153" t="str">
        <f t="shared" si="8"/>
        <v>A418200</v>
      </c>
      <c r="C234" s="67" t="str">
        <f t="shared" si="9"/>
        <v>418200 Paper, paper product and disposable plastic product merchant wholesalers</v>
      </c>
      <c r="D234" s="67" t="str">
        <f>IF(ISNA(VLOOKUP(B234,NAICSall!D$2:E$20762,2,FALSE)),VLOOKUP(A234,'Sample GDP Data'!A703:B1039,2,FALSE),VLOOKUP(B234,NAICSall!D$2:E$20762,2,FALSE))</f>
        <v>Paper, paper product and disposable plastic product merchant wholesalers</v>
      </c>
    </row>
    <row r="235" spans="1:4" x14ac:dyDescent="0.45">
      <c r="A235" t="s">
        <v>11582</v>
      </c>
      <c r="B235" s="153" t="str">
        <f t="shared" si="8"/>
        <v>A418300</v>
      </c>
      <c r="C235" s="67" t="str">
        <f t="shared" si="9"/>
        <v>418300 Agricultural supplies merchant wholesalers</v>
      </c>
      <c r="D235" s="67" t="str">
        <f>IF(ISNA(VLOOKUP(B235,NAICSall!D$2:E$20762,2,FALSE)),VLOOKUP(A235,'Sample GDP Data'!A704:B1040,2,FALSE),VLOOKUP(B235,NAICSall!D$2:E$20762,2,FALSE))</f>
        <v>Agricultural supplies merchant wholesalers</v>
      </c>
    </row>
    <row r="236" spans="1:4" x14ac:dyDescent="0.45">
      <c r="A236" t="s">
        <v>11583</v>
      </c>
      <c r="B236" s="153" t="str">
        <f t="shared" si="8"/>
        <v>A418400</v>
      </c>
      <c r="C236" s="67" t="str">
        <f t="shared" si="9"/>
        <v>418400 Chemical (except agricultural) and allied product merchant wholesalers</v>
      </c>
      <c r="D236" s="67" t="str">
        <f>IF(ISNA(VLOOKUP(B236,NAICSall!D$2:E$20762,2,FALSE)),VLOOKUP(A236,'Sample GDP Data'!A705:B1041,2,FALSE),VLOOKUP(B236,NAICSall!D$2:E$20762,2,FALSE))</f>
        <v>Chemical (except agricultural) and allied product merchant wholesalers</v>
      </c>
    </row>
    <row r="237" spans="1:4" x14ac:dyDescent="0.45">
      <c r="A237" t="s">
        <v>11584</v>
      </c>
      <c r="B237" s="153" t="str">
        <f t="shared" si="8"/>
        <v>A418900</v>
      </c>
      <c r="C237" s="67" t="str">
        <f t="shared" si="9"/>
        <v>418900 Other miscellaneous merchant wholesalers</v>
      </c>
      <c r="D237" s="67" t="str">
        <f>IF(ISNA(VLOOKUP(B237,NAICSall!D$2:E$20762,2,FALSE)),VLOOKUP(A237,'Sample GDP Data'!A706:B1042,2,FALSE),VLOOKUP(B237,NAICSall!D$2:E$20762,2,FALSE))</f>
        <v>Other miscellaneous merchant wholesalers</v>
      </c>
    </row>
    <row r="238" spans="1:4" x14ac:dyDescent="0.45">
      <c r="A238" t="s">
        <v>11370</v>
      </c>
      <c r="B238" s="153" t="str">
        <f t="shared" si="8"/>
        <v>A419000</v>
      </c>
      <c r="C238" s="67" t="str">
        <f t="shared" si="9"/>
        <v>419000 Business-to-business electronic markets, and agents and brokers</v>
      </c>
      <c r="D238" s="67" t="str">
        <f>IF(ISNA(VLOOKUP(B238,NAICSall!D$2:E$20762,2,FALSE)),VLOOKUP(A238,'Sample GDP Data'!A707:B1043,2,FALSE),VLOOKUP(B238,NAICSall!D$2:E$20762,2,FALSE))</f>
        <v>Business-to-business electronic markets, and agents and brokers</v>
      </c>
    </row>
    <row r="239" spans="1:4" x14ac:dyDescent="0.45">
      <c r="A239" t="s">
        <v>11585</v>
      </c>
      <c r="B239" s="153" t="str">
        <f t="shared" si="8"/>
        <v>A419100</v>
      </c>
      <c r="C239" s="67" t="str">
        <f t="shared" si="9"/>
        <v>419100 Business-to-business electronic markets, and agents and brokers</v>
      </c>
      <c r="D239" s="67" t="str">
        <f>IF(ISNA(VLOOKUP(B239,NAICSall!D$2:E$20762,2,FALSE)),VLOOKUP(A239,'Sample GDP Data'!A708:B1044,2,FALSE),VLOOKUP(B239,NAICSall!D$2:E$20762,2,FALSE))</f>
        <v>Business-to-business electronic markets, and agents and brokers</v>
      </c>
    </row>
    <row r="240" spans="1:4" x14ac:dyDescent="0.45">
      <c r="A240" t="s">
        <v>11593</v>
      </c>
      <c r="B240" s="153" t="str">
        <f t="shared" si="8"/>
        <v>A44-000</v>
      </c>
      <c r="C240" s="67" t="str">
        <f t="shared" si="9"/>
        <v>44-000 Trade</v>
      </c>
      <c r="D240" s="67" t="s">
        <v>12118</v>
      </c>
    </row>
    <row r="241" spans="1:4" x14ac:dyDescent="0.45">
      <c r="A241" t="s">
        <v>11372</v>
      </c>
      <c r="B241" s="153" t="str">
        <f t="shared" si="8"/>
        <v>A440000</v>
      </c>
      <c r="C241" s="67" t="str">
        <f t="shared" si="9"/>
        <v>440000 Retail Trade</v>
      </c>
      <c r="D241" s="67" t="s">
        <v>11733</v>
      </c>
    </row>
    <row r="242" spans="1:4" x14ac:dyDescent="0.45">
      <c r="A242" t="s">
        <v>11371</v>
      </c>
      <c r="B242" s="153" t="str">
        <f t="shared" si="8"/>
        <v>A441000</v>
      </c>
      <c r="C242" s="67" t="str">
        <f t="shared" si="9"/>
        <v>441000 Motor vehicle and parts dealers</v>
      </c>
      <c r="D242" s="67" t="str">
        <f>IF(ISNA(VLOOKUP(B242,NAICSall!D$2:E$20762,2,FALSE)),VLOOKUP(A242,'Sample GDP Data'!A711:B1047,2,FALSE),VLOOKUP(B242,NAICSall!D$2:E$20762,2,FALSE))</f>
        <v>Motor vehicle and parts dealers</v>
      </c>
    </row>
    <row r="243" spans="1:4" x14ac:dyDescent="0.45">
      <c r="A243" t="s">
        <v>11586</v>
      </c>
      <c r="B243" s="153" t="str">
        <f t="shared" si="8"/>
        <v>A441100</v>
      </c>
      <c r="C243" s="67" t="str">
        <f t="shared" si="9"/>
        <v>441100 Automobile dealers</v>
      </c>
      <c r="D243" s="67" t="str">
        <f>IF(ISNA(VLOOKUP(B243,NAICSall!D$2:E$20762,2,FALSE)),VLOOKUP(A243,'Sample GDP Data'!A712:B1048,2,FALSE),VLOOKUP(B243,NAICSall!D$2:E$20762,2,FALSE))</f>
        <v>Automobile dealers</v>
      </c>
    </row>
    <row r="244" spans="1:4" x14ac:dyDescent="0.45">
      <c r="A244" t="s">
        <v>11587</v>
      </c>
      <c r="B244" s="153" t="str">
        <f t="shared" si="8"/>
        <v>A441200</v>
      </c>
      <c r="C244" s="67" t="str">
        <f t="shared" si="9"/>
        <v>441200 Other motor vehicle dealers</v>
      </c>
      <c r="D244" s="67" t="str">
        <f>IF(ISNA(VLOOKUP(B244,NAICSall!D$2:E$20762,2,FALSE)),VLOOKUP(A244,'Sample GDP Data'!A713:B1049,2,FALSE),VLOOKUP(B244,NAICSall!D$2:E$20762,2,FALSE))</f>
        <v>Other motor vehicle dealers</v>
      </c>
    </row>
    <row r="245" spans="1:4" x14ac:dyDescent="0.45">
      <c r="A245" t="s">
        <v>11588</v>
      </c>
      <c r="B245" s="153" t="str">
        <f t="shared" si="8"/>
        <v>A441300</v>
      </c>
      <c r="C245" s="67" t="str">
        <f t="shared" si="9"/>
        <v>441300 Automotive parts, accessories and tire stores</v>
      </c>
      <c r="D245" s="67" t="str">
        <f>IF(ISNA(VLOOKUP(B245,NAICSall!D$2:E$20762,2,FALSE)),VLOOKUP(A245,'Sample GDP Data'!A714:B1050,2,FALSE),VLOOKUP(B245,NAICSall!D$2:E$20762,2,FALSE))</f>
        <v>Automotive parts, accessories and tire stores</v>
      </c>
    </row>
    <row r="246" spans="1:4" x14ac:dyDescent="0.45">
      <c r="A246" t="s">
        <v>11373</v>
      </c>
      <c r="B246" s="153" t="str">
        <f t="shared" si="8"/>
        <v>A442000</v>
      </c>
      <c r="C246" s="67" t="str">
        <f t="shared" si="9"/>
        <v>442000 Furniture and home furnishings stores</v>
      </c>
      <c r="D246" s="67" t="str">
        <f>IF(ISNA(VLOOKUP(B246,NAICSall!D$2:E$20762,2,FALSE)),VLOOKUP(A246,'Sample GDP Data'!A715:B1051,2,FALSE),VLOOKUP(B246,NAICSall!D$2:E$20762,2,FALSE))</f>
        <v>Furniture and home furnishings stores</v>
      </c>
    </row>
    <row r="247" spans="1:4" x14ac:dyDescent="0.45">
      <c r="A247" t="s">
        <v>11589</v>
      </c>
      <c r="B247" s="153" t="str">
        <f t="shared" si="8"/>
        <v>A442100</v>
      </c>
      <c r="C247" s="67" t="str">
        <f t="shared" si="9"/>
        <v>442100 Furniture stores</v>
      </c>
      <c r="D247" s="67" t="str">
        <f>IF(ISNA(VLOOKUP(B247,NAICSall!D$2:E$20762,2,FALSE)),VLOOKUP(A247,'Sample GDP Data'!A716:B1052,2,FALSE),VLOOKUP(B247,NAICSall!D$2:E$20762,2,FALSE))</f>
        <v>Furniture stores</v>
      </c>
    </row>
    <row r="248" spans="1:4" x14ac:dyDescent="0.45">
      <c r="A248" t="s">
        <v>11590</v>
      </c>
      <c r="B248" s="153" t="str">
        <f t="shared" si="8"/>
        <v>A442200</v>
      </c>
      <c r="C248" s="67" t="str">
        <f t="shared" si="9"/>
        <v>442200 Home furnishings stores</v>
      </c>
      <c r="D248" s="67" t="str">
        <f>IF(ISNA(VLOOKUP(B248,NAICSall!D$2:E$20762,2,FALSE)),VLOOKUP(A248,'Sample GDP Data'!A717:B1053,2,FALSE),VLOOKUP(B248,NAICSall!D$2:E$20762,2,FALSE))</f>
        <v>Home furnishings stores</v>
      </c>
    </row>
    <row r="249" spans="1:4" x14ac:dyDescent="0.45">
      <c r="A249" t="s">
        <v>11374</v>
      </c>
      <c r="B249" s="153" t="str">
        <f t="shared" si="8"/>
        <v>A443000</v>
      </c>
      <c r="C249" s="67" t="str">
        <f t="shared" si="9"/>
        <v>443000 Electronics and appliance stores</v>
      </c>
      <c r="D249" s="67" t="str">
        <f>IF(ISNA(VLOOKUP(B249,NAICSall!D$2:E$20762,2,FALSE)),VLOOKUP(A249,'Sample GDP Data'!A718:B1054,2,FALSE),VLOOKUP(B249,NAICSall!D$2:E$20762,2,FALSE))</f>
        <v>Electronics and appliance stores</v>
      </c>
    </row>
    <row r="250" spans="1:4" x14ac:dyDescent="0.45">
      <c r="A250" t="s">
        <v>11591</v>
      </c>
      <c r="B250" s="153" t="str">
        <f t="shared" si="8"/>
        <v>A443100</v>
      </c>
      <c r="C250" s="67" t="str">
        <f t="shared" si="9"/>
        <v>443100 Electronics and appliance stores</v>
      </c>
      <c r="D250" s="67" t="str">
        <f>IF(ISNA(VLOOKUP(B250,NAICSall!D$2:E$20762,2,FALSE)),VLOOKUP(A250,'Sample GDP Data'!A719:B1055,2,FALSE),VLOOKUP(B250,NAICSall!D$2:E$20762,2,FALSE))</f>
        <v>Electronics and appliance stores</v>
      </c>
    </row>
    <row r="251" spans="1:4" x14ac:dyDescent="0.45">
      <c r="A251" t="s">
        <v>11592</v>
      </c>
      <c r="B251" s="153" t="str">
        <f t="shared" si="8"/>
        <v>A44-400</v>
      </c>
      <c r="C251" s="67" t="str">
        <f t="shared" si="9"/>
        <v>44-400</v>
      </c>
      <c r="D251" s="67" t="e">
        <f>IF(ISNA(VLOOKUP(B251,NAICSall!D$2:E$20762,2,FALSE)),VLOOKUP(A251,'Sample GDP Data'!A720:B1056,2,FALSE),VLOOKUP(B251,NAICSall!D$2:E$20762,2,FALSE))</f>
        <v>#N/A</v>
      </c>
    </row>
    <row r="252" spans="1:4" x14ac:dyDescent="0.45">
      <c r="A252" t="s">
        <v>11375</v>
      </c>
      <c r="B252" s="153" t="str">
        <f t="shared" si="8"/>
        <v>A444000</v>
      </c>
      <c r="C252" s="67" t="str">
        <f t="shared" si="9"/>
        <v>444000 Building material and garden equipment and supplies dealers</v>
      </c>
      <c r="D252" s="67" t="str">
        <f>IF(ISNA(VLOOKUP(B252,NAICSall!D$2:E$20762,2,FALSE)),VLOOKUP(A252,'Sample GDP Data'!A721:B1057,2,FALSE),VLOOKUP(B252,NAICSall!D$2:E$20762,2,FALSE))</f>
        <v>Building material and garden equipment and supplies dealers</v>
      </c>
    </row>
    <row r="253" spans="1:4" x14ac:dyDescent="0.45">
      <c r="A253" t="s">
        <v>11594</v>
      </c>
      <c r="B253" s="153" t="str">
        <f t="shared" si="8"/>
        <v>A444100</v>
      </c>
      <c r="C253" s="67" t="str">
        <f t="shared" si="9"/>
        <v>444100 Building material and supplies dealers</v>
      </c>
      <c r="D253" s="67" t="str">
        <f>IF(ISNA(VLOOKUP(B253,NAICSall!D$2:E$20762,2,FALSE)),VLOOKUP(A253,'Sample GDP Data'!A722:B1058,2,FALSE),VLOOKUP(B253,NAICSall!D$2:E$20762,2,FALSE))</f>
        <v>Building material and supplies dealers</v>
      </c>
    </row>
    <row r="254" spans="1:4" x14ac:dyDescent="0.45">
      <c r="A254" t="s">
        <v>11595</v>
      </c>
      <c r="B254" s="153" t="str">
        <f t="shared" si="8"/>
        <v>A444200</v>
      </c>
      <c r="C254" s="67" t="str">
        <f t="shared" si="9"/>
        <v>444200 Lawn and garden equipment and supplies stores</v>
      </c>
      <c r="D254" s="67" t="str">
        <f>IF(ISNA(VLOOKUP(B254,NAICSall!D$2:E$20762,2,FALSE)),VLOOKUP(A254,'Sample GDP Data'!A723:B1059,2,FALSE),VLOOKUP(B254,NAICSall!D$2:E$20762,2,FALSE))</f>
        <v>Lawn and garden equipment and supplies stores</v>
      </c>
    </row>
    <row r="255" spans="1:4" x14ac:dyDescent="0.45">
      <c r="A255" t="s">
        <v>11376</v>
      </c>
      <c r="B255" s="153" t="str">
        <f t="shared" si="8"/>
        <v>A445000</v>
      </c>
      <c r="C255" s="67" t="str">
        <f t="shared" si="9"/>
        <v>445000 Food and beverage stores</v>
      </c>
      <c r="D255" s="67" t="str">
        <f>IF(ISNA(VLOOKUP(B255,NAICSall!D$2:E$20762,2,FALSE)),VLOOKUP(A255,'Sample GDP Data'!A724:B1060,2,FALSE),VLOOKUP(B255,NAICSall!D$2:E$20762,2,FALSE))</f>
        <v>Food and beverage stores</v>
      </c>
    </row>
    <row r="256" spans="1:4" x14ac:dyDescent="0.45">
      <c r="A256" t="s">
        <v>11596</v>
      </c>
      <c r="B256" s="153" t="str">
        <f t="shared" si="8"/>
        <v>A445100</v>
      </c>
      <c r="C256" s="67" t="str">
        <f t="shared" si="9"/>
        <v>445100 Grocery stores</v>
      </c>
      <c r="D256" s="67" t="str">
        <f>IF(ISNA(VLOOKUP(B256,NAICSall!D$2:E$20762,2,FALSE)),VLOOKUP(A256,'Sample GDP Data'!A725:B1061,2,FALSE),VLOOKUP(B256,NAICSall!D$2:E$20762,2,FALSE))</f>
        <v>Grocery stores</v>
      </c>
    </row>
    <row r="257" spans="1:4" x14ac:dyDescent="0.45">
      <c r="A257" t="s">
        <v>11597</v>
      </c>
      <c r="B257" s="153" t="str">
        <f t="shared" si="8"/>
        <v>A445200</v>
      </c>
      <c r="C257" s="67" t="str">
        <f t="shared" si="9"/>
        <v>445200 Specialty food stores</v>
      </c>
      <c r="D257" s="67" t="str">
        <f>IF(ISNA(VLOOKUP(B257,NAICSall!D$2:E$20762,2,FALSE)),VLOOKUP(A257,'Sample GDP Data'!A726:B1062,2,FALSE),VLOOKUP(B257,NAICSall!D$2:E$20762,2,FALSE))</f>
        <v>Specialty food stores</v>
      </c>
    </row>
    <row r="258" spans="1:4" x14ac:dyDescent="0.45">
      <c r="A258" t="s">
        <v>11598</v>
      </c>
      <c r="B258" s="153" t="str">
        <f t="shared" si="8"/>
        <v>A445300</v>
      </c>
      <c r="C258" s="67" t="str">
        <f t="shared" si="9"/>
        <v>445300 Beer, wine and liquor stores</v>
      </c>
      <c r="D258" s="67" t="str">
        <f>IF(ISNA(VLOOKUP(B258,NAICSall!D$2:E$20762,2,FALSE)),VLOOKUP(A258,'Sample GDP Data'!A727:B1063,2,FALSE),VLOOKUP(B258,NAICSall!D$2:E$20762,2,FALSE))</f>
        <v>Beer, wine and liquor stores</v>
      </c>
    </row>
    <row r="259" spans="1:4" x14ac:dyDescent="0.45">
      <c r="A259" t="s">
        <v>11377</v>
      </c>
      <c r="B259" s="153" t="str">
        <f t="shared" si="8"/>
        <v>A446000</v>
      </c>
      <c r="C259" s="67" t="str">
        <f t="shared" si="9"/>
        <v>446000 Health and personal care stores</v>
      </c>
      <c r="D259" s="67" t="str">
        <f>IF(ISNA(VLOOKUP(B259,NAICSall!D$2:E$20762,2,FALSE)),VLOOKUP(A259,'Sample GDP Data'!A728:B1064,2,FALSE),VLOOKUP(B259,NAICSall!D$2:E$20762,2,FALSE))</f>
        <v>Health and personal care stores</v>
      </c>
    </row>
    <row r="260" spans="1:4" x14ac:dyDescent="0.45">
      <c r="A260" t="s">
        <v>11599</v>
      </c>
      <c r="B260" s="153" t="str">
        <f t="shared" si="8"/>
        <v>A446100</v>
      </c>
      <c r="C260" s="67" t="str">
        <f t="shared" si="9"/>
        <v>446100 Health and personal care stores</v>
      </c>
      <c r="D260" s="67" t="str">
        <f>IF(ISNA(VLOOKUP(B260,NAICSall!D$2:E$20762,2,FALSE)),VLOOKUP(A260,'Sample GDP Data'!A729:B1065,2,FALSE),VLOOKUP(B260,NAICSall!D$2:E$20762,2,FALSE))</f>
        <v>Health and personal care stores</v>
      </c>
    </row>
    <row r="261" spans="1:4" x14ac:dyDescent="0.45">
      <c r="A261" t="s">
        <v>11378</v>
      </c>
      <c r="B261" s="153" t="str">
        <f t="shared" ref="B261:B324" si="10">"A"&amp;A261</f>
        <v>A447000</v>
      </c>
      <c r="C261" s="67" t="str">
        <f t="shared" ref="C261:C324" si="11">IF(ISNA(D261),A261,A261&amp;" "&amp;D261)</f>
        <v>447000 Gasoline stations</v>
      </c>
      <c r="D261" s="67" t="str">
        <f>IF(ISNA(VLOOKUP(B261,NAICSall!D$2:E$20762,2,FALSE)),VLOOKUP(A261,'Sample GDP Data'!A730:B1066,2,FALSE),VLOOKUP(B261,NAICSall!D$2:E$20762,2,FALSE))</f>
        <v>Gasoline stations</v>
      </c>
    </row>
    <row r="262" spans="1:4" x14ac:dyDescent="0.45">
      <c r="A262" t="s">
        <v>11600</v>
      </c>
      <c r="B262" s="153" t="str">
        <f t="shared" si="10"/>
        <v>A447100</v>
      </c>
      <c r="C262" s="67" t="str">
        <f t="shared" si="11"/>
        <v>447100 Gasoline stations</v>
      </c>
      <c r="D262" s="67" t="str">
        <f>IF(ISNA(VLOOKUP(B262,NAICSall!D$2:E$20762,2,FALSE)),VLOOKUP(A262,'Sample GDP Data'!A731:B1067,2,FALSE),VLOOKUP(B262,NAICSall!D$2:E$20762,2,FALSE))</f>
        <v>Gasoline stations</v>
      </c>
    </row>
    <row r="263" spans="1:4" x14ac:dyDescent="0.45">
      <c r="A263" t="s">
        <v>11379</v>
      </c>
      <c r="B263" s="153" t="str">
        <f t="shared" si="10"/>
        <v>A448000</v>
      </c>
      <c r="C263" s="67" t="str">
        <f t="shared" si="11"/>
        <v>448000 Clothing and clothing accessories stores</v>
      </c>
      <c r="D263" s="67" t="str">
        <f>IF(ISNA(VLOOKUP(B263,NAICSall!D$2:E$20762,2,FALSE)),VLOOKUP(A263,'Sample GDP Data'!A732:B1068,2,FALSE),VLOOKUP(B263,NAICSall!D$2:E$20762,2,FALSE))</f>
        <v>Clothing and clothing accessories stores</v>
      </c>
    </row>
    <row r="264" spans="1:4" x14ac:dyDescent="0.45">
      <c r="A264" t="s">
        <v>11601</v>
      </c>
      <c r="B264" s="153" t="str">
        <f t="shared" si="10"/>
        <v>A448100</v>
      </c>
      <c r="C264" s="67" t="str">
        <f t="shared" si="11"/>
        <v>448100 Clothing stores</v>
      </c>
      <c r="D264" s="67" t="str">
        <f>IF(ISNA(VLOOKUP(B264,NAICSall!D$2:E$20762,2,FALSE)),VLOOKUP(A264,'Sample GDP Data'!A733:B1069,2,FALSE),VLOOKUP(B264,NAICSall!D$2:E$20762,2,FALSE))</f>
        <v>Clothing stores</v>
      </c>
    </row>
    <row r="265" spans="1:4" x14ac:dyDescent="0.45">
      <c r="A265" t="s">
        <v>11602</v>
      </c>
      <c r="B265" s="153" t="str">
        <f t="shared" si="10"/>
        <v>A448200</v>
      </c>
      <c r="C265" s="67" t="str">
        <f t="shared" si="11"/>
        <v>448200 Shoe stores</v>
      </c>
      <c r="D265" s="67" t="str">
        <f>IF(ISNA(VLOOKUP(B265,NAICSall!D$2:E$20762,2,FALSE)),VLOOKUP(A265,'Sample GDP Data'!A734:B1070,2,FALSE),VLOOKUP(B265,NAICSall!D$2:E$20762,2,FALSE))</f>
        <v>Shoe stores</v>
      </c>
    </row>
    <row r="266" spans="1:4" x14ac:dyDescent="0.45">
      <c r="A266" t="s">
        <v>11603</v>
      </c>
      <c r="B266" s="153" t="str">
        <f t="shared" si="10"/>
        <v>A448300</v>
      </c>
      <c r="C266" s="67" t="str">
        <f t="shared" si="11"/>
        <v>448300 Jewellery, luggage and leather goods stores</v>
      </c>
      <c r="D266" s="67" t="str">
        <f>IF(ISNA(VLOOKUP(B266,NAICSall!D$2:E$20762,2,FALSE)),VLOOKUP(A266,'Sample GDP Data'!A735:B1071,2,FALSE),VLOOKUP(B266,NAICSall!D$2:E$20762,2,FALSE))</f>
        <v>Jewellery, luggage and leather goods stores</v>
      </c>
    </row>
    <row r="267" spans="1:4" x14ac:dyDescent="0.45">
      <c r="A267" t="s">
        <v>11381</v>
      </c>
      <c r="B267" s="153" t="str">
        <f t="shared" si="10"/>
        <v>A450000</v>
      </c>
      <c r="C267" s="67" t="str">
        <f t="shared" si="11"/>
        <v>450000 Retail Trade</v>
      </c>
      <c r="D267" s="67" t="s">
        <v>11733</v>
      </c>
    </row>
    <row r="268" spans="1:4" x14ac:dyDescent="0.45">
      <c r="A268" t="s">
        <v>11380</v>
      </c>
      <c r="B268" s="153" t="str">
        <f t="shared" si="10"/>
        <v>A451000</v>
      </c>
      <c r="C268" s="67" t="str">
        <f t="shared" si="11"/>
        <v>451000 Sporting goods, hobby, book and music stores</v>
      </c>
      <c r="D268" s="67" t="str">
        <f>IF(ISNA(VLOOKUP(B268,NAICSall!D$2:E$20762,2,FALSE)),VLOOKUP(A268,'Sample GDP Data'!A737:B1073,2,FALSE),VLOOKUP(B268,NAICSall!D$2:E$20762,2,FALSE))</f>
        <v>Sporting goods, hobby, book and music stores</v>
      </c>
    </row>
    <row r="269" spans="1:4" x14ac:dyDescent="0.45">
      <c r="A269" t="s">
        <v>11604</v>
      </c>
      <c r="B269" s="153" t="str">
        <f t="shared" si="10"/>
        <v>A451100</v>
      </c>
      <c r="C269" s="67" t="str">
        <f t="shared" si="11"/>
        <v>451100 Sporting goods, hobby and musical instrument stores</v>
      </c>
      <c r="D269" s="67" t="str">
        <f>IF(ISNA(VLOOKUP(B269,NAICSall!D$2:E$20762,2,FALSE)),VLOOKUP(A269,'Sample GDP Data'!A738:B1074,2,FALSE),VLOOKUP(B269,NAICSall!D$2:E$20762,2,FALSE))</f>
        <v>Sporting goods, hobby and musical instrument stores</v>
      </c>
    </row>
    <row r="270" spans="1:4" x14ac:dyDescent="0.45">
      <c r="A270" t="s">
        <v>11605</v>
      </c>
      <c r="B270" s="153" t="str">
        <f t="shared" si="10"/>
        <v>A451300</v>
      </c>
      <c r="C270" s="67" t="str">
        <f t="shared" si="11"/>
        <v>451300 Book stores and news dealers</v>
      </c>
      <c r="D270" s="67" t="str">
        <f>IF(ISNA(VLOOKUP(B270,NAICSall!D$2:E$20762,2,FALSE)),VLOOKUP(A270,'Sample GDP Data'!A739:B1075,2,FALSE),VLOOKUP(B270,NAICSall!D$2:E$20762,2,FALSE))</f>
        <v>Book stores and news dealers</v>
      </c>
    </row>
    <row r="271" spans="1:4" x14ac:dyDescent="0.45">
      <c r="A271" t="s">
        <v>11382</v>
      </c>
      <c r="B271" s="153" t="str">
        <f t="shared" si="10"/>
        <v>A452000</v>
      </c>
      <c r="C271" s="67" t="str">
        <f t="shared" si="11"/>
        <v>452000 General merchandise stores</v>
      </c>
      <c r="D271" s="67" t="str">
        <f>IF(ISNA(VLOOKUP(B271,NAICSall!D$2:E$20762,2,FALSE)),VLOOKUP(A271,'Sample GDP Data'!A740:B1076,2,FALSE),VLOOKUP(B271,NAICSall!D$2:E$20762,2,FALSE))</f>
        <v>General merchandise stores</v>
      </c>
    </row>
    <row r="272" spans="1:4" x14ac:dyDescent="0.45">
      <c r="A272" t="s">
        <v>11606</v>
      </c>
      <c r="B272" s="153" t="str">
        <f t="shared" si="10"/>
        <v>A452100</v>
      </c>
      <c r="C272" s="67" t="str">
        <f t="shared" si="11"/>
        <v>452100 Department stores</v>
      </c>
      <c r="D272" s="67" t="str">
        <f>IF(ISNA(VLOOKUP(B272,NAICSall!D$2:E$20762,2,FALSE)),VLOOKUP(A272,'Sample GDP Data'!A741:B1077,2,FALSE),VLOOKUP(B272,NAICSall!D$2:E$20762,2,FALSE))</f>
        <v>Department stores</v>
      </c>
    </row>
    <row r="273" spans="1:4" x14ac:dyDescent="0.45">
      <c r="A273" t="s">
        <v>11607</v>
      </c>
      <c r="B273" s="153" t="str">
        <f t="shared" si="10"/>
        <v>A452900</v>
      </c>
      <c r="C273" s="67" t="str">
        <f t="shared" si="11"/>
        <v>452900 Other general merchandise stores</v>
      </c>
      <c r="D273" s="67" t="str">
        <f>IF(ISNA(VLOOKUP(B273,NAICSall!D$2:E$20762,2,FALSE)),VLOOKUP(A273,'Sample GDP Data'!A742:B1078,2,FALSE),VLOOKUP(B273,NAICSall!D$2:E$20762,2,FALSE))</f>
        <v>Other general merchandise stores</v>
      </c>
    </row>
    <row r="274" spans="1:4" x14ac:dyDescent="0.45">
      <c r="A274" t="s">
        <v>11383</v>
      </c>
      <c r="B274" s="153" t="str">
        <f t="shared" si="10"/>
        <v>A453000</v>
      </c>
      <c r="C274" s="67" t="str">
        <f t="shared" si="11"/>
        <v>453000 Miscellaneous store retailers</v>
      </c>
      <c r="D274" s="67" t="str">
        <f>IF(ISNA(VLOOKUP(B274,NAICSall!D$2:E$20762,2,FALSE)),VLOOKUP(A274,'Sample GDP Data'!A743:B1079,2,FALSE),VLOOKUP(B274,NAICSall!D$2:E$20762,2,FALSE))</f>
        <v>Miscellaneous store retailers</v>
      </c>
    </row>
    <row r="275" spans="1:4" x14ac:dyDescent="0.45">
      <c r="A275" t="s">
        <v>11608</v>
      </c>
      <c r="B275" s="153" t="str">
        <f t="shared" si="10"/>
        <v>A453100</v>
      </c>
      <c r="C275" s="67" t="str">
        <f t="shared" si="11"/>
        <v>453100 Florists</v>
      </c>
      <c r="D275" s="67" t="str">
        <f>IF(ISNA(VLOOKUP(B275,NAICSall!D$2:E$20762,2,FALSE)),VLOOKUP(A275,'Sample GDP Data'!A744:B1080,2,FALSE),VLOOKUP(B275,NAICSall!D$2:E$20762,2,FALSE))</f>
        <v>Florists</v>
      </c>
    </row>
    <row r="276" spans="1:4" x14ac:dyDescent="0.45">
      <c r="A276" t="s">
        <v>11609</v>
      </c>
      <c r="B276" s="153" t="str">
        <f t="shared" si="10"/>
        <v>A453200</v>
      </c>
      <c r="C276" s="67" t="str">
        <f t="shared" si="11"/>
        <v>453200 Office supplies, stationery and gift stores</v>
      </c>
      <c r="D276" s="67" t="str">
        <f>IF(ISNA(VLOOKUP(B276,NAICSall!D$2:E$20762,2,FALSE)),VLOOKUP(A276,'Sample GDP Data'!A745:B1081,2,FALSE),VLOOKUP(B276,NAICSall!D$2:E$20762,2,FALSE))</f>
        <v>Office supplies, stationery and gift stores</v>
      </c>
    </row>
    <row r="277" spans="1:4" x14ac:dyDescent="0.45">
      <c r="A277" t="s">
        <v>11610</v>
      </c>
      <c r="B277" s="153" t="str">
        <f t="shared" si="10"/>
        <v>A453300</v>
      </c>
      <c r="C277" s="67" t="str">
        <f t="shared" si="11"/>
        <v>453300 Used merchandise stores</v>
      </c>
      <c r="D277" s="67" t="str">
        <f>IF(ISNA(VLOOKUP(B277,NAICSall!D$2:E$20762,2,FALSE)),VLOOKUP(A277,'Sample GDP Data'!A746:B1082,2,FALSE),VLOOKUP(B277,NAICSall!D$2:E$20762,2,FALSE))</f>
        <v>Used merchandise stores</v>
      </c>
    </row>
    <row r="278" spans="1:4" x14ac:dyDescent="0.45">
      <c r="A278" t="s">
        <v>11611</v>
      </c>
      <c r="B278" s="153" t="str">
        <f t="shared" si="10"/>
        <v>A453900</v>
      </c>
      <c r="C278" s="67" t="str">
        <f t="shared" si="11"/>
        <v>453900 Other miscellaneous store retailers</v>
      </c>
      <c r="D278" s="67" t="str">
        <f>IF(ISNA(VLOOKUP(B278,NAICSall!D$2:E$20762,2,FALSE)),VLOOKUP(A278,'Sample GDP Data'!A747:B1083,2,FALSE),VLOOKUP(B278,NAICSall!D$2:E$20762,2,FALSE))</f>
        <v>Other miscellaneous store retailers</v>
      </c>
    </row>
    <row r="279" spans="1:4" x14ac:dyDescent="0.45">
      <c r="A279" t="s">
        <v>11384</v>
      </c>
      <c r="B279" s="153" t="str">
        <f t="shared" si="10"/>
        <v>A454000</v>
      </c>
      <c r="C279" s="67" t="str">
        <f t="shared" si="11"/>
        <v>454000 Non-store retailers</v>
      </c>
      <c r="D279" s="67" t="str">
        <f>IF(ISNA(VLOOKUP(B279,NAICSall!D$2:E$20762,2,FALSE)),VLOOKUP(A279,'Sample GDP Data'!A748:B1084,2,FALSE),VLOOKUP(B279,NAICSall!D$2:E$20762,2,FALSE))</f>
        <v>Non-store retailers</v>
      </c>
    </row>
    <row r="280" spans="1:4" x14ac:dyDescent="0.45">
      <c r="A280" t="s">
        <v>11612</v>
      </c>
      <c r="B280" s="153" t="str">
        <f t="shared" si="10"/>
        <v>A454100</v>
      </c>
      <c r="C280" s="67" t="str">
        <f t="shared" si="11"/>
        <v>454100 Electronic shopping and mail-order houses</v>
      </c>
      <c r="D280" s="67" t="str">
        <f>IF(ISNA(VLOOKUP(B280,NAICSall!D$2:E$20762,2,FALSE)),VLOOKUP(A280,'Sample GDP Data'!A749:B1085,2,FALSE),VLOOKUP(B280,NAICSall!D$2:E$20762,2,FALSE))</f>
        <v>Electronic shopping and mail-order houses</v>
      </c>
    </row>
    <row r="281" spans="1:4" x14ac:dyDescent="0.45">
      <c r="A281" t="s">
        <v>11613</v>
      </c>
      <c r="B281" s="153" t="str">
        <f t="shared" si="10"/>
        <v>A454200</v>
      </c>
      <c r="C281" s="67" t="str">
        <f t="shared" si="11"/>
        <v>454200 Vending machine operators</v>
      </c>
      <c r="D281" s="67" t="str">
        <f>IF(ISNA(VLOOKUP(B281,NAICSall!D$2:E$20762,2,FALSE)),VLOOKUP(A281,'Sample GDP Data'!A750:B1086,2,FALSE),VLOOKUP(B281,NAICSall!D$2:E$20762,2,FALSE))</f>
        <v>Vending machine operators</v>
      </c>
    </row>
    <row r="282" spans="1:4" x14ac:dyDescent="0.45">
      <c r="A282" t="s">
        <v>11614</v>
      </c>
      <c r="B282" s="153" t="str">
        <f t="shared" si="10"/>
        <v>A454300</v>
      </c>
      <c r="C282" s="67" t="str">
        <f t="shared" si="11"/>
        <v>454300 Direct selling establishments</v>
      </c>
      <c r="D282" s="67" t="str">
        <f>IF(ISNA(VLOOKUP(B282,NAICSall!D$2:E$20762,2,FALSE)),VLOOKUP(A282,'Sample GDP Data'!A751:B1087,2,FALSE),VLOOKUP(B282,NAICSall!D$2:E$20762,2,FALSE))</f>
        <v>Direct selling establishments</v>
      </c>
    </row>
    <row r="283" spans="1:4" x14ac:dyDescent="0.45">
      <c r="A283" t="s">
        <v>11621</v>
      </c>
      <c r="B283" s="153" t="str">
        <f t="shared" si="10"/>
        <v>A48-000</v>
      </c>
      <c r="C283" s="67" t="str">
        <f t="shared" si="11"/>
        <v>48-000</v>
      </c>
      <c r="D283" s="67" t="e">
        <f>IF(ISNA(VLOOKUP(B283,NAICSall!D$2:E$20762,2,FALSE)),VLOOKUP(A283,'Sample GDP Data'!A752:B1088,2,FALSE),VLOOKUP(B283,NAICSall!D$2:E$20762,2,FALSE))</f>
        <v>#N/A</v>
      </c>
    </row>
    <row r="284" spans="1:4" x14ac:dyDescent="0.45">
      <c r="A284" t="s">
        <v>11386</v>
      </c>
      <c r="B284" s="153" t="str">
        <f t="shared" si="10"/>
        <v>A480000</v>
      </c>
      <c r="C284" s="67" t="str">
        <f t="shared" si="11"/>
        <v>480000 Transportation and Warehousing</v>
      </c>
      <c r="D284" s="67" t="s">
        <v>146</v>
      </c>
    </row>
    <row r="285" spans="1:4" x14ac:dyDescent="0.45">
      <c r="A285" t="s">
        <v>11385</v>
      </c>
      <c r="B285" s="153" t="str">
        <f t="shared" si="10"/>
        <v>A481000</v>
      </c>
      <c r="C285" s="67" t="str">
        <f t="shared" si="11"/>
        <v>481000 Air transportation</v>
      </c>
      <c r="D285" s="67" t="str">
        <f>IF(ISNA(VLOOKUP(B285,NAICSall!D$2:E$20762,2,FALSE)),VLOOKUP(A285,'Sample GDP Data'!A754:B1090,2,FALSE),VLOOKUP(B285,NAICSall!D$2:E$20762,2,FALSE))</f>
        <v>Air transportation</v>
      </c>
    </row>
    <row r="286" spans="1:4" x14ac:dyDescent="0.45">
      <c r="A286" t="s">
        <v>11615</v>
      </c>
      <c r="B286" s="153" t="str">
        <f t="shared" si="10"/>
        <v>A481100</v>
      </c>
      <c r="C286" s="67" t="str">
        <f t="shared" si="11"/>
        <v>481100 Scheduled air transportation</v>
      </c>
      <c r="D286" s="67" t="str">
        <f>IF(ISNA(VLOOKUP(B286,NAICSall!D$2:E$20762,2,FALSE)),VLOOKUP(A286,'Sample GDP Data'!A755:B1091,2,FALSE),VLOOKUP(B286,NAICSall!D$2:E$20762,2,FALSE))</f>
        <v>Scheduled air transportation</v>
      </c>
    </row>
    <row r="287" spans="1:4" x14ac:dyDescent="0.45">
      <c r="A287" t="s">
        <v>11616</v>
      </c>
      <c r="B287" s="153" t="str">
        <f t="shared" si="10"/>
        <v>A481200</v>
      </c>
      <c r="C287" s="67" t="str">
        <f t="shared" si="11"/>
        <v>481200 Non-scheduled air transportation</v>
      </c>
      <c r="D287" s="67" t="str">
        <f>IF(ISNA(VLOOKUP(B287,NAICSall!D$2:E$20762,2,FALSE)),VLOOKUP(A287,'Sample GDP Data'!A756:B1092,2,FALSE),VLOOKUP(B287,NAICSall!D$2:E$20762,2,FALSE))</f>
        <v>Non-scheduled air transportation</v>
      </c>
    </row>
    <row r="288" spans="1:4" x14ac:dyDescent="0.45">
      <c r="A288" t="s">
        <v>11387</v>
      </c>
      <c r="B288" s="153" t="str">
        <f t="shared" si="10"/>
        <v>A482000</v>
      </c>
      <c r="C288" s="67" t="str">
        <f t="shared" si="11"/>
        <v>482000 Rail transportation</v>
      </c>
      <c r="D288" s="67" t="str">
        <f>IF(ISNA(VLOOKUP(B288,NAICSall!D$2:E$20762,2,FALSE)),VLOOKUP(A288,'Sample GDP Data'!A757:B1093,2,FALSE),VLOOKUP(B288,NAICSall!D$2:E$20762,2,FALSE))</f>
        <v>Rail transportation</v>
      </c>
    </row>
    <row r="289" spans="1:4" x14ac:dyDescent="0.45">
      <c r="A289" t="s">
        <v>11617</v>
      </c>
      <c r="B289" s="153" t="str">
        <f t="shared" si="10"/>
        <v>A482100</v>
      </c>
      <c r="C289" s="67" t="str">
        <f t="shared" si="11"/>
        <v>482100 Rail transportation</v>
      </c>
      <c r="D289" s="67" t="str">
        <f>IF(ISNA(VLOOKUP(B289,NAICSall!D$2:E$20762,2,FALSE)),VLOOKUP(A289,'Sample GDP Data'!A758:B1094,2,FALSE),VLOOKUP(B289,NAICSall!D$2:E$20762,2,FALSE))</f>
        <v>Rail transportation</v>
      </c>
    </row>
    <row r="290" spans="1:4" x14ac:dyDescent="0.45">
      <c r="A290" t="s">
        <v>11388</v>
      </c>
      <c r="B290" s="153" t="str">
        <f t="shared" si="10"/>
        <v>A483000</v>
      </c>
      <c r="C290" s="67" t="str">
        <f t="shared" si="11"/>
        <v>483000 Water transportation</v>
      </c>
      <c r="D290" s="67" t="str">
        <f>IF(ISNA(VLOOKUP(B290,NAICSall!D$2:E$20762,2,FALSE)),VLOOKUP(A290,'Sample GDP Data'!A759:B1095,2,FALSE),VLOOKUP(B290,NAICSall!D$2:E$20762,2,FALSE))</f>
        <v>Water transportation</v>
      </c>
    </row>
    <row r="291" spans="1:4" x14ac:dyDescent="0.45">
      <c r="A291" t="s">
        <v>11618</v>
      </c>
      <c r="B291" s="153" t="str">
        <f t="shared" si="10"/>
        <v>A483100</v>
      </c>
      <c r="C291" s="67" t="str">
        <f t="shared" si="11"/>
        <v>483100 Deep sea, coastal and Great Lakes water transportation</v>
      </c>
      <c r="D291" s="67" t="str">
        <f>IF(ISNA(VLOOKUP(B291,NAICSall!D$2:E$20762,2,FALSE)),VLOOKUP(A291,'Sample GDP Data'!A760:B1096,2,FALSE),VLOOKUP(B291,NAICSall!D$2:E$20762,2,FALSE))</f>
        <v>Deep sea, coastal and Great Lakes water transportation</v>
      </c>
    </row>
    <row r="292" spans="1:4" x14ac:dyDescent="0.45">
      <c r="A292" t="s">
        <v>11619</v>
      </c>
      <c r="B292" s="153" t="str">
        <f t="shared" si="10"/>
        <v>A483200</v>
      </c>
      <c r="C292" s="67" t="str">
        <f t="shared" si="11"/>
        <v>483200 Inland water transportation</v>
      </c>
      <c r="D292" s="67" t="str">
        <f>IF(ISNA(VLOOKUP(B292,NAICSall!D$2:E$20762,2,FALSE)),VLOOKUP(A292,'Sample GDP Data'!A761:B1097,2,FALSE),VLOOKUP(B292,NAICSall!D$2:E$20762,2,FALSE))</f>
        <v>Inland water transportation</v>
      </c>
    </row>
    <row r="293" spans="1:4" x14ac:dyDescent="0.45">
      <c r="A293" t="s">
        <v>11620</v>
      </c>
      <c r="B293" s="153" t="str">
        <f t="shared" si="10"/>
        <v>A48-400</v>
      </c>
      <c r="C293" s="67" t="str">
        <f t="shared" si="11"/>
        <v>48-400</v>
      </c>
      <c r="D293" s="67" t="e">
        <f>IF(ISNA(VLOOKUP(B293,NAICSall!D$2:E$20762,2,FALSE)),VLOOKUP(A293,'Sample GDP Data'!A762:B1098,2,FALSE),VLOOKUP(B293,NAICSall!D$2:E$20762,2,FALSE))</f>
        <v>#N/A</v>
      </c>
    </row>
    <row r="294" spans="1:4" x14ac:dyDescent="0.45">
      <c r="A294" t="s">
        <v>11389</v>
      </c>
      <c r="B294" s="153" t="str">
        <f t="shared" si="10"/>
        <v>A484000</v>
      </c>
      <c r="C294" s="67" t="str">
        <f t="shared" si="11"/>
        <v>484000 Truck transportation</v>
      </c>
      <c r="D294" s="67" t="str">
        <f>IF(ISNA(VLOOKUP(B294,NAICSall!D$2:E$20762,2,FALSE)),VLOOKUP(A294,'Sample GDP Data'!A763:B1099,2,FALSE),VLOOKUP(B294,NAICSall!D$2:E$20762,2,FALSE))</f>
        <v>Truck transportation</v>
      </c>
    </row>
    <row r="295" spans="1:4" x14ac:dyDescent="0.45">
      <c r="A295" t="s">
        <v>11622</v>
      </c>
      <c r="B295" s="153" t="str">
        <f t="shared" si="10"/>
        <v>A484100</v>
      </c>
      <c r="C295" s="67" t="str">
        <f t="shared" si="11"/>
        <v>484100 General freight trucking</v>
      </c>
      <c r="D295" s="67" t="str">
        <f>IF(ISNA(VLOOKUP(B295,NAICSall!D$2:E$20762,2,FALSE)),VLOOKUP(A295,'Sample GDP Data'!A764:B1100,2,FALSE),VLOOKUP(B295,NAICSall!D$2:E$20762,2,FALSE))</f>
        <v>General freight trucking</v>
      </c>
    </row>
    <row r="296" spans="1:4" x14ac:dyDescent="0.45">
      <c r="A296" t="s">
        <v>11623</v>
      </c>
      <c r="B296" s="153" t="str">
        <f t="shared" si="10"/>
        <v>A484200</v>
      </c>
      <c r="C296" s="67" t="str">
        <f t="shared" si="11"/>
        <v>484200 Specialized freight trucking</v>
      </c>
      <c r="D296" s="67" t="str">
        <f>IF(ISNA(VLOOKUP(B296,NAICSall!D$2:E$20762,2,FALSE)),VLOOKUP(A296,'Sample GDP Data'!A765:B1101,2,FALSE),VLOOKUP(B296,NAICSall!D$2:E$20762,2,FALSE))</f>
        <v>Specialized freight trucking</v>
      </c>
    </row>
    <row r="297" spans="1:4" x14ac:dyDescent="0.45">
      <c r="A297" t="s">
        <v>11391</v>
      </c>
      <c r="B297" s="153" t="str">
        <f t="shared" si="10"/>
        <v>A485000</v>
      </c>
      <c r="C297" s="67" t="str">
        <f t="shared" si="11"/>
        <v>485000 Transit and ground passenger transportation</v>
      </c>
      <c r="D297" s="67" t="str">
        <f>IF(ISNA(VLOOKUP(B297,NAICSall!D$2:E$20762,2,FALSE)),VLOOKUP(A297,'Sample GDP Data'!A766:B1102,2,FALSE),VLOOKUP(B297,NAICSall!D$2:E$20762,2,FALSE))</f>
        <v>Transit and ground passenger transportation</v>
      </c>
    </row>
    <row r="298" spans="1:4" x14ac:dyDescent="0.45">
      <c r="A298" t="s">
        <v>11390</v>
      </c>
      <c r="B298" s="153" t="str">
        <f t="shared" si="10"/>
        <v>A485100</v>
      </c>
      <c r="C298" s="67" t="str">
        <f t="shared" si="11"/>
        <v>485100 Urban transit systems</v>
      </c>
      <c r="D298" s="67" t="str">
        <f>IF(ISNA(VLOOKUP(B298,NAICSall!D$2:E$20762,2,FALSE)),VLOOKUP(A298,'Sample GDP Data'!A767:B1103,2,FALSE),VLOOKUP(B298,NAICSall!D$2:E$20762,2,FALSE))</f>
        <v>Urban transit systems</v>
      </c>
    </row>
    <row r="299" spans="1:4" x14ac:dyDescent="0.45">
      <c r="A299" t="s">
        <v>11624</v>
      </c>
      <c r="B299" s="153" t="str">
        <f t="shared" si="10"/>
        <v>A485200</v>
      </c>
      <c r="C299" s="67" t="str">
        <f t="shared" si="11"/>
        <v>485200 Interurban and rural bus transportation</v>
      </c>
      <c r="D299" s="67" t="str">
        <f>IF(ISNA(VLOOKUP(B299,NAICSall!D$2:E$20762,2,FALSE)),VLOOKUP(A299,'Sample GDP Data'!A768:B1104,2,FALSE),VLOOKUP(B299,NAICSall!D$2:E$20762,2,FALSE))</f>
        <v>Interurban and rural bus transportation</v>
      </c>
    </row>
    <row r="300" spans="1:4" x14ac:dyDescent="0.45">
      <c r="A300" t="s">
        <v>11392</v>
      </c>
      <c r="B300" s="153" t="str">
        <f t="shared" si="10"/>
        <v>A485300</v>
      </c>
      <c r="C300" s="67" t="str">
        <f t="shared" si="11"/>
        <v>485300 Taxi and limousine service</v>
      </c>
      <c r="D300" s="67" t="str">
        <f>IF(ISNA(VLOOKUP(B300,NAICSall!D$2:E$20762,2,FALSE)),VLOOKUP(A300,'Sample GDP Data'!A769:B1105,2,FALSE),VLOOKUP(B300,NAICSall!D$2:E$20762,2,FALSE))</f>
        <v>Taxi and limousine service</v>
      </c>
    </row>
    <row r="301" spans="1:4" x14ac:dyDescent="0.45">
      <c r="A301" t="s">
        <v>11625</v>
      </c>
      <c r="B301" s="153" t="str">
        <f t="shared" si="10"/>
        <v>A485400</v>
      </c>
      <c r="C301" s="67" t="str">
        <f t="shared" si="11"/>
        <v>485400 School and employee bus transportation</v>
      </c>
      <c r="D301" s="67" t="str">
        <f>IF(ISNA(VLOOKUP(B301,NAICSall!D$2:E$20762,2,FALSE)),VLOOKUP(A301,'Sample GDP Data'!A770:B1106,2,FALSE),VLOOKUP(B301,NAICSall!D$2:E$20762,2,FALSE))</f>
        <v>School and employee bus transportation</v>
      </c>
    </row>
    <row r="302" spans="1:4" x14ac:dyDescent="0.45">
      <c r="A302" t="s">
        <v>11626</v>
      </c>
      <c r="B302" s="153" t="str">
        <f t="shared" si="10"/>
        <v>A485500</v>
      </c>
      <c r="C302" s="67" t="str">
        <f t="shared" si="11"/>
        <v>485500 Charter bus industry</v>
      </c>
      <c r="D302" s="67" t="str">
        <f>IF(ISNA(VLOOKUP(B302,NAICSall!D$2:E$20762,2,FALSE)),VLOOKUP(A302,'Sample GDP Data'!A771:B1107,2,FALSE),VLOOKUP(B302,NAICSall!D$2:E$20762,2,FALSE))</f>
        <v>Charter bus industry</v>
      </c>
    </row>
    <row r="303" spans="1:4" x14ac:dyDescent="0.45">
      <c r="A303" t="s">
        <v>11627</v>
      </c>
      <c r="B303" s="153" t="str">
        <f t="shared" si="10"/>
        <v>A485900</v>
      </c>
      <c r="C303" s="67" t="str">
        <f t="shared" si="11"/>
        <v>485900 Other transit and ground passenger transportation</v>
      </c>
      <c r="D303" s="67" t="str">
        <f>IF(ISNA(VLOOKUP(B303,NAICSall!D$2:E$20762,2,FALSE)),VLOOKUP(A303,'Sample GDP Data'!A772:B1108,2,FALSE),VLOOKUP(B303,NAICSall!D$2:E$20762,2,FALSE))</f>
        <v>Other transit and ground passenger transportation</v>
      </c>
    </row>
    <row r="304" spans="1:4" x14ac:dyDescent="0.45">
      <c r="A304" t="s">
        <v>11394</v>
      </c>
      <c r="B304" s="153" t="str">
        <f t="shared" si="10"/>
        <v>A486000</v>
      </c>
      <c r="C304" s="67" t="str">
        <f t="shared" si="11"/>
        <v>486000 Pipeline transportation</v>
      </c>
      <c r="D304" s="67" t="str">
        <f>IF(ISNA(VLOOKUP(B304,NAICSall!D$2:E$20762,2,FALSE)),VLOOKUP(A304,'Sample GDP Data'!A773:B1109,2,FALSE),VLOOKUP(B304,NAICSall!D$2:E$20762,2,FALSE))</f>
        <v>Pipeline transportation</v>
      </c>
    </row>
    <row r="305" spans="1:4" x14ac:dyDescent="0.45">
      <c r="A305" t="s">
        <v>11628</v>
      </c>
      <c r="B305" s="153" t="str">
        <f t="shared" si="10"/>
        <v>A486100</v>
      </c>
      <c r="C305" s="67" t="str">
        <f t="shared" si="11"/>
        <v>486100 Pipeline transportation of crude oil</v>
      </c>
      <c r="D305" s="67" t="str">
        <f>IF(ISNA(VLOOKUP(B305,NAICSall!D$2:E$20762,2,FALSE)),VLOOKUP(A305,'Sample GDP Data'!A774:B1110,2,FALSE),VLOOKUP(B305,NAICSall!D$2:E$20762,2,FALSE))</f>
        <v>Pipeline transportation of crude oil</v>
      </c>
    </row>
    <row r="306" spans="1:4" x14ac:dyDescent="0.45">
      <c r="A306" t="s">
        <v>11393</v>
      </c>
      <c r="B306" s="153" t="str">
        <f t="shared" si="10"/>
        <v>A486200</v>
      </c>
      <c r="C306" s="67" t="str">
        <f t="shared" si="11"/>
        <v>486200 Pipeline transportation of natural gas</v>
      </c>
      <c r="D306" s="67" t="str">
        <f>IF(ISNA(VLOOKUP(B306,NAICSall!D$2:E$20762,2,FALSE)),VLOOKUP(A306,'Sample GDP Data'!A775:B1111,2,FALSE),VLOOKUP(B306,NAICSall!D$2:E$20762,2,FALSE))</f>
        <v>Pipeline transportation of natural gas</v>
      </c>
    </row>
    <row r="307" spans="1:4" x14ac:dyDescent="0.45">
      <c r="A307" t="s">
        <v>11629</v>
      </c>
      <c r="B307" s="153" t="str">
        <f t="shared" si="10"/>
        <v>A486900</v>
      </c>
      <c r="C307" s="67" t="str">
        <f t="shared" si="11"/>
        <v>486900 Other pipeline transportation</v>
      </c>
      <c r="D307" s="67" t="str">
        <f>IF(ISNA(VLOOKUP(B307,NAICSall!D$2:E$20762,2,FALSE)),VLOOKUP(A307,'Sample GDP Data'!A776:B1112,2,FALSE),VLOOKUP(B307,NAICSall!D$2:E$20762,2,FALSE))</f>
        <v>Other pipeline transportation</v>
      </c>
    </row>
    <row r="308" spans="1:4" x14ac:dyDescent="0.45">
      <c r="A308" t="s">
        <v>11395</v>
      </c>
      <c r="B308" s="153" t="str">
        <f t="shared" si="10"/>
        <v>A486A00</v>
      </c>
      <c r="C308" s="67" t="str">
        <f t="shared" si="11"/>
        <v>486A00</v>
      </c>
      <c r="D308" s="67" t="e">
        <f>IF(ISNA(VLOOKUP(B308,NAICSall!D$2:E$20762,2,FALSE)),VLOOKUP(A308,'Sample GDP Data'!A777:B1113,2,FALSE),VLOOKUP(B308,NAICSall!D$2:E$20762,2,FALSE))</f>
        <v>#N/A</v>
      </c>
    </row>
    <row r="309" spans="1:4" x14ac:dyDescent="0.45">
      <c r="A309" t="s">
        <v>11631</v>
      </c>
      <c r="B309" s="153" t="str">
        <f t="shared" si="10"/>
        <v>A487000</v>
      </c>
      <c r="C309" s="67" t="str">
        <f t="shared" si="11"/>
        <v>487000 Scenic and sightseeing transportation</v>
      </c>
      <c r="D309" s="67" t="str">
        <f>IF(ISNA(VLOOKUP(B309,NAICSall!D$2:E$20762,2,FALSE)),VLOOKUP(A309,'Sample GDP Data'!A778:B1114,2,FALSE),VLOOKUP(B309,NAICSall!D$2:E$20762,2,FALSE))</f>
        <v>Scenic and sightseeing transportation</v>
      </c>
    </row>
    <row r="310" spans="1:4" x14ac:dyDescent="0.45">
      <c r="A310" t="s">
        <v>11630</v>
      </c>
      <c r="B310" s="153" t="str">
        <f t="shared" si="10"/>
        <v>A487100</v>
      </c>
      <c r="C310" s="67" t="str">
        <f t="shared" si="11"/>
        <v>487100 Scenic and sightseeing transportation, land</v>
      </c>
      <c r="D310" s="67" t="str">
        <f>IF(ISNA(VLOOKUP(B310,NAICSall!D$2:E$20762,2,FALSE)),VLOOKUP(A310,'Sample GDP Data'!A779:B1115,2,FALSE),VLOOKUP(B310,NAICSall!D$2:E$20762,2,FALSE))</f>
        <v>Scenic and sightseeing transportation, land</v>
      </c>
    </row>
    <row r="311" spans="1:4" x14ac:dyDescent="0.45">
      <c r="A311" t="s">
        <v>11632</v>
      </c>
      <c r="B311" s="153" t="str">
        <f t="shared" si="10"/>
        <v>A487200</v>
      </c>
      <c r="C311" s="67" t="str">
        <f t="shared" si="11"/>
        <v>487200 Scenic and sightseeing transportation, water</v>
      </c>
      <c r="D311" s="67" t="str">
        <f>IF(ISNA(VLOOKUP(B311,NAICSall!D$2:E$20762,2,FALSE)),VLOOKUP(A311,'Sample GDP Data'!A780:B1116,2,FALSE),VLOOKUP(B311,NAICSall!D$2:E$20762,2,FALSE))</f>
        <v>Scenic and sightseeing transportation, water</v>
      </c>
    </row>
    <row r="312" spans="1:4" x14ac:dyDescent="0.45">
      <c r="A312" t="s">
        <v>11633</v>
      </c>
      <c r="B312" s="153" t="str">
        <f t="shared" si="10"/>
        <v>A487900</v>
      </c>
      <c r="C312" s="67" t="str">
        <f t="shared" si="11"/>
        <v>487900 Scenic and sightseeing transportation, other</v>
      </c>
      <c r="D312" s="67" t="str">
        <f>IF(ISNA(VLOOKUP(B312,NAICSall!D$2:E$20762,2,FALSE)),VLOOKUP(A312,'Sample GDP Data'!A781:B1117,2,FALSE),VLOOKUP(B312,NAICSall!D$2:E$20762,2,FALSE))</f>
        <v>Scenic and sightseeing transportation, other</v>
      </c>
    </row>
    <row r="313" spans="1:4" x14ac:dyDescent="0.45">
      <c r="A313" t="s">
        <v>11396</v>
      </c>
      <c r="B313" s="153" t="str">
        <f t="shared" si="10"/>
        <v>A488000</v>
      </c>
      <c r="C313" s="67" t="str">
        <f t="shared" si="11"/>
        <v>488000 Support activities for transportation</v>
      </c>
      <c r="D313" s="67" t="str">
        <f>IF(ISNA(VLOOKUP(B313,NAICSall!D$2:E$20762,2,FALSE)),VLOOKUP(A313,'Sample GDP Data'!A782:B1118,2,FALSE),VLOOKUP(B313,NAICSall!D$2:E$20762,2,FALSE))</f>
        <v>Support activities for transportation</v>
      </c>
    </row>
    <row r="314" spans="1:4" x14ac:dyDescent="0.45">
      <c r="A314" t="s">
        <v>11634</v>
      </c>
      <c r="B314" s="153" t="str">
        <f t="shared" si="10"/>
        <v>A488100</v>
      </c>
      <c r="C314" s="67" t="str">
        <f t="shared" si="11"/>
        <v>488100 Support activities for air transportation</v>
      </c>
      <c r="D314" s="67" t="str">
        <f>IF(ISNA(VLOOKUP(B314,NAICSall!D$2:E$20762,2,FALSE)),VLOOKUP(A314,'Sample GDP Data'!A783:B1119,2,FALSE),VLOOKUP(B314,NAICSall!D$2:E$20762,2,FALSE))</f>
        <v>Support activities for air transportation</v>
      </c>
    </row>
    <row r="315" spans="1:4" x14ac:dyDescent="0.45">
      <c r="A315" t="s">
        <v>11635</v>
      </c>
      <c r="B315" s="153" t="str">
        <f t="shared" si="10"/>
        <v>A488200</v>
      </c>
      <c r="C315" s="67" t="str">
        <f t="shared" si="11"/>
        <v>488200 Support activities for rail transportation</v>
      </c>
      <c r="D315" s="67" t="str">
        <f>IF(ISNA(VLOOKUP(B315,NAICSall!D$2:E$20762,2,FALSE)),VLOOKUP(A315,'Sample GDP Data'!A784:B1120,2,FALSE),VLOOKUP(B315,NAICSall!D$2:E$20762,2,FALSE))</f>
        <v>Support activities for rail transportation</v>
      </c>
    </row>
    <row r="316" spans="1:4" x14ac:dyDescent="0.45">
      <c r="A316" t="s">
        <v>11636</v>
      </c>
      <c r="B316" s="153" t="str">
        <f t="shared" si="10"/>
        <v>A488300</v>
      </c>
      <c r="C316" s="67" t="str">
        <f t="shared" si="11"/>
        <v>488300 Support activities for water transportation</v>
      </c>
      <c r="D316" s="67" t="str">
        <f>IF(ISNA(VLOOKUP(B316,NAICSall!D$2:E$20762,2,FALSE)),VLOOKUP(A316,'Sample GDP Data'!A785:B1121,2,FALSE),VLOOKUP(B316,NAICSall!D$2:E$20762,2,FALSE))</f>
        <v>Support activities for water transportation</v>
      </c>
    </row>
    <row r="317" spans="1:4" x14ac:dyDescent="0.45">
      <c r="A317" t="s">
        <v>11637</v>
      </c>
      <c r="B317" s="153" t="str">
        <f t="shared" si="10"/>
        <v>A488400</v>
      </c>
      <c r="C317" s="67" t="str">
        <f t="shared" si="11"/>
        <v>488400 Support activities for road transportation</v>
      </c>
      <c r="D317" s="67" t="str">
        <f>IF(ISNA(VLOOKUP(B317,NAICSall!D$2:E$20762,2,FALSE)),VLOOKUP(A317,'Sample GDP Data'!A786:B1122,2,FALSE),VLOOKUP(B317,NAICSall!D$2:E$20762,2,FALSE))</f>
        <v>Support activities for road transportation</v>
      </c>
    </row>
    <row r="318" spans="1:4" x14ac:dyDescent="0.45">
      <c r="A318" t="s">
        <v>11638</v>
      </c>
      <c r="B318" s="153" t="str">
        <f t="shared" si="10"/>
        <v>A488500</v>
      </c>
      <c r="C318" s="67" t="str">
        <f t="shared" si="11"/>
        <v>488500 Freight transportation arrangement</v>
      </c>
      <c r="D318" s="67" t="str">
        <f>IF(ISNA(VLOOKUP(B318,NAICSall!D$2:E$20762,2,FALSE)),VLOOKUP(A318,'Sample GDP Data'!A787:B1123,2,FALSE),VLOOKUP(B318,NAICSall!D$2:E$20762,2,FALSE))</f>
        <v>Freight transportation arrangement</v>
      </c>
    </row>
    <row r="319" spans="1:4" x14ac:dyDescent="0.45">
      <c r="A319" t="s">
        <v>11639</v>
      </c>
      <c r="B319" s="153" t="str">
        <f t="shared" si="10"/>
        <v>A488900</v>
      </c>
      <c r="C319" s="67" t="str">
        <f t="shared" si="11"/>
        <v>488900 Other support activities for transportation</v>
      </c>
      <c r="D319" s="67" t="str">
        <f>IF(ISNA(VLOOKUP(B319,NAICSall!D$2:E$20762,2,FALSE)),VLOOKUP(A319,'Sample GDP Data'!A788:B1124,2,FALSE),VLOOKUP(B319,NAICSall!D$2:E$20762,2,FALSE))</f>
        <v>Other support activities for transportation</v>
      </c>
    </row>
    <row r="320" spans="1:4" x14ac:dyDescent="0.45">
      <c r="A320" t="s">
        <v>11397</v>
      </c>
      <c r="B320" s="153" t="str">
        <f t="shared" si="10"/>
        <v>A48A000</v>
      </c>
      <c r="C320" s="67" t="str">
        <f t="shared" si="11"/>
        <v>48A000</v>
      </c>
      <c r="D320" s="67" t="e">
        <f>IF(ISNA(VLOOKUP(B320,NAICSall!D$2:E$20762,2,FALSE)),VLOOKUP(A320,'Sample GDP Data'!A789:B1125,2,FALSE),VLOOKUP(B320,NAICSall!D$2:E$20762,2,FALSE))</f>
        <v>#N/A</v>
      </c>
    </row>
    <row r="321" spans="1:4" x14ac:dyDescent="0.45">
      <c r="A321" t="s">
        <v>11399</v>
      </c>
      <c r="B321" s="153" t="str">
        <f t="shared" si="10"/>
        <v>A490000</v>
      </c>
      <c r="C321" s="67" t="str">
        <f t="shared" si="11"/>
        <v>490000 Transportation and Warehousing</v>
      </c>
      <c r="D321" s="67" t="s">
        <v>146</v>
      </c>
    </row>
    <row r="322" spans="1:4" x14ac:dyDescent="0.45">
      <c r="A322" t="s">
        <v>11398</v>
      </c>
      <c r="B322" s="153" t="str">
        <f t="shared" si="10"/>
        <v>A491000</v>
      </c>
      <c r="C322" s="67" t="str">
        <f t="shared" si="11"/>
        <v>491000 Postal service</v>
      </c>
      <c r="D322" s="67" t="str">
        <f>IF(ISNA(VLOOKUP(B322,NAICSall!D$2:E$20762,2,FALSE)),VLOOKUP(A322,'Sample GDP Data'!A791:B1127,2,FALSE),VLOOKUP(B322,NAICSall!D$2:E$20762,2,FALSE))</f>
        <v>Postal service</v>
      </c>
    </row>
    <row r="323" spans="1:4" x14ac:dyDescent="0.45">
      <c r="A323" t="s">
        <v>11640</v>
      </c>
      <c r="B323" s="153" t="str">
        <f t="shared" si="10"/>
        <v>A491100</v>
      </c>
      <c r="C323" s="67" t="str">
        <f t="shared" si="11"/>
        <v>491100 Postal service</v>
      </c>
      <c r="D323" s="67" t="str">
        <f>IF(ISNA(VLOOKUP(B323,NAICSall!D$2:E$20762,2,FALSE)),VLOOKUP(A323,'Sample GDP Data'!A792:B1128,2,FALSE),VLOOKUP(B323,NAICSall!D$2:E$20762,2,FALSE))</f>
        <v>Postal service</v>
      </c>
    </row>
    <row r="324" spans="1:4" x14ac:dyDescent="0.45">
      <c r="A324" t="s">
        <v>11400</v>
      </c>
      <c r="B324" s="153" t="str">
        <f t="shared" si="10"/>
        <v>A492000</v>
      </c>
      <c r="C324" s="67" t="str">
        <f t="shared" si="11"/>
        <v>492000 Couriers and messengers</v>
      </c>
      <c r="D324" s="67" t="str">
        <f>IF(ISNA(VLOOKUP(B324,NAICSall!D$2:E$20762,2,FALSE)),VLOOKUP(A324,'Sample GDP Data'!A793:B1129,2,FALSE),VLOOKUP(B324,NAICSall!D$2:E$20762,2,FALSE))</f>
        <v>Couriers and messengers</v>
      </c>
    </row>
    <row r="325" spans="1:4" x14ac:dyDescent="0.45">
      <c r="A325" t="s">
        <v>11641</v>
      </c>
      <c r="B325" s="153" t="str">
        <f t="shared" ref="B325:B388" si="12">"A"&amp;A325</f>
        <v>A492100</v>
      </c>
      <c r="C325" s="67" t="str">
        <f t="shared" ref="C325:C388" si="13">IF(ISNA(D325),A325,A325&amp;" "&amp;D325)</f>
        <v>492100 Couriers</v>
      </c>
      <c r="D325" s="67" t="str">
        <f>IF(ISNA(VLOOKUP(B325,NAICSall!D$2:E$20762,2,FALSE)),VLOOKUP(A325,'Sample GDP Data'!A794:B1130,2,FALSE),VLOOKUP(B325,NAICSall!D$2:E$20762,2,FALSE))</f>
        <v>Couriers</v>
      </c>
    </row>
    <row r="326" spans="1:4" x14ac:dyDescent="0.45">
      <c r="A326" t="s">
        <v>11642</v>
      </c>
      <c r="B326" s="153" t="str">
        <f t="shared" si="12"/>
        <v>A492200</v>
      </c>
      <c r="C326" s="67" t="str">
        <f t="shared" si="13"/>
        <v>492200 Local messengers and local delivery</v>
      </c>
      <c r="D326" s="67" t="str">
        <f>IF(ISNA(VLOOKUP(B326,NAICSall!D$2:E$20762,2,FALSE)),VLOOKUP(A326,'Sample GDP Data'!A795:B1131,2,FALSE),VLOOKUP(B326,NAICSall!D$2:E$20762,2,FALSE))</f>
        <v>Local messengers and local delivery</v>
      </c>
    </row>
    <row r="327" spans="1:4" x14ac:dyDescent="0.45">
      <c r="A327" t="s">
        <v>11401</v>
      </c>
      <c r="B327" s="153" t="str">
        <f t="shared" si="12"/>
        <v>A493000</v>
      </c>
      <c r="C327" s="67" t="str">
        <f t="shared" si="13"/>
        <v>493000 Warehousing and storage</v>
      </c>
      <c r="D327" s="67" t="str">
        <f>IF(ISNA(VLOOKUP(B327,NAICSall!D$2:E$20762,2,FALSE)),VLOOKUP(A327,'Sample GDP Data'!A796:B1132,2,FALSE),VLOOKUP(B327,NAICSall!D$2:E$20762,2,FALSE))</f>
        <v>Warehousing and storage</v>
      </c>
    </row>
    <row r="328" spans="1:4" x14ac:dyDescent="0.45">
      <c r="A328" t="s">
        <v>11643</v>
      </c>
      <c r="B328" s="153" t="str">
        <f t="shared" si="12"/>
        <v>A493100</v>
      </c>
      <c r="C328" s="67" t="str">
        <f t="shared" si="13"/>
        <v>493100 Warehousing and storage</v>
      </c>
      <c r="D328" s="67" t="str">
        <f>IF(ISNA(VLOOKUP(B328,NAICSall!D$2:E$20762,2,FALSE)),VLOOKUP(A328,'Sample GDP Data'!A797:B1133,2,FALSE),VLOOKUP(B328,NAICSall!D$2:E$20762,2,FALSE))</f>
        <v>Warehousing and storage</v>
      </c>
    </row>
    <row r="329" spans="1:4" x14ac:dyDescent="0.45">
      <c r="A329" t="s">
        <v>11404</v>
      </c>
      <c r="B329" s="153" t="str">
        <f t="shared" si="12"/>
        <v>A510000</v>
      </c>
      <c r="C329" s="67" t="str">
        <f t="shared" si="13"/>
        <v>510000 Information and cultural industries</v>
      </c>
      <c r="D329" s="67" t="str">
        <f>IF(ISNA(VLOOKUP(B329,NAICSall!D$2:E$20762,2,FALSE)),VLOOKUP(A329,'Sample GDP Data'!A798:B1134,2,FALSE),VLOOKUP(B329,NAICSall!D$2:E$20762,2,FALSE))</f>
        <v>Information and cultural industries</v>
      </c>
    </row>
    <row r="330" spans="1:4" x14ac:dyDescent="0.45">
      <c r="A330" t="s">
        <v>11403</v>
      </c>
      <c r="B330" s="153" t="str">
        <f t="shared" si="12"/>
        <v>A511000</v>
      </c>
      <c r="C330" s="67" t="str">
        <f t="shared" si="13"/>
        <v>511000 Publishing industries (except Internet)</v>
      </c>
      <c r="D330" s="67" t="str">
        <f>IF(ISNA(VLOOKUP(B330,NAICSall!D$2:E$20762,2,FALSE)),VLOOKUP(A330,'Sample GDP Data'!A799:B1135,2,FALSE),VLOOKUP(B330,NAICSall!D$2:E$20762,2,FALSE))</f>
        <v>Publishing industries (except Internet)</v>
      </c>
    </row>
    <row r="331" spans="1:4" x14ac:dyDescent="0.45">
      <c r="A331" t="s">
        <v>11402</v>
      </c>
      <c r="B331" s="153" t="str">
        <f t="shared" si="12"/>
        <v>A511100</v>
      </c>
      <c r="C331" s="67" t="str">
        <f t="shared" si="13"/>
        <v>511100 Newspaper, periodical, book and directory publishers</v>
      </c>
      <c r="D331" s="67" t="str">
        <f>IF(ISNA(VLOOKUP(B331,NAICSall!D$2:E$20762,2,FALSE)),VLOOKUP(A331,'Sample GDP Data'!A800:B1136,2,FALSE),VLOOKUP(B331,NAICSall!D$2:E$20762,2,FALSE))</f>
        <v>Newspaper, periodical, book and directory publishers</v>
      </c>
    </row>
    <row r="332" spans="1:4" x14ac:dyDescent="0.45">
      <c r="A332" t="s">
        <v>2108</v>
      </c>
      <c r="B332" s="153" t="str">
        <f t="shared" si="12"/>
        <v>A511110</v>
      </c>
      <c r="C332" s="67" t="str">
        <f t="shared" si="13"/>
        <v>511110 Newspaper publishers</v>
      </c>
      <c r="D332" s="67" t="str">
        <f>IF(ISNA(VLOOKUP(B332,NAICSall!D$2:E$20762,2,FALSE)),VLOOKUP(A332,'Sample GDP Data'!A801:B1137,2,FALSE),VLOOKUP(B332,NAICSall!D$2:E$20762,2,FALSE))</f>
        <v>Newspaper publishers</v>
      </c>
    </row>
    <row r="333" spans="1:4" x14ac:dyDescent="0.45">
      <c r="A333" t="s">
        <v>11405</v>
      </c>
      <c r="B333" s="153" t="str">
        <f t="shared" si="12"/>
        <v>A5111A0</v>
      </c>
      <c r="C333" s="67" t="str">
        <f t="shared" si="13"/>
        <v>5111A0</v>
      </c>
      <c r="D333" s="67" t="e">
        <f>IF(ISNA(VLOOKUP(B333,NAICSall!D$2:E$20762,2,FALSE)),VLOOKUP(A333,'Sample GDP Data'!A802:B1138,2,FALSE),VLOOKUP(B333,NAICSall!D$2:E$20762,2,FALSE))</f>
        <v>#N/A</v>
      </c>
    </row>
    <row r="334" spans="1:4" x14ac:dyDescent="0.45">
      <c r="A334" t="s">
        <v>11406</v>
      </c>
      <c r="B334" s="153" t="str">
        <f t="shared" si="12"/>
        <v>A511200</v>
      </c>
      <c r="C334" s="67" t="str">
        <f t="shared" si="13"/>
        <v>511200 Software publishers</v>
      </c>
      <c r="D334" s="67" t="str">
        <f>IF(ISNA(VLOOKUP(B334,NAICSall!D$2:E$20762,2,FALSE)),VLOOKUP(A334,'Sample GDP Data'!A803:B1139,2,FALSE),VLOOKUP(B334,NAICSall!D$2:E$20762,2,FALSE))</f>
        <v>Software publishers</v>
      </c>
    </row>
    <row r="335" spans="1:4" x14ac:dyDescent="0.45">
      <c r="A335" t="s">
        <v>11407</v>
      </c>
      <c r="B335" s="153" t="str">
        <f t="shared" si="12"/>
        <v>A512000</v>
      </c>
      <c r="C335" s="67" t="str">
        <f t="shared" si="13"/>
        <v>512000 Motion picture and sound recording industries</v>
      </c>
      <c r="D335" s="67" t="str">
        <f>IF(ISNA(VLOOKUP(B335,NAICSall!D$2:E$20762,2,FALSE)),VLOOKUP(A335,'Sample GDP Data'!A804:B1140,2,FALSE),VLOOKUP(B335,NAICSall!D$2:E$20762,2,FALSE))</f>
        <v>Motion picture and sound recording industries</v>
      </c>
    </row>
    <row r="336" spans="1:4" x14ac:dyDescent="0.45">
      <c r="A336" t="s">
        <v>10214</v>
      </c>
      <c r="B336" s="153" t="str">
        <f t="shared" si="12"/>
        <v>A512100</v>
      </c>
      <c r="C336" s="67" t="str">
        <f t="shared" si="13"/>
        <v>512100 Motion picture and video industries</v>
      </c>
      <c r="D336" s="67" t="str">
        <f>IF(ISNA(VLOOKUP(B336,NAICSall!D$2:E$20762,2,FALSE)),VLOOKUP(A336,'Sample GDP Data'!A805:B1141,2,FALSE),VLOOKUP(B336,NAICSall!D$2:E$20762,2,FALSE))</f>
        <v>Motion picture and video industries</v>
      </c>
    </row>
    <row r="337" spans="1:4" x14ac:dyDescent="0.45">
      <c r="A337" t="s">
        <v>2125</v>
      </c>
      <c r="B337" s="153" t="str">
        <f t="shared" si="12"/>
        <v>A512130</v>
      </c>
      <c r="C337" s="67" t="str">
        <f t="shared" si="13"/>
        <v>512130 Motion picture and video exhibition</v>
      </c>
      <c r="D337" s="67" t="str">
        <f>IF(ISNA(VLOOKUP(B337,NAICSall!D$2:E$20762,2,FALSE)),VLOOKUP(A337,'Sample GDP Data'!A806:B1142,2,FALSE),VLOOKUP(B337,NAICSall!D$2:E$20762,2,FALSE))</f>
        <v>Motion picture and video exhibition</v>
      </c>
    </row>
    <row r="338" spans="1:4" x14ac:dyDescent="0.45">
      <c r="A338" t="s">
        <v>11408</v>
      </c>
      <c r="B338" s="153" t="str">
        <f t="shared" si="12"/>
        <v>A5121A0</v>
      </c>
      <c r="C338" s="67" t="str">
        <f t="shared" si="13"/>
        <v>5121A0</v>
      </c>
      <c r="D338" s="67" t="e">
        <f>IF(ISNA(VLOOKUP(B338,NAICSall!D$2:E$20762,2,FALSE)),VLOOKUP(A338,'Sample GDP Data'!A807:B1143,2,FALSE),VLOOKUP(B338,NAICSall!D$2:E$20762,2,FALSE))</f>
        <v>#N/A</v>
      </c>
    </row>
    <row r="339" spans="1:4" x14ac:dyDescent="0.45">
      <c r="A339" t="s">
        <v>11409</v>
      </c>
      <c r="B339" s="153" t="str">
        <f t="shared" si="12"/>
        <v>A512200</v>
      </c>
      <c r="C339" s="67" t="str">
        <f t="shared" si="13"/>
        <v>512200 Sound recording industries</v>
      </c>
      <c r="D339" s="67" t="str">
        <f>IF(ISNA(VLOOKUP(B339,NAICSall!D$2:E$20762,2,FALSE)),VLOOKUP(A339,'Sample GDP Data'!A808:B1144,2,FALSE),VLOOKUP(B339,NAICSall!D$2:E$20762,2,FALSE))</f>
        <v>Sound recording industries</v>
      </c>
    </row>
    <row r="340" spans="1:4" x14ac:dyDescent="0.45">
      <c r="A340" t="s">
        <v>11411</v>
      </c>
      <c r="B340" s="153" t="str">
        <f t="shared" si="12"/>
        <v>A515000</v>
      </c>
      <c r="C340" s="67" t="str">
        <f t="shared" si="13"/>
        <v>515000 Broadcasting (except Internet)</v>
      </c>
      <c r="D340" s="67" t="str">
        <f>IF(ISNA(VLOOKUP(B340,NAICSall!D$2:E$20762,2,FALSE)),VLOOKUP(A340,'Sample GDP Data'!A809:B1145,2,FALSE),VLOOKUP(B340,NAICSall!D$2:E$20762,2,FALSE))</f>
        <v>Broadcasting (except Internet)</v>
      </c>
    </row>
    <row r="341" spans="1:4" x14ac:dyDescent="0.45">
      <c r="A341" t="s">
        <v>11410</v>
      </c>
      <c r="B341" s="153" t="str">
        <f t="shared" si="12"/>
        <v>A515100</v>
      </c>
      <c r="C341" s="67" t="str">
        <f t="shared" si="13"/>
        <v>515100 Radio and television broadcasting</v>
      </c>
      <c r="D341" s="67" t="str">
        <f>IF(ISNA(VLOOKUP(B341,NAICSall!D$2:E$20762,2,FALSE)),VLOOKUP(A341,'Sample GDP Data'!A810:B1146,2,FALSE),VLOOKUP(B341,NAICSall!D$2:E$20762,2,FALSE))</f>
        <v>Radio and television broadcasting</v>
      </c>
    </row>
    <row r="342" spans="1:4" x14ac:dyDescent="0.45">
      <c r="A342" t="s">
        <v>11412</v>
      </c>
      <c r="B342" s="153" t="str">
        <f t="shared" si="12"/>
        <v>A515200</v>
      </c>
      <c r="C342" s="67" t="str">
        <f t="shared" si="13"/>
        <v>515200 Pay and specialty television</v>
      </c>
      <c r="D342" s="67" t="str">
        <f>IF(ISNA(VLOOKUP(B342,NAICSall!D$2:E$20762,2,FALSE)),VLOOKUP(A342,'Sample GDP Data'!A811:B1147,2,FALSE),VLOOKUP(B342,NAICSall!D$2:E$20762,2,FALSE))</f>
        <v>Pay and specialty television</v>
      </c>
    </row>
    <row r="343" spans="1:4" x14ac:dyDescent="0.45">
      <c r="A343" t="s">
        <v>11413</v>
      </c>
      <c r="B343" s="153" t="str">
        <f t="shared" si="12"/>
        <v>A517000</v>
      </c>
      <c r="C343" s="67" t="str">
        <f t="shared" si="13"/>
        <v>517000 Telecommunications</v>
      </c>
      <c r="D343" s="67" t="str">
        <f>IF(ISNA(VLOOKUP(B343,NAICSall!D$2:E$20762,2,FALSE)),VLOOKUP(A343,'Sample GDP Data'!A812:B1148,2,FALSE),VLOOKUP(B343,NAICSall!D$2:E$20762,2,FALSE))</f>
        <v>Telecommunications</v>
      </c>
    </row>
    <row r="344" spans="1:4" x14ac:dyDescent="0.45">
      <c r="A344" t="s">
        <v>11644</v>
      </c>
      <c r="B344" s="153" t="str">
        <f t="shared" si="12"/>
        <v>A517100</v>
      </c>
      <c r="C344" s="67" t="str">
        <f t="shared" si="13"/>
        <v>517100</v>
      </c>
      <c r="D344" s="67" t="e">
        <f>IF(ISNA(VLOOKUP(B344,NAICSall!D$2:E$20762,2,FALSE)),VLOOKUP(A344,'Sample GDP Data'!A813:B1149,2,FALSE),VLOOKUP(B344,NAICSall!D$2:E$20762,2,FALSE))</f>
        <v>#N/A</v>
      </c>
    </row>
    <row r="345" spans="1:4" x14ac:dyDescent="0.45">
      <c r="A345" t="s">
        <v>11645</v>
      </c>
      <c r="B345" s="153" t="str">
        <f t="shared" si="12"/>
        <v>A517200</v>
      </c>
      <c r="C345" s="67" t="str">
        <f t="shared" si="13"/>
        <v>517200</v>
      </c>
      <c r="D345" s="67" t="e">
        <f>IF(ISNA(VLOOKUP(B345,NAICSall!D$2:E$20762,2,FALSE)),VLOOKUP(A345,'Sample GDP Data'!A814:B1150,2,FALSE),VLOOKUP(B345,NAICSall!D$2:E$20762,2,FALSE))</f>
        <v>#N/A</v>
      </c>
    </row>
    <row r="346" spans="1:4" x14ac:dyDescent="0.45">
      <c r="A346" t="s">
        <v>11646</v>
      </c>
      <c r="B346" s="153" t="str">
        <f t="shared" si="12"/>
        <v>A517400</v>
      </c>
      <c r="C346" s="67" t="str">
        <f t="shared" si="13"/>
        <v>517400 Satellite telecommunications</v>
      </c>
      <c r="D346" s="67" t="str">
        <f>IF(ISNA(VLOOKUP(B346,NAICSall!D$2:E$20762,2,FALSE)),VLOOKUP(A346,'Sample GDP Data'!A815:B1151,2,FALSE),VLOOKUP(B346,NAICSall!D$2:E$20762,2,FALSE))</f>
        <v>Satellite telecommunications</v>
      </c>
    </row>
    <row r="347" spans="1:4" x14ac:dyDescent="0.45">
      <c r="A347" t="s">
        <v>11647</v>
      </c>
      <c r="B347" s="153" t="str">
        <f t="shared" si="12"/>
        <v>A517900</v>
      </c>
      <c r="C347" s="67" t="str">
        <f t="shared" si="13"/>
        <v>517900 Other telecommunications</v>
      </c>
      <c r="D347" s="67" t="str">
        <f>IF(ISNA(VLOOKUP(B347,NAICSall!D$2:E$20762,2,FALSE)),VLOOKUP(A347,'Sample GDP Data'!A816:B1152,2,FALSE),VLOOKUP(B347,NAICSall!D$2:E$20762,2,FALSE))</f>
        <v>Other telecommunications</v>
      </c>
    </row>
    <row r="348" spans="1:4" x14ac:dyDescent="0.45">
      <c r="A348" t="s">
        <v>11414</v>
      </c>
      <c r="B348" s="153" t="str">
        <f t="shared" si="12"/>
        <v>A518000</v>
      </c>
      <c r="C348" s="67" t="str">
        <f t="shared" si="13"/>
        <v>518000 Data processing, hosting, and related services</v>
      </c>
      <c r="D348" s="67" t="str">
        <f>IF(ISNA(VLOOKUP(B348,NAICSall!D$2:E$20762,2,FALSE)),VLOOKUP(A348,'Sample GDP Data'!A817:B1153,2,FALSE),VLOOKUP(B348,NAICSall!D$2:E$20762,2,FALSE))</f>
        <v>Data processing, hosting, and related services</v>
      </c>
    </row>
    <row r="349" spans="1:4" x14ac:dyDescent="0.45">
      <c r="A349" t="s">
        <v>11648</v>
      </c>
      <c r="B349" s="153" t="str">
        <f t="shared" si="12"/>
        <v>A518200</v>
      </c>
      <c r="C349" s="67" t="str">
        <f t="shared" si="13"/>
        <v>518200 Data processing, hosting, and related services</v>
      </c>
      <c r="D349" s="67" t="str">
        <f>IF(ISNA(VLOOKUP(B349,NAICSall!D$2:E$20762,2,FALSE)),VLOOKUP(A349,'Sample GDP Data'!A818:B1154,2,FALSE),VLOOKUP(B349,NAICSall!D$2:E$20762,2,FALSE))</f>
        <v>Data processing, hosting, and related services</v>
      </c>
    </row>
    <row r="350" spans="1:4" x14ac:dyDescent="0.45">
      <c r="A350" t="s">
        <v>11415</v>
      </c>
      <c r="B350" s="153" t="str">
        <f t="shared" si="12"/>
        <v>A519000</v>
      </c>
      <c r="C350" s="67" t="str">
        <f t="shared" si="13"/>
        <v>519000 Other information services</v>
      </c>
      <c r="D350" s="67" t="str">
        <f>IF(ISNA(VLOOKUP(B350,NAICSall!D$2:E$20762,2,FALSE)),VLOOKUP(A350,'Sample GDP Data'!A819:B1155,2,FALSE),VLOOKUP(B350,NAICSall!D$2:E$20762,2,FALSE))</f>
        <v>Other information services</v>
      </c>
    </row>
    <row r="351" spans="1:4" x14ac:dyDescent="0.45">
      <c r="A351" t="s">
        <v>11649</v>
      </c>
      <c r="B351" s="153" t="str">
        <f t="shared" si="12"/>
        <v>A519100</v>
      </c>
      <c r="C351" s="67" t="str">
        <f t="shared" si="13"/>
        <v>519100 Other information services</v>
      </c>
      <c r="D351" s="67" t="str">
        <f>IF(ISNA(VLOOKUP(B351,NAICSall!D$2:E$20762,2,FALSE)),VLOOKUP(A351,'Sample GDP Data'!A820:B1156,2,FALSE),VLOOKUP(B351,NAICSall!D$2:E$20762,2,FALSE))</f>
        <v>Other information services</v>
      </c>
    </row>
    <row r="352" spans="1:4" x14ac:dyDescent="0.45">
      <c r="A352" t="s">
        <v>11417</v>
      </c>
      <c r="B352" s="153" t="str">
        <f t="shared" si="12"/>
        <v>A520000</v>
      </c>
      <c r="C352" s="67" t="str">
        <f t="shared" si="13"/>
        <v>520000 Finance and insurance</v>
      </c>
      <c r="D352" s="67" t="str">
        <f>IF(ISNA(VLOOKUP(B352,NAICSall!D$2:E$20762,2,FALSE)),VLOOKUP(A352,'Sample GDP Data'!A821:B1157,2,FALSE),VLOOKUP(B352,NAICSall!D$2:E$20762,2,FALSE))</f>
        <v>Finance and insurance</v>
      </c>
    </row>
    <row r="353" spans="1:4" x14ac:dyDescent="0.45">
      <c r="A353" t="s">
        <v>11416</v>
      </c>
      <c r="B353" s="153" t="str">
        <f t="shared" si="12"/>
        <v>A521000</v>
      </c>
      <c r="C353" s="67" t="str">
        <f t="shared" si="13"/>
        <v>521000 Monetary authorities - central bank</v>
      </c>
      <c r="D353" s="67" t="str">
        <f>IF(ISNA(VLOOKUP(B353,NAICSall!D$2:E$20762,2,FALSE)),VLOOKUP(A353,'Sample GDP Data'!A822:B1158,2,FALSE),VLOOKUP(B353,NAICSall!D$2:E$20762,2,FALSE))</f>
        <v>Monetary authorities - central bank</v>
      </c>
    </row>
    <row r="354" spans="1:4" x14ac:dyDescent="0.45">
      <c r="A354" t="s">
        <v>11650</v>
      </c>
      <c r="B354" s="153" t="str">
        <f t="shared" si="12"/>
        <v>A521100</v>
      </c>
      <c r="C354" s="67" t="str">
        <f t="shared" si="13"/>
        <v>521100 Monetary authorities - central bank</v>
      </c>
      <c r="D354" s="67" t="str">
        <f>IF(ISNA(VLOOKUP(B354,NAICSall!D$2:E$20762,2,FALSE)),VLOOKUP(A354,'Sample GDP Data'!A823:B1159,2,FALSE),VLOOKUP(B354,NAICSall!D$2:E$20762,2,FALSE))</f>
        <v>Monetary authorities - central bank</v>
      </c>
    </row>
    <row r="355" spans="1:4" x14ac:dyDescent="0.45">
      <c r="A355" t="s">
        <v>11419</v>
      </c>
      <c r="B355" s="153" t="str">
        <f t="shared" si="12"/>
        <v>A522000</v>
      </c>
      <c r="C355" s="67" t="str">
        <f t="shared" si="13"/>
        <v>522000 Credit intermediation and related activities</v>
      </c>
      <c r="D355" s="67" t="str">
        <f>IF(ISNA(VLOOKUP(B355,NAICSall!D$2:E$20762,2,FALSE)),VLOOKUP(A355,'Sample GDP Data'!A824:B1160,2,FALSE),VLOOKUP(B355,NAICSall!D$2:E$20762,2,FALSE))</f>
        <v>Credit intermediation and related activities</v>
      </c>
    </row>
    <row r="356" spans="1:4" x14ac:dyDescent="0.45">
      <c r="A356" t="s">
        <v>11418</v>
      </c>
      <c r="B356" s="153" t="str">
        <f t="shared" si="12"/>
        <v>A522100</v>
      </c>
      <c r="C356" s="67" t="str">
        <f t="shared" si="13"/>
        <v>522100 Depository credit intermediation</v>
      </c>
      <c r="D356" s="67" t="str">
        <f>IF(ISNA(VLOOKUP(B356,NAICSall!D$2:E$20762,2,FALSE)),VLOOKUP(A356,'Sample GDP Data'!A825:B1161,2,FALSE),VLOOKUP(B356,NAICSall!D$2:E$20762,2,FALSE))</f>
        <v>Depository credit intermediation</v>
      </c>
    </row>
    <row r="357" spans="1:4" x14ac:dyDescent="0.45">
      <c r="A357" t="s">
        <v>2169</v>
      </c>
      <c r="B357" s="153" t="str">
        <f t="shared" si="12"/>
        <v>A522130</v>
      </c>
      <c r="C357" s="67" t="str">
        <f t="shared" si="13"/>
        <v>522130 Local credit unions</v>
      </c>
      <c r="D357" s="67" t="str">
        <f>IF(ISNA(VLOOKUP(B357,NAICSall!D$2:E$20762,2,FALSE)),VLOOKUP(A357,'Sample GDP Data'!A826:B1162,2,FALSE),VLOOKUP(B357,NAICSall!D$2:E$20762,2,FALSE))</f>
        <v>Local credit unions</v>
      </c>
    </row>
    <row r="358" spans="1:4" x14ac:dyDescent="0.45">
      <c r="A358" t="s">
        <v>11420</v>
      </c>
      <c r="B358" s="153" t="str">
        <f t="shared" si="12"/>
        <v>A5221A0</v>
      </c>
      <c r="C358" s="67" t="str">
        <f t="shared" si="13"/>
        <v>5221A0</v>
      </c>
      <c r="D358" s="67" t="e">
        <f>IF(ISNA(VLOOKUP(B358,NAICSall!D$2:E$20762,2,FALSE)),VLOOKUP(A358,'Sample GDP Data'!A827:B1163,2,FALSE),VLOOKUP(B358,NAICSall!D$2:E$20762,2,FALSE))</f>
        <v>#N/A</v>
      </c>
    </row>
    <row r="359" spans="1:4" x14ac:dyDescent="0.45">
      <c r="A359" t="s">
        <v>11421</v>
      </c>
      <c r="B359" s="153" t="str">
        <f t="shared" si="12"/>
        <v>A522200</v>
      </c>
      <c r="C359" s="67" t="str">
        <f t="shared" si="13"/>
        <v>522200 Non-depository credit intermediation</v>
      </c>
      <c r="D359" s="67" t="str">
        <f>IF(ISNA(VLOOKUP(B359,NAICSall!D$2:E$20762,2,FALSE)),VLOOKUP(A359,'Sample GDP Data'!A828:B1164,2,FALSE),VLOOKUP(B359,NAICSall!D$2:E$20762,2,FALSE))</f>
        <v>Non-depository credit intermediation</v>
      </c>
    </row>
    <row r="360" spans="1:4" x14ac:dyDescent="0.45">
      <c r="A360" t="s">
        <v>11422</v>
      </c>
      <c r="B360" s="153" t="str">
        <f t="shared" si="12"/>
        <v>A522300</v>
      </c>
      <c r="C360" s="67" t="str">
        <f t="shared" si="13"/>
        <v>522300 Activities related to credit intermediation</v>
      </c>
      <c r="D360" s="67" t="str">
        <f>IF(ISNA(VLOOKUP(B360,NAICSall!D$2:E$20762,2,FALSE)),VLOOKUP(A360,'Sample GDP Data'!A829:B1165,2,FALSE),VLOOKUP(B360,NAICSall!D$2:E$20762,2,FALSE))</f>
        <v>Activities related to credit intermediation</v>
      </c>
    </row>
    <row r="361" spans="1:4" x14ac:dyDescent="0.45">
      <c r="A361" t="s">
        <v>11652</v>
      </c>
      <c r="B361" s="153" t="str">
        <f t="shared" si="12"/>
        <v>A523000</v>
      </c>
      <c r="C361" s="67" t="str">
        <f t="shared" si="13"/>
        <v>523000 Securities, commodity contracts, and other financial investment and related activities</v>
      </c>
      <c r="D361" s="67" t="str">
        <f>IF(ISNA(VLOOKUP(B361,NAICSall!D$2:E$20762,2,FALSE)),VLOOKUP(A361,'Sample GDP Data'!A830:B1166,2,FALSE),VLOOKUP(B361,NAICSall!D$2:E$20762,2,FALSE))</f>
        <v>Securities, commodity contracts, and other financial investment and related activities</v>
      </c>
    </row>
    <row r="362" spans="1:4" x14ac:dyDescent="0.45">
      <c r="A362" t="s">
        <v>11651</v>
      </c>
      <c r="B362" s="153" t="str">
        <f t="shared" si="12"/>
        <v>A523100</v>
      </c>
      <c r="C362" s="67" t="str">
        <f t="shared" si="13"/>
        <v>523100 Securities and commodity contracts intermediation and brokerage</v>
      </c>
      <c r="D362" s="67" t="str">
        <f>IF(ISNA(VLOOKUP(B362,NAICSall!D$2:E$20762,2,FALSE)),VLOOKUP(A362,'Sample GDP Data'!A831:B1167,2,FALSE),VLOOKUP(B362,NAICSall!D$2:E$20762,2,FALSE))</f>
        <v>Securities and commodity contracts intermediation and brokerage</v>
      </c>
    </row>
    <row r="363" spans="1:4" x14ac:dyDescent="0.45">
      <c r="A363" t="s">
        <v>11653</v>
      </c>
      <c r="B363" s="153" t="str">
        <f t="shared" si="12"/>
        <v>A523200</v>
      </c>
      <c r="C363" s="67" t="str">
        <f t="shared" si="13"/>
        <v>523200 Securities and commodity exchanges</v>
      </c>
      <c r="D363" s="67" t="str">
        <f>IF(ISNA(VLOOKUP(B363,NAICSall!D$2:E$20762,2,FALSE)),VLOOKUP(A363,'Sample GDP Data'!A832:B1168,2,FALSE),VLOOKUP(B363,NAICSall!D$2:E$20762,2,FALSE))</f>
        <v>Securities and commodity exchanges</v>
      </c>
    </row>
    <row r="364" spans="1:4" x14ac:dyDescent="0.45">
      <c r="A364" t="s">
        <v>11654</v>
      </c>
      <c r="B364" s="153" t="str">
        <f t="shared" si="12"/>
        <v>A523900</v>
      </c>
      <c r="C364" s="67" t="str">
        <f t="shared" si="13"/>
        <v>523900 Other financial investment activities</v>
      </c>
      <c r="D364" s="67" t="str">
        <f>IF(ISNA(VLOOKUP(B364,NAICSall!D$2:E$20762,2,FALSE)),VLOOKUP(A364,'Sample GDP Data'!A833:B1169,2,FALSE),VLOOKUP(B364,NAICSall!D$2:E$20762,2,FALSE))</f>
        <v>Other financial investment activities</v>
      </c>
    </row>
    <row r="365" spans="1:4" x14ac:dyDescent="0.45">
      <c r="A365" t="s">
        <v>11424</v>
      </c>
      <c r="B365" s="153" t="str">
        <f t="shared" si="12"/>
        <v>A524000</v>
      </c>
      <c r="C365" s="67" t="str">
        <f t="shared" si="13"/>
        <v>524000 Insurance carriers and related activities</v>
      </c>
      <c r="D365" s="67" t="str">
        <f>IF(ISNA(VLOOKUP(B365,NAICSall!D$2:E$20762,2,FALSE)),VLOOKUP(A365,'Sample GDP Data'!A834:B1170,2,FALSE),VLOOKUP(B365,NAICSall!D$2:E$20762,2,FALSE))</f>
        <v>Insurance carriers and related activities</v>
      </c>
    </row>
    <row r="366" spans="1:4" x14ac:dyDescent="0.45">
      <c r="A366" t="s">
        <v>11423</v>
      </c>
      <c r="B366" s="153" t="str">
        <f t="shared" si="12"/>
        <v>A524100</v>
      </c>
      <c r="C366" s="67" t="str">
        <f t="shared" si="13"/>
        <v>524100 Insurance carriers</v>
      </c>
      <c r="D366" s="67" t="str">
        <f>IF(ISNA(VLOOKUP(B366,NAICSall!D$2:E$20762,2,FALSE)),VLOOKUP(A366,'Sample GDP Data'!A835:B1171,2,FALSE),VLOOKUP(B366,NAICSall!D$2:E$20762,2,FALSE))</f>
        <v>Insurance carriers</v>
      </c>
    </row>
    <row r="367" spans="1:4" x14ac:dyDescent="0.45">
      <c r="A367" t="s">
        <v>11425</v>
      </c>
      <c r="B367" s="153" t="str">
        <f t="shared" si="12"/>
        <v>A524200</v>
      </c>
      <c r="C367" s="67" t="str">
        <f t="shared" si="13"/>
        <v>524200 Agencies, brokerages and other insurance related activities</v>
      </c>
      <c r="D367" s="67" t="str">
        <f>IF(ISNA(VLOOKUP(B367,NAICSall!D$2:E$20762,2,FALSE)),VLOOKUP(A367,'Sample GDP Data'!A836:B1172,2,FALSE),VLOOKUP(B367,NAICSall!D$2:E$20762,2,FALSE))</f>
        <v>Agencies, brokerages and other insurance related activities</v>
      </c>
    </row>
    <row r="368" spans="1:4" x14ac:dyDescent="0.45">
      <c r="A368" t="s">
        <v>11656</v>
      </c>
      <c r="B368" s="153" t="str">
        <f t="shared" si="12"/>
        <v>A526000</v>
      </c>
      <c r="C368" s="67" t="str">
        <f t="shared" si="13"/>
        <v>526000 Funds and other financial vehicles</v>
      </c>
      <c r="D368" s="67" t="str">
        <f>IF(ISNA(VLOOKUP(B368,NAICSall!D$2:E$20762,2,FALSE)),VLOOKUP(A368,'Sample GDP Data'!A837:B1173,2,FALSE),VLOOKUP(B368,NAICSall!D$2:E$20762,2,FALSE))</f>
        <v>Funds and other financial vehicles</v>
      </c>
    </row>
    <row r="369" spans="1:4" x14ac:dyDescent="0.45">
      <c r="A369" t="s">
        <v>11655</v>
      </c>
      <c r="B369" s="153" t="str">
        <f t="shared" si="12"/>
        <v>A526100</v>
      </c>
      <c r="C369" s="67" t="str">
        <f t="shared" si="13"/>
        <v>526100 Pension funds</v>
      </c>
      <c r="D369" s="67" t="str">
        <f>IF(ISNA(VLOOKUP(B369,NAICSall!D$2:E$20762,2,FALSE)),VLOOKUP(A369,'Sample GDP Data'!A838:B1174,2,FALSE),VLOOKUP(B369,NAICSall!D$2:E$20762,2,FALSE))</f>
        <v>Pension funds</v>
      </c>
    </row>
    <row r="370" spans="1:4" x14ac:dyDescent="0.45">
      <c r="A370" t="s">
        <v>11657</v>
      </c>
      <c r="B370" s="153" t="str">
        <f t="shared" si="12"/>
        <v>A526900</v>
      </c>
      <c r="C370" s="67" t="str">
        <f t="shared" si="13"/>
        <v>526900 Other funds and financial vehicles</v>
      </c>
      <c r="D370" s="67" t="str">
        <f>IF(ISNA(VLOOKUP(B370,NAICSall!D$2:E$20762,2,FALSE)),VLOOKUP(A370,'Sample GDP Data'!A839:B1175,2,FALSE),VLOOKUP(B370,NAICSall!D$2:E$20762,2,FALSE))</f>
        <v>Other funds and financial vehicles</v>
      </c>
    </row>
    <row r="371" spans="1:4" x14ac:dyDescent="0.45">
      <c r="A371" t="s">
        <v>11426</v>
      </c>
      <c r="B371" s="153" t="str">
        <f t="shared" si="12"/>
        <v>A52A000</v>
      </c>
      <c r="C371" s="67" t="str">
        <f t="shared" si="13"/>
        <v>52A000</v>
      </c>
      <c r="D371" s="67" t="e">
        <f>IF(ISNA(VLOOKUP(B371,NAICSall!D$2:E$20762,2,FALSE)),VLOOKUP(A371,'Sample GDP Data'!A840:B1176,2,FALSE),VLOOKUP(B371,NAICSall!D$2:E$20762,2,FALSE))</f>
        <v>#N/A</v>
      </c>
    </row>
    <row r="372" spans="1:4" x14ac:dyDescent="0.45">
      <c r="A372" t="s">
        <v>11428</v>
      </c>
      <c r="B372" s="153" t="str">
        <f t="shared" si="12"/>
        <v>A530000</v>
      </c>
      <c r="C372" s="67" t="str">
        <f t="shared" si="13"/>
        <v>530000 Real estate and rental and leasing</v>
      </c>
      <c r="D372" s="67" t="str">
        <f>IF(ISNA(VLOOKUP(B372,NAICSall!D$2:E$20762,2,FALSE)),VLOOKUP(A372,'Sample GDP Data'!A841:B1177,2,FALSE),VLOOKUP(B372,NAICSall!D$2:E$20762,2,FALSE))</f>
        <v>Real estate and rental and leasing</v>
      </c>
    </row>
    <row r="373" spans="1:4" x14ac:dyDescent="0.45">
      <c r="A373" t="s">
        <v>11427</v>
      </c>
      <c r="B373" s="153" t="str">
        <f t="shared" si="12"/>
        <v>A531000</v>
      </c>
      <c r="C373" s="67" t="str">
        <f t="shared" si="13"/>
        <v>531000 Real estate</v>
      </c>
      <c r="D373" s="67" t="str">
        <f>IF(ISNA(VLOOKUP(B373,NAICSall!D$2:E$20762,2,FALSE)),VLOOKUP(A373,'Sample GDP Data'!A842:B1178,2,FALSE),VLOOKUP(B373,NAICSall!D$2:E$20762,2,FALSE))</f>
        <v>Real estate</v>
      </c>
    </row>
    <row r="374" spans="1:4" x14ac:dyDescent="0.45">
      <c r="A374" t="s">
        <v>11658</v>
      </c>
      <c r="B374" s="153" t="str">
        <f t="shared" si="12"/>
        <v>A531100</v>
      </c>
      <c r="C374" s="67" t="str">
        <f t="shared" si="13"/>
        <v>531100 Lessors of real estate</v>
      </c>
      <c r="D374" s="67" t="str">
        <f>IF(ISNA(VLOOKUP(B374,NAICSall!D$2:E$20762,2,FALSE)),VLOOKUP(A374,'Sample GDP Data'!A843:B1179,2,FALSE),VLOOKUP(B374,NAICSall!D$2:E$20762,2,FALSE))</f>
        <v>Lessors of real estate</v>
      </c>
    </row>
    <row r="375" spans="1:4" x14ac:dyDescent="0.45">
      <c r="A375" t="s">
        <v>11659</v>
      </c>
      <c r="B375" s="153" t="str">
        <f t="shared" si="12"/>
        <v>A531200</v>
      </c>
      <c r="C375" s="67" t="str">
        <f t="shared" si="13"/>
        <v>531200 Offices of real estate agents and brokers</v>
      </c>
      <c r="D375" s="67" t="str">
        <f>IF(ISNA(VLOOKUP(B375,NAICSall!D$2:E$20762,2,FALSE)),VLOOKUP(A375,'Sample GDP Data'!A844:B1180,2,FALSE),VLOOKUP(B375,NAICSall!D$2:E$20762,2,FALSE))</f>
        <v>Offices of real estate agents and brokers</v>
      </c>
    </row>
    <row r="376" spans="1:4" x14ac:dyDescent="0.45">
      <c r="A376" t="s">
        <v>11660</v>
      </c>
      <c r="B376" s="153" t="str">
        <f t="shared" si="12"/>
        <v>A531300</v>
      </c>
      <c r="C376" s="67" t="str">
        <f t="shared" si="13"/>
        <v>531300 Activities related to real estate</v>
      </c>
      <c r="D376" s="67" t="str">
        <f>IF(ISNA(VLOOKUP(B376,NAICSall!D$2:E$20762,2,FALSE)),VLOOKUP(A376,'Sample GDP Data'!A845:B1181,2,FALSE),VLOOKUP(B376,NAICSall!D$2:E$20762,2,FALSE))</f>
        <v>Activities related to real estate</v>
      </c>
    </row>
    <row r="377" spans="1:4" x14ac:dyDescent="0.45">
      <c r="A377" t="s">
        <v>11430</v>
      </c>
      <c r="B377" s="153" t="str">
        <f t="shared" si="12"/>
        <v>A532000</v>
      </c>
      <c r="C377" s="67" t="str">
        <f t="shared" si="13"/>
        <v>532000 Rental and leasing services</v>
      </c>
      <c r="D377" s="67" t="str">
        <f>IF(ISNA(VLOOKUP(B377,NAICSall!D$2:E$20762,2,FALSE)),VLOOKUP(A377,'Sample GDP Data'!A846:B1182,2,FALSE),VLOOKUP(B377,NAICSall!D$2:E$20762,2,FALSE))</f>
        <v>Rental and leasing services</v>
      </c>
    </row>
    <row r="378" spans="1:4" x14ac:dyDescent="0.45">
      <c r="A378" t="s">
        <v>11429</v>
      </c>
      <c r="B378" s="153" t="str">
        <f t="shared" si="12"/>
        <v>A532100</v>
      </c>
      <c r="C378" s="67" t="str">
        <f t="shared" si="13"/>
        <v>532100 Automotive equipment rental and leasing</v>
      </c>
      <c r="D378" s="67" t="str">
        <f>IF(ISNA(VLOOKUP(B378,NAICSall!D$2:E$20762,2,FALSE)),VLOOKUP(A378,'Sample GDP Data'!A847:B1183,2,FALSE),VLOOKUP(B378,NAICSall!D$2:E$20762,2,FALSE))</f>
        <v>Automotive equipment rental and leasing</v>
      </c>
    </row>
    <row r="379" spans="1:4" x14ac:dyDescent="0.45">
      <c r="A379" t="s">
        <v>11661</v>
      </c>
      <c r="B379" s="153" t="str">
        <f t="shared" si="12"/>
        <v>A532200</v>
      </c>
      <c r="C379" s="67" t="str">
        <f t="shared" si="13"/>
        <v>532200 Consumer goods rental</v>
      </c>
      <c r="D379" s="67" t="str">
        <f>IF(ISNA(VLOOKUP(B379,NAICSall!D$2:E$20762,2,FALSE)),VLOOKUP(A379,'Sample GDP Data'!A848:B1184,2,FALSE),VLOOKUP(B379,NAICSall!D$2:E$20762,2,FALSE))</f>
        <v>Consumer goods rental</v>
      </c>
    </row>
    <row r="380" spans="1:4" x14ac:dyDescent="0.45">
      <c r="A380" t="s">
        <v>11662</v>
      </c>
      <c r="B380" s="153" t="str">
        <f t="shared" si="12"/>
        <v>A532300</v>
      </c>
      <c r="C380" s="67" t="str">
        <f t="shared" si="13"/>
        <v>532300 General rental centres</v>
      </c>
      <c r="D380" s="67" t="str">
        <f>IF(ISNA(VLOOKUP(B380,NAICSall!D$2:E$20762,2,FALSE)),VLOOKUP(A380,'Sample GDP Data'!A849:B1185,2,FALSE),VLOOKUP(B380,NAICSall!D$2:E$20762,2,FALSE))</f>
        <v>General rental centres</v>
      </c>
    </row>
    <row r="381" spans="1:4" x14ac:dyDescent="0.45">
      <c r="A381" t="s">
        <v>11663</v>
      </c>
      <c r="B381" s="153" t="str">
        <f t="shared" si="12"/>
        <v>A532400</v>
      </c>
      <c r="C381" s="67" t="str">
        <f t="shared" si="13"/>
        <v>532400 Commercial and industrial machinery and equipment rental and leasing</v>
      </c>
      <c r="D381" s="67" t="str">
        <f>IF(ISNA(VLOOKUP(B381,NAICSall!D$2:E$20762,2,FALSE)),VLOOKUP(A381,'Sample GDP Data'!A850:B1186,2,FALSE),VLOOKUP(B381,NAICSall!D$2:E$20762,2,FALSE))</f>
        <v>Commercial and industrial machinery and equipment rental and leasing</v>
      </c>
    </row>
    <row r="382" spans="1:4" x14ac:dyDescent="0.45">
      <c r="A382" t="s">
        <v>11431</v>
      </c>
      <c r="B382" s="153" t="str">
        <f t="shared" si="12"/>
        <v>A532A00</v>
      </c>
      <c r="C382" s="67" t="str">
        <f t="shared" si="13"/>
        <v>532A00</v>
      </c>
      <c r="D382" s="67" t="e">
        <f>IF(ISNA(VLOOKUP(B382,NAICSall!D$2:E$20762,2,FALSE)),VLOOKUP(A382,'Sample GDP Data'!A851:B1187,2,FALSE),VLOOKUP(B382,NAICSall!D$2:E$20762,2,FALSE))</f>
        <v>#N/A</v>
      </c>
    </row>
    <row r="383" spans="1:4" x14ac:dyDescent="0.45">
      <c r="A383" t="s">
        <v>11432</v>
      </c>
      <c r="B383" s="153" t="str">
        <f t="shared" si="12"/>
        <v>A533000</v>
      </c>
      <c r="C383" s="67" t="str">
        <f t="shared" si="13"/>
        <v>533000 Lessors of non-financial intangible assets (except copyrighted works)</v>
      </c>
      <c r="D383" s="67" t="str">
        <f>IF(ISNA(VLOOKUP(B383,NAICSall!D$2:E$20762,2,FALSE)),VLOOKUP(A383,'Sample GDP Data'!A852:B1188,2,FALSE),VLOOKUP(B383,NAICSall!D$2:E$20762,2,FALSE))</f>
        <v>Lessors of non-financial intangible assets (except copyrighted works)</v>
      </c>
    </row>
    <row r="384" spans="1:4" x14ac:dyDescent="0.45">
      <c r="A384" t="s">
        <v>11664</v>
      </c>
      <c r="B384" s="153" t="str">
        <f t="shared" si="12"/>
        <v>A533100</v>
      </c>
      <c r="C384" s="67" t="str">
        <f t="shared" si="13"/>
        <v>533100 Lessors of non-financial intangible assets (except copyrighted works)</v>
      </c>
      <c r="D384" s="67" t="str">
        <f>IF(ISNA(VLOOKUP(B384,NAICSall!D$2:E$20762,2,FALSE)),VLOOKUP(A384,'Sample GDP Data'!A853:B1189,2,FALSE),VLOOKUP(B384,NAICSall!D$2:E$20762,2,FALSE))</f>
        <v>Lessors of non-financial intangible assets (except copyrighted works)</v>
      </c>
    </row>
    <row r="385" spans="1:4" x14ac:dyDescent="0.45">
      <c r="A385" t="s">
        <v>11434</v>
      </c>
      <c r="B385" s="153" t="str">
        <f t="shared" si="12"/>
        <v>A540000</v>
      </c>
      <c r="C385" s="67" t="str">
        <f t="shared" si="13"/>
        <v>540000 Professional, scientific and technical services</v>
      </c>
      <c r="D385" s="67" t="str">
        <f>IF(ISNA(VLOOKUP(B385,NAICSall!D$2:E$20762,2,FALSE)),VLOOKUP(A385,'Sample GDP Data'!A854:B1190,2,FALSE),VLOOKUP(B385,NAICSall!D$2:E$20762,2,FALSE))</f>
        <v>Professional, scientific and technical services</v>
      </c>
    </row>
    <row r="386" spans="1:4" x14ac:dyDescent="0.45">
      <c r="A386" t="s">
        <v>10220</v>
      </c>
      <c r="B386" s="153" t="str">
        <f t="shared" si="12"/>
        <v>A541000</v>
      </c>
      <c r="C386" s="67" t="str">
        <f t="shared" si="13"/>
        <v>541000 Professional, scientific and technical services</v>
      </c>
      <c r="D386" s="67" t="str">
        <f>IF(ISNA(VLOOKUP(B386,NAICSall!D$2:E$20762,2,FALSE)),VLOOKUP(A386,'Sample GDP Data'!A855:B1191,2,FALSE),VLOOKUP(B386,NAICSall!D$2:E$20762,2,FALSE))</f>
        <v>Professional, scientific and technical services</v>
      </c>
    </row>
    <row r="387" spans="1:4" x14ac:dyDescent="0.45">
      <c r="A387" t="s">
        <v>11433</v>
      </c>
      <c r="B387" s="153" t="str">
        <f t="shared" si="12"/>
        <v>A541100</v>
      </c>
      <c r="C387" s="67" t="str">
        <f t="shared" si="13"/>
        <v>541100 Legal services</v>
      </c>
      <c r="D387" s="67" t="str">
        <f>IF(ISNA(VLOOKUP(B387,NAICSall!D$2:E$20762,2,FALSE)),VLOOKUP(A387,'Sample GDP Data'!A856:B1192,2,FALSE),VLOOKUP(B387,NAICSall!D$2:E$20762,2,FALSE))</f>
        <v>Legal services</v>
      </c>
    </row>
    <row r="388" spans="1:4" x14ac:dyDescent="0.45">
      <c r="A388" t="s">
        <v>11435</v>
      </c>
      <c r="B388" s="153" t="str">
        <f t="shared" si="12"/>
        <v>A541200</v>
      </c>
      <c r="C388" s="67" t="str">
        <f t="shared" si="13"/>
        <v>541200 Accounting, tax preparation, bookkeeping and payroll services</v>
      </c>
      <c r="D388" s="67" t="str">
        <f>IF(ISNA(VLOOKUP(B388,NAICSall!D$2:E$20762,2,FALSE)),VLOOKUP(A388,'Sample GDP Data'!A857:B1193,2,FALSE),VLOOKUP(B388,NAICSall!D$2:E$20762,2,FALSE))</f>
        <v>Accounting, tax preparation, bookkeeping and payroll services</v>
      </c>
    </row>
    <row r="389" spans="1:4" x14ac:dyDescent="0.45">
      <c r="A389" t="s">
        <v>11436</v>
      </c>
      <c r="B389" s="153" t="str">
        <f t="shared" ref="B389:B452" si="14">"A"&amp;A389</f>
        <v>A541300</v>
      </c>
      <c r="C389" s="67" t="str">
        <f t="shared" ref="C389:C452" si="15">IF(ISNA(D389),A389,A389&amp;" "&amp;D389)</f>
        <v>541300 Architectural, engineering and related services</v>
      </c>
      <c r="D389" s="67" t="str">
        <f>IF(ISNA(VLOOKUP(B389,NAICSall!D$2:E$20762,2,FALSE)),VLOOKUP(A389,'Sample GDP Data'!A858:B1194,2,FALSE),VLOOKUP(B389,NAICSall!D$2:E$20762,2,FALSE))</f>
        <v>Architectural, engineering and related services</v>
      </c>
    </row>
    <row r="390" spans="1:4" x14ac:dyDescent="0.45">
      <c r="A390" t="s">
        <v>11437</v>
      </c>
      <c r="B390" s="153" t="str">
        <f t="shared" si="14"/>
        <v>A541400</v>
      </c>
      <c r="C390" s="67" t="str">
        <f t="shared" si="15"/>
        <v>541400 Specialized design services</v>
      </c>
      <c r="D390" s="67" t="str">
        <f>IF(ISNA(VLOOKUP(B390,NAICSall!D$2:E$20762,2,FALSE)),VLOOKUP(A390,'Sample GDP Data'!A859:B1195,2,FALSE),VLOOKUP(B390,NAICSall!D$2:E$20762,2,FALSE))</f>
        <v>Specialized design services</v>
      </c>
    </row>
    <row r="391" spans="1:4" x14ac:dyDescent="0.45">
      <c r="A391" t="s">
        <v>11438</v>
      </c>
      <c r="B391" s="153" t="str">
        <f t="shared" si="14"/>
        <v>A541500</v>
      </c>
      <c r="C391" s="67" t="str">
        <f t="shared" si="15"/>
        <v>541500 Computer systems design and related services</v>
      </c>
      <c r="D391" s="67" t="str">
        <f>IF(ISNA(VLOOKUP(B391,NAICSall!D$2:E$20762,2,FALSE)),VLOOKUP(A391,'Sample GDP Data'!A860:B1196,2,FALSE),VLOOKUP(B391,NAICSall!D$2:E$20762,2,FALSE))</f>
        <v>Computer systems design and related services</v>
      </c>
    </row>
    <row r="392" spans="1:4" x14ac:dyDescent="0.45">
      <c r="A392" t="s">
        <v>11439</v>
      </c>
      <c r="B392" s="153" t="str">
        <f t="shared" si="14"/>
        <v>A541600</v>
      </c>
      <c r="C392" s="67" t="str">
        <f t="shared" si="15"/>
        <v>541600 Management, scientific and technical consulting services</v>
      </c>
      <c r="D392" s="67" t="str">
        <f>IF(ISNA(VLOOKUP(B392,NAICSall!D$2:E$20762,2,FALSE)),VLOOKUP(A392,'Sample GDP Data'!A861:B1197,2,FALSE),VLOOKUP(B392,NAICSall!D$2:E$20762,2,FALSE))</f>
        <v>Management, scientific and technical consulting services</v>
      </c>
    </row>
    <row r="393" spans="1:4" x14ac:dyDescent="0.45">
      <c r="A393" t="s">
        <v>11440</v>
      </c>
      <c r="B393" s="153" t="str">
        <f t="shared" si="14"/>
        <v>A541700</v>
      </c>
      <c r="C393" s="67" t="str">
        <f t="shared" si="15"/>
        <v>541700 Scientific research and development services</v>
      </c>
      <c r="D393" s="67" t="str">
        <f>IF(ISNA(VLOOKUP(B393,NAICSall!D$2:E$20762,2,FALSE)),VLOOKUP(A393,'Sample GDP Data'!A862:B1198,2,FALSE),VLOOKUP(B393,NAICSall!D$2:E$20762,2,FALSE))</f>
        <v>Scientific research and development services</v>
      </c>
    </row>
    <row r="394" spans="1:4" x14ac:dyDescent="0.45">
      <c r="A394" t="s">
        <v>11441</v>
      </c>
      <c r="B394" s="153" t="str">
        <f t="shared" si="14"/>
        <v>A541800</v>
      </c>
      <c r="C394" s="67" t="str">
        <f t="shared" si="15"/>
        <v>541800 Advertising, public relations, and related services</v>
      </c>
      <c r="D394" s="67" t="str">
        <f>IF(ISNA(VLOOKUP(B394,NAICSall!D$2:E$20762,2,FALSE)),VLOOKUP(A394,'Sample GDP Data'!A863:B1199,2,FALSE),VLOOKUP(B394,NAICSall!D$2:E$20762,2,FALSE))</f>
        <v>Advertising, public relations, and related services</v>
      </c>
    </row>
    <row r="395" spans="1:4" x14ac:dyDescent="0.45">
      <c r="A395" t="s">
        <v>11442</v>
      </c>
      <c r="B395" s="153" t="str">
        <f t="shared" si="14"/>
        <v>A541900</v>
      </c>
      <c r="C395" s="67" t="str">
        <f t="shared" si="15"/>
        <v>541900 Other professional, scientific and technical services</v>
      </c>
      <c r="D395" s="67" t="str">
        <f>IF(ISNA(VLOOKUP(B395,NAICSall!D$2:E$20762,2,FALSE)),VLOOKUP(A395,'Sample GDP Data'!A864:B1200,2,FALSE),VLOOKUP(B395,NAICSall!D$2:E$20762,2,FALSE))</f>
        <v>Other professional, scientific and technical services</v>
      </c>
    </row>
    <row r="396" spans="1:4" x14ac:dyDescent="0.45">
      <c r="A396" t="s">
        <v>11443</v>
      </c>
      <c r="B396" s="153" t="str">
        <f t="shared" si="14"/>
        <v>A550000</v>
      </c>
      <c r="C396" s="67" t="str">
        <f t="shared" si="15"/>
        <v>550000 Management of companies and enterprises</v>
      </c>
      <c r="D396" s="67" t="str">
        <f>IF(ISNA(VLOOKUP(B396,NAICSall!D$2:E$20762,2,FALSE)),VLOOKUP(A396,'Sample GDP Data'!A865:B1201,2,FALSE),VLOOKUP(B396,NAICSall!D$2:E$20762,2,FALSE))</f>
        <v>Management of companies and enterprises</v>
      </c>
    </row>
    <row r="397" spans="1:4" x14ac:dyDescent="0.45">
      <c r="A397" t="s">
        <v>11666</v>
      </c>
      <c r="B397" s="153" t="str">
        <f t="shared" si="14"/>
        <v>A551000</v>
      </c>
      <c r="C397" s="67" t="str">
        <f t="shared" si="15"/>
        <v>551000 Management of companies and enterprises</v>
      </c>
      <c r="D397" s="67" t="str">
        <f>IF(ISNA(VLOOKUP(B397,NAICSall!D$2:E$20762,2,FALSE)),VLOOKUP(A397,'Sample GDP Data'!A866:B1202,2,FALSE),VLOOKUP(B397,NAICSall!D$2:E$20762,2,FALSE))</f>
        <v>Management of companies and enterprises</v>
      </c>
    </row>
    <row r="398" spans="1:4" x14ac:dyDescent="0.45">
      <c r="A398" t="s">
        <v>11665</v>
      </c>
      <c r="B398" s="153" t="str">
        <f t="shared" si="14"/>
        <v>A551100</v>
      </c>
      <c r="C398" s="67" t="str">
        <f t="shared" si="15"/>
        <v>551100 Management of companies and enterprises</v>
      </c>
      <c r="D398" s="67" t="str">
        <f>IF(ISNA(VLOOKUP(B398,NAICSall!D$2:E$20762,2,FALSE)),VLOOKUP(A398,'Sample GDP Data'!A867:B1203,2,FALSE),VLOOKUP(B398,NAICSall!D$2:E$20762,2,FALSE))</f>
        <v>Management of companies and enterprises</v>
      </c>
    </row>
    <row r="399" spans="1:4" x14ac:dyDescent="0.45">
      <c r="A399" t="s">
        <v>11446</v>
      </c>
      <c r="B399" s="153" t="str">
        <f t="shared" si="14"/>
        <v>A560000</v>
      </c>
      <c r="C399" s="67" t="str">
        <f t="shared" si="15"/>
        <v>560000 Administrative and support, waste management and remediation services</v>
      </c>
      <c r="D399" s="67" t="str">
        <f>IF(ISNA(VLOOKUP(B399,NAICSall!D$2:E$20762,2,FALSE)),VLOOKUP(A399,'Sample GDP Data'!A868:B1204,2,FALSE),VLOOKUP(B399,NAICSall!D$2:E$20762,2,FALSE))</f>
        <v>Administrative and support, waste management and remediation services</v>
      </c>
    </row>
    <row r="400" spans="1:4" x14ac:dyDescent="0.45">
      <c r="A400" t="s">
        <v>11445</v>
      </c>
      <c r="B400" s="153" t="str">
        <f t="shared" si="14"/>
        <v>A561000</v>
      </c>
      <c r="C400" s="67" t="str">
        <f t="shared" si="15"/>
        <v>561000 Administrative and support services</v>
      </c>
      <c r="D400" s="67" t="str">
        <f>IF(ISNA(VLOOKUP(B400,NAICSall!D$2:E$20762,2,FALSE)),VLOOKUP(A400,'Sample GDP Data'!A869:B1205,2,FALSE),VLOOKUP(B400,NAICSall!D$2:E$20762,2,FALSE))</f>
        <v>Administrative and support services</v>
      </c>
    </row>
    <row r="401" spans="1:4" x14ac:dyDescent="0.45">
      <c r="A401" t="s">
        <v>11444</v>
      </c>
      <c r="B401" s="153" t="str">
        <f t="shared" si="14"/>
        <v>A561100</v>
      </c>
      <c r="C401" s="67" t="str">
        <f t="shared" si="15"/>
        <v>561100 Office administrative services</v>
      </c>
      <c r="D401" s="67" t="str">
        <f>IF(ISNA(VLOOKUP(B401,NAICSall!D$2:E$20762,2,FALSE)),VLOOKUP(A401,'Sample GDP Data'!A870:B1206,2,FALSE),VLOOKUP(B401,NAICSall!D$2:E$20762,2,FALSE))</f>
        <v>Office administrative services</v>
      </c>
    </row>
    <row r="402" spans="1:4" x14ac:dyDescent="0.45">
      <c r="A402" t="s">
        <v>11667</v>
      </c>
      <c r="B402" s="153" t="str">
        <f t="shared" si="14"/>
        <v>A561200</v>
      </c>
      <c r="C402" s="67" t="str">
        <f t="shared" si="15"/>
        <v>561200 Facilities support services</v>
      </c>
      <c r="D402" s="67" t="str">
        <f>IF(ISNA(VLOOKUP(B402,NAICSall!D$2:E$20762,2,FALSE)),VLOOKUP(A402,'Sample GDP Data'!A871:B1207,2,FALSE),VLOOKUP(B402,NAICSall!D$2:E$20762,2,FALSE))</f>
        <v>Facilities support services</v>
      </c>
    </row>
    <row r="403" spans="1:4" x14ac:dyDescent="0.45">
      <c r="A403" t="s">
        <v>11447</v>
      </c>
      <c r="B403" s="153" t="str">
        <f t="shared" si="14"/>
        <v>A561300</v>
      </c>
      <c r="C403" s="67" t="str">
        <f t="shared" si="15"/>
        <v>561300 Employment services</v>
      </c>
      <c r="D403" s="67" t="str">
        <f>IF(ISNA(VLOOKUP(B403,NAICSall!D$2:E$20762,2,FALSE)),VLOOKUP(A403,'Sample GDP Data'!A872:B1208,2,FALSE),VLOOKUP(B403,NAICSall!D$2:E$20762,2,FALSE))</f>
        <v>Employment services</v>
      </c>
    </row>
    <row r="404" spans="1:4" x14ac:dyDescent="0.45">
      <c r="A404" t="s">
        <v>11448</v>
      </c>
      <c r="B404" s="153" t="str">
        <f t="shared" si="14"/>
        <v>A561400</v>
      </c>
      <c r="C404" s="67" t="str">
        <f t="shared" si="15"/>
        <v>561400 Business support services</v>
      </c>
      <c r="D404" s="67" t="str">
        <f>IF(ISNA(VLOOKUP(B404,NAICSall!D$2:E$20762,2,FALSE)),VLOOKUP(A404,'Sample GDP Data'!A873:B1209,2,FALSE),VLOOKUP(B404,NAICSall!D$2:E$20762,2,FALSE))</f>
        <v>Business support services</v>
      </c>
    </row>
    <row r="405" spans="1:4" x14ac:dyDescent="0.45">
      <c r="A405" t="s">
        <v>11449</v>
      </c>
      <c r="B405" s="153" t="str">
        <f t="shared" si="14"/>
        <v>A561500</v>
      </c>
      <c r="C405" s="67" t="str">
        <f t="shared" si="15"/>
        <v>561500 Travel arrangement and reservation services</v>
      </c>
      <c r="D405" s="67" t="str">
        <f>IF(ISNA(VLOOKUP(B405,NAICSall!D$2:E$20762,2,FALSE)),VLOOKUP(A405,'Sample GDP Data'!A874:B1210,2,FALSE),VLOOKUP(B405,NAICSall!D$2:E$20762,2,FALSE))</f>
        <v>Travel arrangement and reservation services</v>
      </c>
    </row>
    <row r="406" spans="1:4" x14ac:dyDescent="0.45">
      <c r="A406" t="s">
        <v>11450</v>
      </c>
      <c r="B406" s="153" t="str">
        <f t="shared" si="14"/>
        <v>A561600</v>
      </c>
      <c r="C406" s="67" t="str">
        <f t="shared" si="15"/>
        <v>561600 Investigation and security services</v>
      </c>
      <c r="D406" s="67" t="str">
        <f>IF(ISNA(VLOOKUP(B406,NAICSall!D$2:E$20762,2,FALSE)),VLOOKUP(A406,'Sample GDP Data'!A875:B1211,2,FALSE),VLOOKUP(B406,NAICSall!D$2:E$20762,2,FALSE))</f>
        <v>Investigation and security services</v>
      </c>
    </row>
    <row r="407" spans="1:4" x14ac:dyDescent="0.45">
      <c r="A407" t="s">
        <v>11451</v>
      </c>
      <c r="B407" s="153" t="str">
        <f t="shared" si="14"/>
        <v>A561700</v>
      </c>
      <c r="C407" s="67" t="str">
        <f t="shared" si="15"/>
        <v>561700 Services to buildings and dwellings</v>
      </c>
      <c r="D407" s="67" t="str">
        <f>IF(ISNA(VLOOKUP(B407,NAICSall!D$2:E$20762,2,FALSE)),VLOOKUP(A407,'Sample GDP Data'!A876:B1212,2,FALSE),VLOOKUP(B407,NAICSall!D$2:E$20762,2,FALSE))</f>
        <v>Services to buildings and dwellings</v>
      </c>
    </row>
    <row r="408" spans="1:4" x14ac:dyDescent="0.45">
      <c r="A408" t="s">
        <v>11668</v>
      </c>
      <c r="B408" s="153" t="str">
        <f t="shared" si="14"/>
        <v>A561900</v>
      </c>
      <c r="C408" s="67" t="str">
        <f t="shared" si="15"/>
        <v>561900 Other support services</v>
      </c>
      <c r="D408" s="67" t="str">
        <f>IF(ISNA(VLOOKUP(B408,NAICSall!D$2:E$20762,2,FALSE)),VLOOKUP(A408,'Sample GDP Data'!A877:B1213,2,FALSE),VLOOKUP(B408,NAICSall!D$2:E$20762,2,FALSE))</f>
        <v>Other support services</v>
      </c>
    </row>
    <row r="409" spans="1:4" x14ac:dyDescent="0.45">
      <c r="A409" t="s">
        <v>11452</v>
      </c>
      <c r="B409" s="153" t="str">
        <f t="shared" si="14"/>
        <v>A561A00</v>
      </c>
      <c r="C409" s="67" t="str">
        <f t="shared" si="15"/>
        <v>561A00</v>
      </c>
      <c r="D409" s="67" t="e">
        <f>IF(ISNA(VLOOKUP(B409,NAICSall!D$2:E$20762,2,FALSE)),VLOOKUP(A409,'Sample GDP Data'!A878:B1214,2,FALSE),VLOOKUP(B409,NAICSall!D$2:E$20762,2,FALSE))</f>
        <v>#N/A</v>
      </c>
    </row>
    <row r="410" spans="1:4" x14ac:dyDescent="0.45">
      <c r="A410" t="s">
        <v>11453</v>
      </c>
      <c r="B410" s="153" t="str">
        <f t="shared" si="14"/>
        <v>A562000</v>
      </c>
      <c r="C410" s="67" t="str">
        <f t="shared" si="15"/>
        <v>562000 Waste management and remediation services</v>
      </c>
      <c r="D410" s="67" t="str">
        <f>IF(ISNA(VLOOKUP(B410,NAICSall!D$2:E$20762,2,FALSE)),VLOOKUP(A410,'Sample GDP Data'!A879:B1215,2,FALSE),VLOOKUP(B410,NAICSall!D$2:E$20762,2,FALSE))</f>
        <v>Waste management and remediation services</v>
      </c>
    </row>
    <row r="411" spans="1:4" x14ac:dyDescent="0.45">
      <c r="A411" t="s">
        <v>11669</v>
      </c>
      <c r="B411" s="153" t="str">
        <f t="shared" si="14"/>
        <v>A562100</v>
      </c>
      <c r="C411" s="67" t="str">
        <f t="shared" si="15"/>
        <v>562100 Waste collection</v>
      </c>
      <c r="D411" s="67" t="str">
        <f>IF(ISNA(VLOOKUP(B411,NAICSall!D$2:E$20762,2,FALSE)),VLOOKUP(A411,'Sample GDP Data'!A880:B1216,2,FALSE),VLOOKUP(B411,NAICSall!D$2:E$20762,2,FALSE))</f>
        <v>Waste collection</v>
      </c>
    </row>
    <row r="412" spans="1:4" x14ac:dyDescent="0.45">
      <c r="A412" t="s">
        <v>11670</v>
      </c>
      <c r="B412" s="153" t="str">
        <f t="shared" si="14"/>
        <v>A562200</v>
      </c>
      <c r="C412" s="67" t="str">
        <f t="shared" si="15"/>
        <v>562200 Waste treatment and disposal</v>
      </c>
      <c r="D412" s="67" t="str">
        <f>IF(ISNA(VLOOKUP(B412,NAICSall!D$2:E$20762,2,FALSE)),VLOOKUP(A412,'Sample GDP Data'!A881:B1217,2,FALSE),VLOOKUP(B412,NAICSall!D$2:E$20762,2,FALSE))</f>
        <v>Waste treatment and disposal</v>
      </c>
    </row>
    <row r="413" spans="1:4" x14ac:dyDescent="0.45">
      <c r="A413" t="s">
        <v>11671</v>
      </c>
      <c r="B413" s="153" t="str">
        <f t="shared" si="14"/>
        <v>A562900</v>
      </c>
      <c r="C413" s="67" t="str">
        <f t="shared" si="15"/>
        <v>562900 Remediation and other waste management services</v>
      </c>
      <c r="D413" s="67" t="str">
        <f>IF(ISNA(VLOOKUP(B413,NAICSall!D$2:E$20762,2,FALSE)),VLOOKUP(A413,'Sample GDP Data'!A882:B1218,2,FALSE),VLOOKUP(B413,NAICSall!D$2:E$20762,2,FALSE))</f>
        <v>Remediation and other waste management services</v>
      </c>
    </row>
    <row r="414" spans="1:4" x14ac:dyDescent="0.45">
      <c r="A414" t="s">
        <v>11455</v>
      </c>
      <c r="B414" s="153" t="str">
        <f t="shared" si="14"/>
        <v>A610000</v>
      </c>
      <c r="C414" s="67" t="str">
        <f t="shared" si="15"/>
        <v>610000 Educational services</v>
      </c>
      <c r="D414" s="67" t="str">
        <f>IF(ISNA(VLOOKUP(B414,NAICSall!D$2:E$20762,2,FALSE)),VLOOKUP(A414,'Sample GDP Data'!A883:B1219,2,FALSE),VLOOKUP(B414,NAICSall!D$2:E$20762,2,FALSE))</f>
        <v>Educational services</v>
      </c>
    </row>
    <row r="415" spans="1:4" x14ac:dyDescent="0.45">
      <c r="A415" t="s">
        <v>10222</v>
      </c>
      <c r="B415" s="153" t="str">
        <f t="shared" si="14"/>
        <v>A611000</v>
      </c>
      <c r="C415" s="67" t="str">
        <f t="shared" si="15"/>
        <v>611000 Educational services</v>
      </c>
      <c r="D415" s="67" t="str">
        <f>IF(ISNA(VLOOKUP(B415,NAICSall!D$2:E$20762,2,FALSE)),VLOOKUP(A415,'Sample GDP Data'!A884:B1220,2,FALSE),VLOOKUP(B415,NAICSall!D$2:E$20762,2,FALSE))</f>
        <v>Educational services</v>
      </c>
    </row>
    <row r="416" spans="1:4" x14ac:dyDescent="0.45">
      <c r="A416" t="s">
        <v>11454</v>
      </c>
      <c r="B416" s="153" t="str">
        <f t="shared" si="14"/>
        <v>A611100</v>
      </c>
      <c r="C416" s="67" t="str">
        <f t="shared" si="15"/>
        <v>611100 Elementary and secondary schools</v>
      </c>
      <c r="D416" s="67" t="str">
        <f>IF(ISNA(VLOOKUP(B416,NAICSall!D$2:E$20762,2,FALSE)),VLOOKUP(A416,'Sample GDP Data'!A885:B1221,2,FALSE),VLOOKUP(B416,NAICSall!D$2:E$20762,2,FALSE))</f>
        <v>Elementary and secondary schools</v>
      </c>
    </row>
    <row r="417" spans="1:4" x14ac:dyDescent="0.45">
      <c r="A417" t="s">
        <v>11456</v>
      </c>
      <c r="B417" s="153" t="str">
        <f t="shared" si="14"/>
        <v>A611200</v>
      </c>
      <c r="C417" s="67" t="str">
        <f t="shared" si="15"/>
        <v>611200 Community colleges and C.E.G.E.P.s</v>
      </c>
      <c r="D417" s="67" t="str">
        <f>IF(ISNA(VLOOKUP(B417,NAICSall!D$2:E$20762,2,FALSE)),VLOOKUP(A417,'Sample GDP Data'!A886:B1222,2,FALSE),VLOOKUP(B417,NAICSall!D$2:E$20762,2,FALSE))</f>
        <v>Community colleges and C.E.G.E.P.s</v>
      </c>
    </row>
    <row r="418" spans="1:4" x14ac:dyDescent="0.45">
      <c r="A418" t="s">
        <v>11457</v>
      </c>
      <c r="B418" s="153" t="str">
        <f t="shared" si="14"/>
        <v>A611300</v>
      </c>
      <c r="C418" s="67" t="str">
        <f t="shared" si="15"/>
        <v>611300 Universities</v>
      </c>
      <c r="D418" s="67" t="str">
        <f>IF(ISNA(VLOOKUP(B418,NAICSall!D$2:E$20762,2,FALSE)),VLOOKUP(A418,'Sample GDP Data'!A887:B1223,2,FALSE),VLOOKUP(B418,NAICSall!D$2:E$20762,2,FALSE))</f>
        <v>Universities</v>
      </c>
    </row>
    <row r="419" spans="1:4" x14ac:dyDescent="0.45">
      <c r="A419" t="s">
        <v>11672</v>
      </c>
      <c r="B419" s="153" t="str">
        <f t="shared" si="14"/>
        <v>A611400</v>
      </c>
      <c r="C419" s="67" t="str">
        <f t="shared" si="15"/>
        <v>611400 Business schools and computer and management training</v>
      </c>
      <c r="D419" s="67" t="str">
        <f>IF(ISNA(VLOOKUP(B419,NAICSall!D$2:E$20762,2,FALSE)),VLOOKUP(A419,'Sample GDP Data'!A888:B1224,2,FALSE),VLOOKUP(B419,NAICSall!D$2:E$20762,2,FALSE))</f>
        <v>Business schools and computer and management training</v>
      </c>
    </row>
    <row r="420" spans="1:4" x14ac:dyDescent="0.45">
      <c r="A420" t="s">
        <v>11673</v>
      </c>
      <c r="B420" s="153" t="str">
        <f t="shared" si="14"/>
        <v>A611500</v>
      </c>
      <c r="C420" s="67" t="str">
        <f t="shared" si="15"/>
        <v>611500 Technical and trade schools</v>
      </c>
      <c r="D420" s="67" t="str">
        <f>IF(ISNA(VLOOKUP(B420,NAICSall!D$2:E$20762,2,FALSE)),VLOOKUP(A420,'Sample GDP Data'!A889:B1225,2,FALSE),VLOOKUP(B420,NAICSall!D$2:E$20762,2,FALSE))</f>
        <v>Technical and trade schools</v>
      </c>
    </row>
    <row r="421" spans="1:4" x14ac:dyDescent="0.45">
      <c r="A421" t="s">
        <v>10439</v>
      </c>
      <c r="B421" s="153" t="str">
        <f t="shared" si="14"/>
        <v>A611600</v>
      </c>
      <c r="C421" s="67" t="str">
        <f t="shared" si="15"/>
        <v>611600 Other schools and instruction</v>
      </c>
      <c r="D421" s="67" t="str">
        <f>IF(ISNA(VLOOKUP(B421,NAICSall!D$2:E$20762,2,FALSE)),VLOOKUP(A421,'Sample GDP Data'!A890:B1226,2,FALSE),VLOOKUP(B421,NAICSall!D$2:E$20762,2,FALSE))</f>
        <v>Other schools and instruction</v>
      </c>
    </row>
    <row r="422" spans="1:4" x14ac:dyDescent="0.45">
      <c r="A422" t="s">
        <v>11674</v>
      </c>
      <c r="B422" s="153" t="str">
        <f t="shared" si="14"/>
        <v>A611700</v>
      </c>
      <c r="C422" s="67" t="str">
        <f t="shared" si="15"/>
        <v>611700 Educational support services</v>
      </c>
      <c r="D422" s="67" t="str">
        <f>IF(ISNA(VLOOKUP(B422,NAICSall!D$2:E$20762,2,FALSE)),VLOOKUP(A422,'Sample GDP Data'!A891:B1227,2,FALSE),VLOOKUP(B422,NAICSall!D$2:E$20762,2,FALSE))</f>
        <v>Educational support services</v>
      </c>
    </row>
    <row r="423" spans="1:4" x14ac:dyDescent="0.45">
      <c r="A423" t="s">
        <v>10440</v>
      </c>
      <c r="B423" s="153" t="str">
        <f t="shared" si="14"/>
        <v>A611D00</v>
      </c>
      <c r="C423" s="67" t="str">
        <f t="shared" si="15"/>
        <v>611D00</v>
      </c>
      <c r="D423" s="67" t="e">
        <f>IF(ISNA(VLOOKUP(B423,NAICSall!D$2:E$20762,2,FALSE)),VLOOKUP(A423,'Sample GDP Data'!A892:B1228,2,FALSE),VLOOKUP(B423,NAICSall!D$2:E$20762,2,FALSE))</f>
        <v>#N/A</v>
      </c>
    </row>
    <row r="424" spans="1:4" x14ac:dyDescent="0.45">
      <c r="A424" t="s">
        <v>11460</v>
      </c>
      <c r="B424" s="153" t="str">
        <f t="shared" si="14"/>
        <v>A620000</v>
      </c>
      <c r="C424" s="67" t="str">
        <f t="shared" si="15"/>
        <v>620000 Health care and social assistance</v>
      </c>
      <c r="D424" s="67" t="str">
        <f>IF(ISNA(VLOOKUP(B424,NAICSall!D$2:E$20762,2,FALSE)),VLOOKUP(A424,'Sample GDP Data'!A893:B1229,2,FALSE),VLOOKUP(B424,NAICSall!D$2:E$20762,2,FALSE))</f>
        <v>Health care and social assistance</v>
      </c>
    </row>
    <row r="425" spans="1:4" x14ac:dyDescent="0.45">
      <c r="A425" t="s">
        <v>11459</v>
      </c>
      <c r="B425" s="153" t="str">
        <f t="shared" si="14"/>
        <v>A621000</v>
      </c>
      <c r="C425" s="67" t="str">
        <f t="shared" si="15"/>
        <v>621000 Ambulatory health care services</v>
      </c>
      <c r="D425" s="67" t="str">
        <f>IF(ISNA(VLOOKUP(B425,NAICSall!D$2:E$20762,2,FALSE)),VLOOKUP(A425,'Sample GDP Data'!A894:B1230,2,FALSE),VLOOKUP(B425,NAICSall!D$2:E$20762,2,FALSE))</f>
        <v>Ambulatory health care services</v>
      </c>
    </row>
    <row r="426" spans="1:4" x14ac:dyDescent="0.45">
      <c r="A426" t="s">
        <v>11458</v>
      </c>
      <c r="B426" s="153" t="str">
        <f t="shared" si="14"/>
        <v>A621100</v>
      </c>
      <c r="C426" s="67" t="str">
        <f t="shared" si="15"/>
        <v>621100 Offices of physicians</v>
      </c>
      <c r="D426" s="67" t="str">
        <f>IF(ISNA(VLOOKUP(B426,NAICSall!D$2:E$20762,2,FALSE)),VLOOKUP(A426,'Sample GDP Data'!A895:B1231,2,FALSE),VLOOKUP(B426,NAICSall!D$2:E$20762,2,FALSE))</f>
        <v>Offices of physicians</v>
      </c>
    </row>
    <row r="427" spans="1:4" x14ac:dyDescent="0.45">
      <c r="A427" t="s">
        <v>11461</v>
      </c>
      <c r="B427" s="153" t="str">
        <f t="shared" si="14"/>
        <v>A621200</v>
      </c>
      <c r="C427" s="67" t="str">
        <f t="shared" si="15"/>
        <v>621200 Offices of dentists</v>
      </c>
      <c r="D427" s="67" t="str">
        <f>IF(ISNA(VLOOKUP(B427,NAICSall!D$2:E$20762,2,FALSE)),VLOOKUP(A427,'Sample GDP Data'!A896:B1232,2,FALSE),VLOOKUP(B427,NAICSall!D$2:E$20762,2,FALSE))</f>
        <v>Offices of dentists</v>
      </c>
    </row>
    <row r="428" spans="1:4" x14ac:dyDescent="0.45">
      <c r="A428" t="s">
        <v>11675</v>
      </c>
      <c r="B428" s="153" t="str">
        <f t="shared" si="14"/>
        <v>A621300</v>
      </c>
      <c r="C428" s="67" t="str">
        <f t="shared" si="15"/>
        <v>621300 Offices of other health practitioners</v>
      </c>
      <c r="D428" s="67" t="str">
        <f>IF(ISNA(VLOOKUP(B428,NAICSall!D$2:E$20762,2,FALSE)),VLOOKUP(A428,'Sample GDP Data'!A897:B1233,2,FALSE),VLOOKUP(B428,NAICSall!D$2:E$20762,2,FALSE))</f>
        <v>Offices of other health practitioners</v>
      </c>
    </row>
    <row r="429" spans="1:4" x14ac:dyDescent="0.45">
      <c r="A429" t="s">
        <v>11676</v>
      </c>
      <c r="B429" s="153" t="str">
        <f t="shared" si="14"/>
        <v>A621400</v>
      </c>
      <c r="C429" s="67" t="str">
        <f t="shared" si="15"/>
        <v>621400 Out-patient care centres</v>
      </c>
      <c r="D429" s="67" t="str">
        <f>IF(ISNA(VLOOKUP(B429,NAICSall!D$2:E$20762,2,FALSE)),VLOOKUP(A429,'Sample GDP Data'!A898:B1234,2,FALSE),VLOOKUP(B429,NAICSall!D$2:E$20762,2,FALSE))</f>
        <v>Out-patient care centres</v>
      </c>
    </row>
    <row r="430" spans="1:4" x14ac:dyDescent="0.45">
      <c r="A430" t="s">
        <v>11677</v>
      </c>
      <c r="B430" s="153" t="str">
        <f t="shared" si="14"/>
        <v>A621500</v>
      </c>
      <c r="C430" s="67" t="str">
        <f t="shared" si="15"/>
        <v>621500 Medical and diagnostic laboratories</v>
      </c>
      <c r="D430" s="67" t="str">
        <f>IF(ISNA(VLOOKUP(B430,NAICSall!D$2:E$20762,2,FALSE)),VLOOKUP(A430,'Sample GDP Data'!A899:B1235,2,FALSE),VLOOKUP(B430,NAICSall!D$2:E$20762,2,FALSE))</f>
        <v>Medical and diagnostic laboratories</v>
      </c>
    </row>
    <row r="431" spans="1:4" x14ac:dyDescent="0.45">
      <c r="A431" t="s">
        <v>11678</v>
      </c>
      <c r="B431" s="153" t="str">
        <f t="shared" si="14"/>
        <v>A621600</v>
      </c>
      <c r="C431" s="67" t="str">
        <f t="shared" si="15"/>
        <v>621600 Home health care services</v>
      </c>
      <c r="D431" s="67" t="str">
        <f>IF(ISNA(VLOOKUP(B431,NAICSall!D$2:E$20762,2,FALSE)),VLOOKUP(A431,'Sample GDP Data'!A900:B1236,2,FALSE),VLOOKUP(B431,NAICSall!D$2:E$20762,2,FALSE))</f>
        <v>Home health care services</v>
      </c>
    </row>
    <row r="432" spans="1:4" x14ac:dyDescent="0.45">
      <c r="A432" t="s">
        <v>11679</v>
      </c>
      <c r="B432" s="153" t="str">
        <f t="shared" si="14"/>
        <v>A621900</v>
      </c>
      <c r="C432" s="67" t="str">
        <f t="shared" si="15"/>
        <v>621900 Other ambulatory health care services</v>
      </c>
      <c r="D432" s="67" t="str">
        <f>IF(ISNA(VLOOKUP(B432,NAICSall!D$2:E$20762,2,FALSE)),VLOOKUP(A432,'Sample GDP Data'!A901:B1237,2,FALSE),VLOOKUP(B432,NAICSall!D$2:E$20762,2,FALSE))</f>
        <v>Other ambulatory health care services</v>
      </c>
    </row>
    <row r="433" spans="1:4" x14ac:dyDescent="0.45">
      <c r="A433" t="s">
        <v>11462</v>
      </c>
      <c r="B433" s="153" t="str">
        <f t="shared" si="14"/>
        <v>A621A00</v>
      </c>
      <c r="C433" s="67" t="str">
        <f t="shared" si="15"/>
        <v>621A00</v>
      </c>
      <c r="D433" s="67" t="e">
        <f>IF(ISNA(VLOOKUP(B433,NAICSall!D$2:E$20762,2,FALSE)),VLOOKUP(A433,'Sample GDP Data'!A902:B1238,2,FALSE),VLOOKUP(B433,NAICSall!D$2:E$20762,2,FALSE))</f>
        <v>#N/A</v>
      </c>
    </row>
    <row r="434" spans="1:4" x14ac:dyDescent="0.45">
      <c r="A434" t="s">
        <v>11463</v>
      </c>
      <c r="B434" s="153" t="str">
        <f t="shared" si="14"/>
        <v>A622000</v>
      </c>
      <c r="C434" s="67" t="str">
        <f t="shared" si="15"/>
        <v>622000 Hospitals</v>
      </c>
      <c r="D434" s="67" t="str">
        <f>IF(ISNA(VLOOKUP(B434,NAICSall!D$2:E$20762,2,FALSE)),VLOOKUP(A434,'Sample GDP Data'!A903:B1239,2,FALSE),VLOOKUP(B434,NAICSall!D$2:E$20762,2,FALSE))</f>
        <v>Hospitals</v>
      </c>
    </row>
    <row r="435" spans="1:4" x14ac:dyDescent="0.45">
      <c r="A435" t="s">
        <v>11680</v>
      </c>
      <c r="B435" s="153" t="str">
        <f t="shared" si="14"/>
        <v>A622N00</v>
      </c>
      <c r="C435" s="67" t="str">
        <f t="shared" si="15"/>
        <v>622N00</v>
      </c>
      <c r="D435" s="67" t="e">
        <f>IF(ISNA(VLOOKUP(B435,NAICSall!D$2:E$20762,2,FALSE)),VLOOKUP(A435,'Sample GDP Data'!A904:B1240,2,FALSE),VLOOKUP(B435,NAICSall!D$2:E$20762,2,FALSE))</f>
        <v>#N/A</v>
      </c>
    </row>
    <row r="436" spans="1:4" x14ac:dyDescent="0.45">
      <c r="A436" t="s">
        <v>11464</v>
      </c>
      <c r="B436" s="153" t="str">
        <f t="shared" si="14"/>
        <v>A623000</v>
      </c>
      <c r="C436" s="67" t="str">
        <f t="shared" si="15"/>
        <v>623000 Nursing and residential care facilities</v>
      </c>
      <c r="D436" s="67" t="str">
        <f>IF(ISNA(VLOOKUP(B436,NAICSall!D$2:E$20762,2,FALSE)),VLOOKUP(A436,'Sample GDP Data'!A905:B1241,2,FALSE),VLOOKUP(B436,NAICSall!D$2:E$20762,2,FALSE))</f>
        <v>Nursing and residential care facilities</v>
      </c>
    </row>
    <row r="437" spans="1:4" x14ac:dyDescent="0.45">
      <c r="A437" t="s">
        <v>11681</v>
      </c>
      <c r="B437" s="153" t="str">
        <f t="shared" si="14"/>
        <v>A623N00</v>
      </c>
      <c r="C437" s="67" t="str">
        <f t="shared" si="15"/>
        <v>623N00</v>
      </c>
      <c r="D437" s="67" t="e">
        <f>IF(ISNA(VLOOKUP(B437,NAICSall!D$2:E$20762,2,FALSE)),VLOOKUP(A437,'Sample GDP Data'!A906:B1242,2,FALSE),VLOOKUP(B437,NAICSall!D$2:E$20762,2,FALSE))</f>
        <v>#N/A</v>
      </c>
    </row>
    <row r="438" spans="1:4" x14ac:dyDescent="0.45">
      <c r="A438" t="s">
        <v>11465</v>
      </c>
      <c r="B438" s="153" t="str">
        <f t="shared" si="14"/>
        <v>A624000</v>
      </c>
      <c r="C438" s="67" t="str">
        <f t="shared" si="15"/>
        <v>624000 Social assistance</v>
      </c>
      <c r="D438" s="67" t="str">
        <f>IF(ISNA(VLOOKUP(B438,NAICSall!D$2:E$20762,2,FALSE)),VLOOKUP(A438,'Sample GDP Data'!A907:B1243,2,FALSE),VLOOKUP(B438,NAICSall!D$2:E$20762,2,FALSE))</f>
        <v>Social assistance</v>
      </c>
    </row>
    <row r="439" spans="1:4" x14ac:dyDescent="0.45">
      <c r="A439" t="s">
        <v>11682</v>
      </c>
      <c r="B439" s="153" t="str">
        <f t="shared" si="14"/>
        <v>A624100</v>
      </c>
      <c r="C439" s="67" t="str">
        <f t="shared" si="15"/>
        <v>624100 Individual and family services</v>
      </c>
      <c r="D439" s="67" t="str">
        <f>IF(ISNA(VLOOKUP(B439,NAICSall!D$2:E$20762,2,FALSE)),VLOOKUP(A439,'Sample GDP Data'!A908:B1244,2,FALSE),VLOOKUP(B439,NAICSall!D$2:E$20762,2,FALSE))</f>
        <v>Individual and family services</v>
      </c>
    </row>
    <row r="440" spans="1:4" x14ac:dyDescent="0.45">
      <c r="A440" t="s">
        <v>11683</v>
      </c>
      <c r="B440" s="153" t="str">
        <f t="shared" si="14"/>
        <v>A624200</v>
      </c>
      <c r="C440" s="67" t="str">
        <f t="shared" si="15"/>
        <v>624200 Community food and housing, and emergency and other relief services</v>
      </c>
      <c r="D440" s="67" t="str">
        <f>IF(ISNA(VLOOKUP(B440,NAICSall!D$2:E$20762,2,FALSE)),VLOOKUP(A440,'Sample GDP Data'!A909:B1245,2,FALSE),VLOOKUP(B440,NAICSall!D$2:E$20762,2,FALSE))</f>
        <v>Community food and housing, and emergency and other relief services</v>
      </c>
    </row>
    <row r="441" spans="1:4" x14ac:dyDescent="0.45">
      <c r="A441" t="s">
        <v>11684</v>
      </c>
      <c r="B441" s="153" t="str">
        <f t="shared" si="14"/>
        <v>A624300</v>
      </c>
      <c r="C441" s="67" t="str">
        <f t="shared" si="15"/>
        <v>624300 Vocational rehabilitation services</v>
      </c>
      <c r="D441" s="67" t="str">
        <f>IF(ISNA(VLOOKUP(B441,NAICSall!D$2:E$20762,2,FALSE)),VLOOKUP(A441,'Sample GDP Data'!A910:B1246,2,FALSE),VLOOKUP(B441,NAICSall!D$2:E$20762,2,FALSE))</f>
        <v>Vocational rehabilitation services</v>
      </c>
    </row>
    <row r="442" spans="1:4" x14ac:dyDescent="0.45">
      <c r="A442" t="s">
        <v>11685</v>
      </c>
      <c r="B442" s="153" t="str">
        <f t="shared" si="14"/>
        <v>A624400</v>
      </c>
      <c r="C442" s="67" t="str">
        <f t="shared" si="15"/>
        <v>624400 Child day-care services</v>
      </c>
      <c r="D442" s="67" t="str">
        <f>IF(ISNA(VLOOKUP(B442,NAICSall!D$2:E$20762,2,FALSE)),VLOOKUP(A442,'Sample GDP Data'!A911:B1247,2,FALSE),VLOOKUP(B442,NAICSall!D$2:E$20762,2,FALSE))</f>
        <v>Child day-care services</v>
      </c>
    </row>
    <row r="443" spans="1:4" x14ac:dyDescent="0.45">
      <c r="A443" t="s">
        <v>11468</v>
      </c>
      <c r="B443" s="153" t="str">
        <f t="shared" si="14"/>
        <v>A710000</v>
      </c>
      <c r="C443" s="67" t="str">
        <f t="shared" si="15"/>
        <v>710000 Arts, entertainment and recreation</v>
      </c>
      <c r="D443" s="67" t="str">
        <f>IF(ISNA(VLOOKUP(B443,NAICSall!D$2:E$20762,2,FALSE)),VLOOKUP(A443,'Sample GDP Data'!A912:B1248,2,FALSE),VLOOKUP(B443,NAICSall!D$2:E$20762,2,FALSE))</f>
        <v>Arts, entertainment and recreation</v>
      </c>
    </row>
    <row r="444" spans="1:4" x14ac:dyDescent="0.45">
      <c r="A444" t="s">
        <v>11470</v>
      </c>
      <c r="B444" s="153" t="str">
        <f t="shared" si="14"/>
        <v>A711000</v>
      </c>
      <c r="C444" s="67" t="str">
        <f t="shared" si="15"/>
        <v>711000 Performing arts, spectator sports and related industries</v>
      </c>
      <c r="D444" s="67" t="str">
        <f>IF(ISNA(VLOOKUP(B444,NAICSall!D$2:E$20762,2,FALSE)),VLOOKUP(A444,'Sample GDP Data'!A913:B1249,2,FALSE),VLOOKUP(B444,NAICSall!D$2:E$20762,2,FALSE))</f>
        <v>Performing arts, spectator sports and related industries</v>
      </c>
    </row>
    <row r="445" spans="1:4" x14ac:dyDescent="0.45">
      <c r="A445" t="s">
        <v>10445</v>
      </c>
      <c r="B445" s="153" t="str">
        <f t="shared" si="14"/>
        <v>A711100</v>
      </c>
      <c r="C445" s="67" t="str">
        <f t="shared" si="15"/>
        <v>711100 Performing arts companies</v>
      </c>
      <c r="D445" s="67" t="str">
        <f>IF(ISNA(VLOOKUP(B445,NAICSall!D$2:E$20762,2,FALSE)),VLOOKUP(A445,'Sample GDP Data'!A914:B1250,2,FALSE),VLOOKUP(B445,NAICSall!D$2:E$20762,2,FALSE))</f>
        <v>Performing arts companies</v>
      </c>
    </row>
    <row r="446" spans="1:4" x14ac:dyDescent="0.45">
      <c r="A446" t="s">
        <v>11686</v>
      </c>
      <c r="B446" s="153" t="str">
        <f t="shared" si="14"/>
        <v>A711200</v>
      </c>
      <c r="C446" s="67" t="str">
        <f t="shared" si="15"/>
        <v>711200 Spectator sports</v>
      </c>
      <c r="D446" s="67" t="str">
        <f>IF(ISNA(VLOOKUP(B446,NAICSall!D$2:E$20762,2,FALSE)),VLOOKUP(A446,'Sample GDP Data'!A915:B1251,2,FALSE),VLOOKUP(B446,NAICSall!D$2:E$20762,2,FALSE))</f>
        <v>Spectator sports</v>
      </c>
    </row>
    <row r="447" spans="1:4" x14ac:dyDescent="0.45">
      <c r="A447" t="s">
        <v>10446</v>
      </c>
      <c r="B447" s="153" t="str">
        <f t="shared" si="14"/>
        <v>A711300</v>
      </c>
      <c r="C447" s="67" t="str">
        <f t="shared" si="15"/>
        <v>711300 Promoters (presenters) of performing arts, sports and similar events</v>
      </c>
      <c r="D447" s="67" t="str">
        <f>IF(ISNA(VLOOKUP(B447,NAICSall!D$2:E$20762,2,FALSE)),VLOOKUP(A447,'Sample GDP Data'!A916:B1252,2,FALSE),VLOOKUP(B447,NAICSall!D$2:E$20762,2,FALSE))</f>
        <v>Promoters (presenters) of performing arts, sports and similar events</v>
      </c>
    </row>
    <row r="448" spans="1:4" x14ac:dyDescent="0.45">
      <c r="A448" t="s">
        <v>11687</v>
      </c>
      <c r="B448" s="153" t="str">
        <f t="shared" si="14"/>
        <v>A711400</v>
      </c>
      <c r="C448" s="67" t="str">
        <f t="shared" si="15"/>
        <v>711400 Agents and managers for artists, athletes, entertainers and other public figures</v>
      </c>
      <c r="D448" s="67" t="str">
        <f>IF(ISNA(VLOOKUP(B448,NAICSall!D$2:E$20762,2,FALSE)),VLOOKUP(A448,'Sample GDP Data'!A917:B1253,2,FALSE),VLOOKUP(B448,NAICSall!D$2:E$20762,2,FALSE))</f>
        <v>Agents and managers for artists, athletes, entertainers and other public figures</v>
      </c>
    </row>
    <row r="449" spans="1:4" x14ac:dyDescent="0.45">
      <c r="A449" t="s">
        <v>10465</v>
      </c>
      <c r="B449" s="153" t="str">
        <f t="shared" si="14"/>
        <v>A711500</v>
      </c>
      <c r="C449" s="67" t="str">
        <f t="shared" si="15"/>
        <v>711500 Independent artists, writers and performers</v>
      </c>
      <c r="D449" s="67" t="str">
        <f>IF(ISNA(VLOOKUP(B449,NAICSall!D$2:E$20762,2,FALSE)),VLOOKUP(A449,'Sample GDP Data'!A918:B1254,2,FALSE),VLOOKUP(B449,NAICSall!D$2:E$20762,2,FALSE))</f>
        <v>Independent artists, writers and performers</v>
      </c>
    </row>
    <row r="450" spans="1:4" x14ac:dyDescent="0.45">
      <c r="A450" t="s">
        <v>11471</v>
      </c>
      <c r="B450" s="153" t="str">
        <f t="shared" si="14"/>
        <v>A712000</v>
      </c>
      <c r="C450" s="67" t="str">
        <f t="shared" si="15"/>
        <v>712000 Heritage institutions</v>
      </c>
      <c r="D450" s="67" t="str">
        <f>IF(ISNA(VLOOKUP(B450,NAICSall!D$2:E$20762,2,FALSE)),VLOOKUP(A450,'Sample GDP Data'!A919:B1255,2,FALSE),VLOOKUP(B450,NAICSall!D$2:E$20762,2,FALSE))</f>
        <v>Heritage institutions</v>
      </c>
    </row>
    <row r="451" spans="1:4" x14ac:dyDescent="0.45">
      <c r="A451" t="s">
        <v>10447</v>
      </c>
      <c r="B451" s="153" t="str">
        <f t="shared" si="14"/>
        <v>A712100</v>
      </c>
      <c r="C451" s="67" t="str">
        <f t="shared" si="15"/>
        <v>712100 Heritage institutions</v>
      </c>
      <c r="D451" s="67" t="str">
        <f>IF(ISNA(VLOOKUP(B451,NAICSall!D$2:E$20762,2,FALSE)),VLOOKUP(A451,'Sample GDP Data'!A920:B1256,2,FALSE),VLOOKUP(B451,NAICSall!D$2:E$20762,2,FALSE))</f>
        <v>Heritage institutions</v>
      </c>
    </row>
    <row r="452" spans="1:4" x14ac:dyDescent="0.45">
      <c r="A452" t="s">
        <v>11467</v>
      </c>
      <c r="B452" s="153" t="str">
        <f t="shared" si="14"/>
        <v>A713000</v>
      </c>
      <c r="C452" s="67" t="str">
        <f t="shared" si="15"/>
        <v>713000 Amusement, gambling and recreation industries</v>
      </c>
      <c r="D452" s="67" t="str">
        <f>IF(ISNA(VLOOKUP(B452,NAICSall!D$2:E$20762,2,FALSE)),VLOOKUP(A452,'Sample GDP Data'!A921:B1257,2,FALSE),VLOOKUP(B452,NAICSall!D$2:E$20762,2,FALSE))</f>
        <v>Amusement, gambling and recreation industries</v>
      </c>
    </row>
    <row r="453" spans="1:4" x14ac:dyDescent="0.45">
      <c r="A453" t="s">
        <v>11688</v>
      </c>
      <c r="B453" s="153" t="str">
        <f t="shared" ref="B453:B501" si="16">"A"&amp;A453</f>
        <v>A713100</v>
      </c>
      <c r="C453" s="67" t="str">
        <f t="shared" ref="C453:C501" si="17">IF(ISNA(D453),A453,A453&amp;" "&amp;D453)</f>
        <v>713100 Amusement parks and arcades</v>
      </c>
      <c r="D453" s="67" t="str">
        <f>IF(ISNA(VLOOKUP(B453,NAICSall!D$2:E$20762,2,FALSE)),VLOOKUP(A453,'Sample GDP Data'!A922:B1258,2,FALSE),VLOOKUP(B453,NAICSall!D$2:E$20762,2,FALSE))</f>
        <v>Amusement parks and arcades</v>
      </c>
    </row>
    <row r="454" spans="1:4" x14ac:dyDescent="0.45">
      <c r="A454" t="s">
        <v>11466</v>
      </c>
      <c r="B454" s="153" t="str">
        <f t="shared" si="16"/>
        <v>A713200</v>
      </c>
      <c r="C454" s="67" t="str">
        <f t="shared" si="17"/>
        <v>713200 Gambling industries</v>
      </c>
      <c r="D454" s="67" t="str">
        <f>IF(ISNA(VLOOKUP(B454,NAICSall!D$2:E$20762,2,FALSE)),VLOOKUP(A454,'Sample GDP Data'!A923:B1259,2,FALSE),VLOOKUP(B454,NAICSall!D$2:E$20762,2,FALSE))</f>
        <v>Gambling industries</v>
      </c>
    </row>
    <row r="455" spans="1:4" x14ac:dyDescent="0.45">
      <c r="A455" t="s">
        <v>11689</v>
      </c>
      <c r="B455" s="153" t="str">
        <f t="shared" si="16"/>
        <v>A713900</v>
      </c>
      <c r="C455" s="67" t="str">
        <f t="shared" si="17"/>
        <v>713900 Other amusement and recreation industries</v>
      </c>
      <c r="D455" s="67" t="str">
        <f>IF(ISNA(VLOOKUP(B455,NAICSall!D$2:E$20762,2,FALSE)),VLOOKUP(A455,'Sample GDP Data'!A924:B1260,2,FALSE),VLOOKUP(B455,NAICSall!D$2:E$20762,2,FALSE))</f>
        <v>Other amusement and recreation industries</v>
      </c>
    </row>
    <row r="456" spans="1:4" x14ac:dyDescent="0.45">
      <c r="A456" t="s">
        <v>11469</v>
      </c>
      <c r="B456" s="153" t="str">
        <f t="shared" si="16"/>
        <v>A713A00</v>
      </c>
      <c r="C456" s="67" t="str">
        <f t="shared" si="17"/>
        <v>713A00</v>
      </c>
      <c r="D456" s="67" t="e">
        <f>IF(ISNA(VLOOKUP(B456,NAICSall!D$2:E$20762,2,FALSE)),VLOOKUP(A456,'Sample GDP Data'!A925:B1261,2,FALSE),VLOOKUP(B456,NAICSall!D$2:E$20762,2,FALSE))</f>
        <v>#N/A</v>
      </c>
    </row>
    <row r="457" spans="1:4" x14ac:dyDescent="0.45">
      <c r="A457" t="s">
        <v>11472</v>
      </c>
      <c r="B457" s="153" t="str">
        <f t="shared" si="16"/>
        <v>A71D000</v>
      </c>
      <c r="C457" s="67" t="str">
        <f t="shared" si="17"/>
        <v>71D000</v>
      </c>
      <c r="D457" s="67" t="e">
        <f>IF(ISNA(VLOOKUP(B457,NAICSall!D$2:E$20762,2,FALSE)),VLOOKUP(A457,'Sample GDP Data'!A926:B1262,2,FALSE),VLOOKUP(B457,NAICSall!D$2:E$20762,2,FALSE))</f>
        <v>#N/A</v>
      </c>
    </row>
    <row r="458" spans="1:4" x14ac:dyDescent="0.45">
      <c r="A458" t="s">
        <v>11475</v>
      </c>
      <c r="B458" s="153" t="str">
        <f t="shared" si="16"/>
        <v>A720000</v>
      </c>
      <c r="C458" s="67" t="str">
        <f t="shared" si="17"/>
        <v>720000 Accommodation and food services</v>
      </c>
      <c r="D458" s="67" t="str">
        <f>IF(ISNA(VLOOKUP(B458,NAICSall!D$2:E$20762,2,FALSE)),VLOOKUP(A458,'Sample GDP Data'!A927:B1263,2,FALSE),VLOOKUP(B458,NAICSall!D$2:E$20762,2,FALSE))</f>
        <v>Accommodation and food services</v>
      </c>
    </row>
    <row r="459" spans="1:4" x14ac:dyDescent="0.45">
      <c r="A459" t="s">
        <v>11474</v>
      </c>
      <c r="B459" s="153" t="str">
        <f t="shared" si="16"/>
        <v>A721000</v>
      </c>
      <c r="C459" s="67" t="str">
        <f t="shared" si="17"/>
        <v>721000 Accommodation services</v>
      </c>
      <c r="D459" s="67" t="str">
        <f>IF(ISNA(VLOOKUP(B459,NAICSall!D$2:E$20762,2,FALSE)),VLOOKUP(A459,'Sample GDP Data'!A928:B1264,2,FALSE),VLOOKUP(B459,NAICSall!D$2:E$20762,2,FALSE))</f>
        <v>Accommodation services</v>
      </c>
    </row>
    <row r="460" spans="1:4" x14ac:dyDescent="0.45">
      <c r="A460" t="s">
        <v>11473</v>
      </c>
      <c r="B460" s="153" t="str">
        <f t="shared" si="16"/>
        <v>A721100</v>
      </c>
      <c r="C460" s="67" t="str">
        <f t="shared" si="17"/>
        <v>721100 Traveller accommodation</v>
      </c>
      <c r="D460" s="67" t="str">
        <f>IF(ISNA(VLOOKUP(B460,NAICSall!D$2:E$20762,2,FALSE)),VLOOKUP(A460,'Sample GDP Data'!A929:B1265,2,FALSE),VLOOKUP(B460,NAICSall!D$2:E$20762,2,FALSE))</f>
        <v>Traveller accommodation</v>
      </c>
    </row>
    <row r="461" spans="1:4" x14ac:dyDescent="0.45">
      <c r="A461" t="s">
        <v>11690</v>
      </c>
      <c r="B461" s="153" t="str">
        <f t="shared" si="16"/>
        <v>A721200</v>
      </c>
      <c r="C461" s="67" t="str">
        <f t="shared" si="17"/>
        <v>721200 Recreational vehicle (RV) parks and recreational camps</v>
      </c>
      <c r="D461" s="67" t="str">
        <f>IF(ISNA(VLOOKUP(B461,NAICSall!D$2:E$20762,2,FALSE)),VLOOKUP(A461,'Sample GDP Data'!A930:B1266,2,FALSE),VLOOKUP(B461,NAICSall!D$2:E$20762,2,FALSE))</f>
        <v>Recreational vehicle (RV) parks and recreational camps</v>
      </c>
    </row>
    <row r="462" spans="1:4" x14ac:dyDescent="0.45">
      <c r="A462" t="s">
        <v>11691</v>
      </c>
      <c r="B462" s="153" t="str">
        <f t="shared" si="16"/>
        <v>A721300</v>
      </c>
      <c r="C462" s="67" t="str">
        <f t="shared" si="17"/>
        <v>721300 Rooming and boarding houses</v>
      </c>
      <c r="D462" s="67" t="str">
        <f>IF(ISNA(VLOOKUP(B462,NAICSall!D$2:E$20762,2,FALSE)),VLOOKUP(A462,'Sample GDP Data'!A931:B1267,2,FALSE),VLOOKUP(B462,NAICSall!D$2:E$20762,2,FALSE))</f>
        <v>Rooming and boarding houses</v>
      </c>
    </row>
    <row r="463" spans="1:4" x14ac:dyDescent="0.45">
      <c r="A463" t="s">
        <v>11476</v>
      </c>
      <c r="B463" s="153" t="str">
        <f t="shared" si="16"/>
        <v>A721A00</v>
      </c>
      <c r="C463" s="67" t="str">
        <f t="shared" si="17"/>
        <v>721A00</v>
      </c>
      <c r="D463" s="67" t="e">
        <f>IF(ISNA(VLOOKUP(B463,NAICSall!D$2:E$20762,2,FALSE)),VLOOKUP(A463,'Sample GDP Data'!A932:B1268,2,FALSE),VLOOKUP(B463,NAICSall!D$2:E$20762,2,FALSE))</f>
        <v>#N/A</v>
      </c>
    </row>
    <row r="464" spans="1:4" x14ac:dyDescent="0.45">
      <c r="A464" t="s">
        <v>11477</v>
      </c>
      <c r="B464" s="153" t="str">
        <f t="shared" si="16"/>
        <v>A722000</v>
      </c>
      <c r="C464" s="67" t="str">
        <f t="shared" si="17"/>
        <v>722000 Food services and drinking places</v>
      </c>
      <c r="D464" s="67" t="str">
        <f>IF(ISNA(VLOOKUP(B464,NAICSall!D$2:E$20762,2,FALSE)),VLOOKUP(A464,'Sample GDP Data'!A933:B1269,2,FALSE),VLOOKUP(B464,NAICSall!D$2:E$20762,2,FALSE))</f>
        <v>Food services and drinking places</v>
      </c>
    </row>
    <row r="465" spans="1:4" x14ac:dyDescent="0.45">
      <c r="A465" t="s">
        <v>11692</v>
      </c>
      <c r="B465" s="153" t="str">
        <f t="shared" si="16"/>
        <v>A722300</v>
      </c>
      <c r="C465" s="67" t="str">
        <f t="shared" si="17"/>
        <v>722300 Special food services</v>
      </c>
      <c r="D465" s="67" t="str">
        <f>IF(ISNA(VLOOKUP(B465,NAICSall!D$2:E$20762,2,FALSE)),VLOOKUP(A465,'Sample GDP Data'!A934:B1270,2,FALSE),VLOOKUP(B465,NAICSall!D$2:E$20762,2,FALSE))</f>
        <v>Special food services</v>
      </c>
    </row>
    <row r="466" spans="1:4" x14ac:dyDescent="0.45">
      <c r="A466" t="s">
        <v>11693</v>
      </c>
      <c r="B466" s="153" t="str">
        <f t="shared" si="16"/>
        <v>A722400</v>
      </c>
      <c r="C466" s="67" t="str">
        <f t="shared" si="17"/>
        <v>722400 Drinking places (alcoholic beverages)</v>
      </c>
      <c r="D466" s="67" t="str">
        <f>IF(ISNA(VLOOKUP(B466,NAICSall!D$2:E$20762,2,FALSE)),VLOOKUP(A466,'Sample GDP Data'!A935:B1271,2,FALSE),VLOOKUP(B466,NAICSall!D$2:E$20762,2,FALSE))</f>
        <v>Drinking places (alcoholic beverages)</v>
      </c>
    </row>
    <row r="467" spans="1:4" x14ac:dyDescent="0.45">
      <c r="A467" t="s">
        <v>11694</v>
      </c>
      <c r="B467" s="153" t="str">
        <f t="shared" si="16"/>
        <v>A722500</v>
      </c>
      <c r="C467" s="67" t="str">
        <f t="shared" si="17"/>
        <v>722500 Full-service restaurants and limited-service eating places</v>
      </c>
      <c r="D467" s="67" t="str">
        <f>IF(ISNA(VLOOKUP(B467,NAICSall!D$2:E$20762,2,FALSE)),VLOOKUP(A467,'Sample GDP Data'!A936:B1272,2,FALSE),VLOOKUP(B467,NAICSall!D$2:E$20762,2,FALSE))</f>
        <v>Full-service restaurants and limited-service eating places</v>
      </c>
    </row>
    <row r="468" spans="1:4" x14ac:dyDescent="0.45">
      <c r="A468" t="s">
        <v>11480</v>
      </c>
      <c r="B468" s="153" t="str">
        <f t="shared" si="16"/>
        <v>A810000</v>
      </c>
      <c r="C468" s="67" t="str">
        <f t="shared" si="17"/>
        <v>810000 Other services (except public administration)</v>
      </c>
      <c r="D468" s="67" t="str">
        <f>IF(ISNA(VLOOKUP(B468,NAICSall!D$2:E$20762,2,FALSE)),VLOOKUP(A468,'Sample GDP Data'!A937:B1273,2,FALSE),VLOOKUP(B468,NAICSall!D$2:E$20762,2,FALSE))</f>
        <v>Other services (except public administration)</v>
      </c>
    </row>
    <row r="469" spans="1:4" x14ac:dyDescent="0.45">
      <c r="A469" t="s">
        <v>11479</v>
      </c>
      <c r="B469" s="153" t="str">
        <f t="shared" si="16"/>
        <v>A811000</v>
      </c>
      <c r="C469" s="67" t="str">
        <f t="shared" si="17"/>
        <v>811000 Repair and maintenance</v>
      </c>
      <c r="D469" s="67" t="str">
        <f>IF(ISNA(VLOOKUP(B469,NAICSall!D$2:E$20762,2,FALSE)),VLOOKUP(A469,'Sample GDP Data'!A938:B1274,2,FALSE),VLOOKUP(B469,NAICSall!D$2:E$20762,2,FALSE))</f>
        <v>Repair and maintenance</v>
      </c>
    </row>
    <row r="470" spans="1:4" x14ac:dyDescent="0.45">
      <c r="A470" t="s">
        <v>11478</v>
      </c>
      <c r="B470" s="153" t="str">
        <f t="shared" si="16"/>
        <v>A811100</v>
      </c>
      <c r="C470" s="67" t="str">
        <f t="shared" si="17"/>
        <v>811100 Automotive repair and maintenance</v>
      </c>
      <c r="D470" s="67" t="str">
        <f>IF(ISNA(VLOOKUP(B470,NAICSall!D$2:E$20762,2,FALSE)),VLOOKUP(A470,'Sample GDP Data'!A939:B1275,2,FALSE),VLOOKUP(B470,NAICSall!D$2:E$20762,2,FALSE))</f>
        <v>Automotive repair and maintenance</v>
      </c>
    </row>
    <row r="471" spans="1:4" x14ac:dyDescent="0.45">
      <c r="A471" t="s">
        <v>11695</v>
      </c>
      <c r="B471" s="153" t="str">
        <f t="shared" si="16"/>
        <v>A811200</v>
      </c>
      <c r="C471" s="67" t="str">
        <f t="shared" si="17"/>
        <v>811200 Electronic and precision equipment repair and maintenance</v>
      </c>
      <c r="D471" s="67" t="str">
        <f>IF(ISNA(VLOOKUP(B471,NAICSall!D$2:E$20762,2,FALSE)),VLOOKUP(A471,'Sample GDP Data'!A940:B1276,2,FALSE),VLOOKUP(B471,NAICSall!D$2:E$20762,2,FALSE))</f>
        <v>Electronic and precision equipment repair and maintenance</v>
      </c>
    </row>
    <row r="472" spans="1:4" x14ac:dyDescent="0.45">
      <c r="A472" t="s">
        <v>11696</v>
      </c>
      <c r="B472" s="153" t="str">
        <f t="shared" si="16"/>
        <v>A811300</v>
      </c>
      <c r="C472" s="67" t="str">
        <f t="shared" si="17"/>
        <v>811300 Commercial and industrial machinery and equipment (except automotive and electronic) repair and maintenance</v>
      </c>
      <c r="D472" s="67" t="str">
        <f>IF(ISNA(VLOOKUP(B472,NAICSall!D$2:E$20762,2,FALSE)),VLOOKUP(A472,'Sample GDP Data'!A941:B1277,2,FALSE),VLOOKUP(B472,NAICSall!D$2:E$20762,2,FALSE))</f>
        <v>Commercial and industrial machinery and equipment (except automotive and electronic) repair and maintenance</v>
      </c>
    </row>
    <row r="473" spans="1:4" x14ac:dyDescent="0.45">
      <c r="A473" t="s">
        <v>11697</v>
      </c>
      <c r="B473" s="153" t="str">
        <f t="shared" si="16"/>
        <v>A811400</v>
      </c>
      <c r="C473" s="67" t="str">
        <f t="shared" si="17"/>
        <v>811400 Personal and household goods repair and maintenance</v>
      </c>
      <c r="D473" s="67" t="str">
        <f>IF(ISNA(VLOOKUP(B473,NAICSall!D$2:E$20762,2,FALSE)),VLOOKUP(A473,'Sample GDP Data'!A942:B1278,2,FALSE),VLOOKUP(B473,NAICSall!D$2:E$20762,2,FALSE))</f>
        <v>Personal and household goods repair and maintenance</v>
      </c>
    </row>
    <row r="474" spans="1:4" x14ac:dyDescent="0.45">
      <c r="A474" t="s">
        <v>11481</v>
      </c>
      <c r="B474" s="153" t="str">
        <f t="shared" si="16"/>
        <v>A811A00</v>
      </c>
      <c r="C474" s="67" t="str">
        <f t="shared" si="17"/>
        <v>811A00</v>
      </c>
      <c r="D474" s="67" t="e">
        <f>IF(ISNA(VLOOKUP(B474,NAICSall!D$2:E$20762,2,FALSE)),VLOOKUP(A474,'Sample GDP Data'!A943:B1279,2,FALSE),VLOOKUP(B474,NAICSall!D$2:E$20762,2,FALSE))</f>
        <v>#N/A</v>
      </c>
    </row>
    <row r="475" spans="1:4" x14ac:dyDescent="0.45">
      <c r="A475" t="s">
        <v>11483</v>
      </c>
      <c r="B475" s="153" t="str">
        <f t="shared" si="16"/>
        <v>A812000</v>
      </c>
      <c r="C475" s="67" t="str">
        <f t="shared" si="17"/>
        <v>812000 Personal and laundry services</v>
      </c>
      <c r="D475" s="67" t="str">
        <f>IF(ISNA(VLOOKUP(B475,NAICSall!D$2:E$20762,2,FALSE)),VLOOKUP(A475,'Sample GDP Data'!A944:B1280,2,FALSE),VLOOKUP(B475,NAICSall!D$2:E$20762,2,FALSE))</f>
        <v>Personal and laundry services</v>
      </c>
    </row>
    <row r="476" spans="1:4" x14ac:dyDescent="0.45">
      <c r="A476" t="s">
        <v>11486</v>
      </c>
      <c r="B476" s="153" t="str">
        <f t="shared" si="16"/>
        <v>A812100</v>
      </c>
      <c r="C476" s="67" t="str">
        <f t="shared" si="17"/>
        <v>812100 Personal care services</v>
      </c>
      <c r="D476" s="67" t="str">
        <f>IF(ISNA(VLOOKUP(B476,NAICSall!D$2:E$20762,2,FALSE)),VLOOKUP(A476,'Sample GDP Data'!A945:B1281,2,FALSE),VLOOKUP(B476,NAICSall!D$2:E$20762,2,FALSE))</f>
        <v>Personal care services</v>
      </c>
    </row>
    <row r="477" spans="1:4" x14ac:dyDescent="0.45">
      <c r="A477" t="s">
        <v>11482</v>
      </c>
      <c r="B477" s="153" t="str">
        <f t="shared" si="16"/>
        <v>A812200</v>
      </c>
      <c r="C477" s="67" t="str">
        <f t="shared" si="17"/>
        <v>812200 Funeral services</v>
      </c>
      <c r="D477" s="67" t="str">
        <f>IF(ISNA(VLOOKUP(B477,NAICSall!D$2:E$20762,2,FALSE)),VLOOKUP(A477,'Sample GDP Data'!A946:B1282,2,FALSE),VLOOKUP(B477,NAICSall!D$2:E$20762,2,FALSE))</f>
        <v>Funeral services</v>
      </c>
    </row>
    <row r="478" spans="1:4" x14ac:dyDescent="0.45">
      <c r="A478" t="s">
        <v>11484</v>
      </c>
      <c r="B478" s="153" t="str">
        <f t="shared" si="16"/>
        <v>A812300</v>
      </c>
      <c r="C478" s="67" t="str">
        <f t="shared" si="17"/>
        <v>812300 Dry cleaning and laundry services</v>
      </c>
      <c r="D478" s="67" t="str">
        <f>IF(ISNA(VLOOKUP(B478,NAICSall!D$2:E$20762,2,FALSE)),VLOOKUP(A478,'Sample GDP Data'!A947:B1283,2,FALSE),VLOOKUP(B478,NAICSall!D$2:E$20762,2,FALSE))</f>
        <v>Dry cleaning and laundry services</v>
      </c>
    </row>
    <row r="479" spans="1:4" x14ac:dyDescent="0.45">
      <c r="A479" t="s">
        <v>11485</v>
      </c>
      <c r="B479" s="153" t="str">
        <f t="shared" si="16"/>
        <v>A812900</v>
      </c>
      <c r="C479" s="67" t="str">
        <f t="shared" si="17"/>
        <v>812900 Other personal services</v>
      </c>
      <c r="D479" s="67" t="str">
        <f>IF(ISNA(VLOOKUP(B479,NAICSall!D$2:E$20762,2,FALSE)),VLOOKUP(A479,'Sample GDP Data'!A948:B1284,2,FALSE),VLOOKUP(B479,NAICSall!D$2:E$20762,2,FALSE))</f>
        <v>Other personal services</v>
      </c>
    </row>
    <row r="480" spans="1:4" x14ac:dyDescent="0.45">
      <c r="A480" t="s">
        <v>11488</v>
      </c>
      <c r="B480" s="153" t="str">
        <f t="shared" si="16"/>
        <v>A813000</v>
      </c>
      <c r="C480" s="67" t="str">
        <f t="shared" si="17"/>
        <v>813000 Religious, grant-making, civic, and professional and similar organizations</v>
      </c>
      <c r="D480" s="67" t="str">
        <f>IF(ISNA(VLOOKUP(B480,NAICSall!D$2:E$20762,2,FALSE)),VLOOKUP(A480,'Sample GDP Data'!A949:B1285,2,FALSE),VLOOKUP(B480,NAICSall!D$2:E$20762,2,FALSE))</f>
        <v>Religious, grant-making, civic, and professional and similar organizations</v>
      </c>
    </row>
    <row r="481" spans="1:4" x14ac:dyDescent="0.45">
      <c r="A481" t="s">
        <v>11487</v>
      </c>
      <c r="B481" s="153" t="str">
        <f t="shared" si="16"/>
        <v>A813100</v>
      </c>
      <c r="C481" s="67" t="str">
        <f t="shared" si="17"/>
        <v>813100 Religious organizations</v>
      </c>
      <c r="D481" s="67" t="str">
        <f>IF(ISNA(VLOOKUP(B481,NAICSall!D$2:E$20762,2,FALSE)),VLOOKUP(A481,'Sample GDP Data'!A950:B1286,2,FALSE),VLOOKUP(B481,NAICSall!D$2:E$20762,2,FALSE))</f>
        <v>Religious organizations</v>
      </c>
    </row>
    <row r="482" spans="1:4" x14ac:dyDescent="0.45">
      <c r="A482" t="s">
        <v>11698</v>
      </c>
      <c r="B482" s="153" t="str">
        <f t="shared" si="16"/>
        <v>A813200</v>
      </c>
      <c r="C482" s="67" t="str">
        <f t="shared" si="17"/>
        <v>813200 Grant-making and giving services</v>
      </c>
      <c r="D482" s="67" t="str">
        <f>IF(ISNA(VLOOKUP(B482,NAICSall!D$2:E$20762,2,FALSE)),VLOOKUP(A482,'Sample GDP Data'!A951:B1287,2,FALSE),VLOOKUP(B482,NAICSall!D$2:E$20762,2,FALSE))</f>
        <v>Grant-making and giving services</v>
      </c>
    </row>
    <row r="483" spans="1:4" x14ac:dyDescent="0.45">
      <c r="A483" t="s">
        <v>11699</v>
      </c>
      <c r="B483" s="153" t="str">
        <f t="shared" si="16"/>
        <v>A813300</v>
      </c>
      <c r="C483" s="67" t="str">
        <f t="shared" si="17"/>
        <v>813300 Social advocacy organizations</v>
      </c>
      <c r="D483" s="67" t="str">
        <f>IF(ISNA(VLOOKUP(B483,NAICSall!D$2:E$20762,2,FALSE)),VLOOKUP(A483,'Sample GDP Data'!A952:B1288,2,FALSE),VLOOKUP(B483,NAICSall!D$2:E$20762,2,FALSE))</f>
        <v>Social advocacy organizations</v>
      </c>
    </row>
    <row r="484" spans="1:4" x14ac:dyDescent="0.45">
      <c r="A484" t="s">
        <v>11700</v>
      </c>
      <c r="B484" s="153" t="str">
        <f t="shared" si="16"/>
        <v>A813400</v>
      </c>
      <c r="C484" s="67" t="str">
        <f t="shared" si="17"/>
        <v>813400 Civic and social organizations</v>
      </c>
      <c r="D484" s="67" t="str">
        <f>IF(ISNA(VLOOKUP(B484,NAICSall!D$2:E$20762,2,FALSE)),VLOOKUP(A484,'Sample GDP Data'!A953:B1289,2,FALSE),VLOOKUP(B484,NAICSall!D$2:E$20762,2,FALSE))</f>
        <v>Civic and social organizations</v>
      </c>
    </row>
    <row r="485" spans="1:4" x14ac:dyDescent="0.45">
      <c r="A485" t="s">
        <v>11701</v>
      </c>
      <c r="B485" s="153" t="str">
        <f t="shared" si="16"/>
        <v>A813900</v>
      </c>
      <c r="C485" s="67" t="str">
        <f t="shared" si="17"/>
        <v>813900 Business, professional, labour and other membership organizations</v>
      </c>
      <c r="D485" s="67" t="str">
        <f>IF(ISNA(VLOOKUP(B485,NAICSall!D$2:E$20762,2,FALSE)),VLOOKUP(A485,'Sample GDP Data'!A954:B1290,2,FALSE),VLOOKUP(B485,NAICSall!D$2:E$20762,2,FALSE))</f>
        <v>Business, professional, labour and other membership organizations</v>
      </c>
    </row>
    <row r="486" spans="1:4" x14ac:dyDescent="0.45">
      <c r="A486" t="s">
        <v>11489</v>
      </c>
      <c r="B486" s="153" t="str">
        <f t="shared" si="16"/>
        <v>A813A00</v>
      </c>
      <c r="C486" s="67" t="str">
        <f t="shared" si="17"/>
        <v>813A00</v>
      </c>
      <c r="D486" s="67" t="e">
        <f>IF(ISNA(VLOOKUP(B486,NAICSall!D$2:E$20762,2,FALSE)),VLOOKUP(A486,'Sample GDP Data'!A955:B1291,2,FALSE),VLOOKUP(B486,NAICSall!D$2:E$20762,2,FALSE))</f>
        <v>#N/A</v>
      </c>
    </row>
    <row r="487" spans="1:4" x14ac:dyDescent="0.45">
      <c r="A487" t="s">
        <v>11490</v>
      </c>
      <c r="B487" s="153" t="str">
        <f t="shared" si="16"/>
        <v>A814000</v>
      </c>
      <c r="C487" s="67" t="str">
        <f t="shared" si="17"/>
        <v>814000 Private households</v>
      </c>
      <c r="D487" s="67" t="str">
        <f>IF(ISNA(VLOOKUP(B487,NAICSall!D$2:E$20762,2,FALSE)),VLOOKUP(A487,'Sample GDP Data'!A956:B1292,2,FALSE),VLOOKUP(B487,NAICSall!D$2:E$20762,2,FALSE))</f>
        <v>Private households</v>
      </c>
    </row>
    <row r="488" spans="1:4" x14ac:dyDescent="0.45">
      <c r="A488" t="s">
        <v>11702</v>
      </c>
      <c r="B488" s="153" t="str">
        <f t="shared" si="16"/>
        <v>A814100</v>
      </c>
      <c r="C488" s="67" t="str">
        <f t="shared" si="17"/>
        <v>814100 Private households</v>
      </c>
      <c r="D488" s="67" t="str">
        <f>IF(ISNA(VLOOKUP(B488,NAICSall!D$2:E$20762,2,FALSE)),VLOOKUP(A488,'Sample GDP Data'!A957:B1293,2,FALSE),VLOOKUP(B488,NAICSall!D$2:E$20762,2,FALSE))</f>
        <v>Private households</v>
      </c>
    </row>
    <row r="489" spans="1:4" x14ac:dyDescent="0.45">
      <c r="A489" t="s">
        <v>11493</v>
      </c>
      <c r="B489" s="153" t="str">
        <f t="shared" si="16"/>
        <v>A910000</v>
      </c>
      <c r="C489" s="67" t="str">
        <f t="shared" si="17"/>
        <v>910000 Public administration</v>
      </c>
      <c r="D489" s="67" t="str">
        <f>IF(ISNA(VLOOKUP(B489,NAICSall!D$2:E$20762,2,FALSE)),VLOOKUP(A489,'Sample GDP Data'!A958:B1294,2,FALSE),VLOOKUP(B489,NAICSall!D$2:E$20762,2,FALSE))</f>
        <v>Public administration</v>
      </c>
    </row>
    <row r="490" spans="1:4" x14ac:dyDescent="0.45">
      <c r="A490" t="s">
        <v>11492</v>
      </c>
      <c r="B490" s="153" t="str">
        <f t="shared" si="16"/>
        <v>A911000</v>
      </c>
      <c r="C490" s="67" t="str">
        <f t="shared" si="17"/>
        <v>911000 Federal government public administration</v>
      </c>
      <c r="D490" s="67" t="str">
        <f>IF(ISNA(VLOOKUP(B490,NAICSall!D$2:E$20762,2,FALSE)),VLOOKUP(A490,'Sample GDP Data'!A959:B1295,2,FALSE),VLOOKUP(B490,NAICSall!D$2:E$20762,2,FALSE))</f>
        <v>Federal government public administration</v>
      </c>
    </row>
    <row r="491" spans="1:4" x14ac:dyDescent="0.45">
      <c r="A491" t="s">
        <v>11491</v>
      </c>
      <c r="B491" s="153" t="str">
        <f t="shared" si="16"/>
        <v>A911100</v>
      </c>
      <c r="C491" s="67" t="str">
        <f t="shared" si="17"/>
        <v>911100 Defence services</v>
      </c>
      <c r="D491" s="67" t="str">
        <f>IF(ISNA(VLOOKUP(B491,NAICSall!D$2:E$20762,2,FALSE)),VLOOKUP(A491,'Sample GDP Data'!A960:B1296,2,FALSE),VLOOKUP(B491,NAICSall!D$2:E$20762,2,FALSE))</f>
        <v>Defence services</v>
      </c>
    </row>
    <row r="492" spans="1:4" x14ac:dyDescent="0.45">
      <c r="A492" t="s">
        <v>11494</v>
      </c>
      <c r="B492" s="153" t="str">
        <f t="shared" si="16"/>
        <v>A911A00</v>
      </c>
      <c r="C492" s="67" t="str">
        <f t="shared" si="17"/>
        <v>911A00</v>
      </c>
      <c r="D492" s="67" t="e">
        <f>IF(ISNA(VLOOKUP(B492,NAICSall!D$2:E$20762,2,FALSE)),VLOOKUP(A492,'Sample GDP Data'!A961:B1297,2,FALSE),VLOOKUP(B492,NAICSall!D$2:E$20762,2,FALSE))</f>
        <v>#N/A</v>
      </c>
    </row>
    <row r="493" spans="1:4" x14ac:dyDescent="0.45">
      <c r="A493" t="s">
        <v>11703</v>
      </c>
      <c r="B493" s="153" t="str">
        <f t="shared" si="16"/>
        <v>A911N00</v>
      </c>
      <c r="C493" s="67" t="str">
        <f t="shared" si="17"/>
        <v>911N00</v>
      </c>
      <c r="D493" s="67" t="e">
        <f>IF(ISNA(VLOOKUP(B493,NAICSall!D$2:E$20762,2,FALSE)),VLOOKUP(A493,'Sample GDP Data'!A962:B1298,2,FALSE),VLOOKUP(B493,NAICSall!D$2:E$20762,2,FALSE))</f>
        <v>#N/A</v>
      </c>
    </row>
    <row r="494" spans="1:4" x14ac:dyDescent="0.45">
      <c r="A494" t="s">
        <v>11495</v>
      </c>
      <c r="B494" s="153" t="str">
        <f t="shared" si="16"/>
        <v>A912000</v>
      </c>
      <c r="C494" s="67" t="str">
        <f t="shared" si="17"/>
        <v>912000 Provincial and territorial public administration</v>
      </c>
      <c r="D494" s="67" t="str">
        <f>IF(ISNA(VLOOKUP(B494,NAICSall!D$2:E$20762,2,FALSE)),VLOOKUP(A494,'Sample GDP Data'!A963:B1299,2,FALSE),VLOOKUP(B494,NAICSall!D$2:E$20762,2,FALSE))</f>
        <v>Provincial and territorial public administration</v>
      </c>
    </row>
    <row r="495" spans="1:4" x14ac:dyDescent="0.45">
      <c r="A495" t="s">
        <v>11704</v>
      </c>
      <c r="B495" s="153" t="str">
        <f t="shared" si="16"/>
        <v>A912N00</v>
      </c>
      <c r="C495" s="67" t="str">
        <f t="shared" si="17"/>
        <v>912N00</v>
      </c>
      <c r="D495" s="67" t="e">
        <f>IF(ISNA(VLOOKUP(B495,NAICSall!D$2:E$20762,2,FALSE)),VLOOKUP(A495,'Sample GDP Data'!A964:B1300,2,FALSE),VLOOKUP(B495,NAICSall!D$2:E$20762,2,FALSE))</f>
        <v>#N/A</v>
      </c>
    </row>
    <row r="496" spans="1:4" x14ac:dyDescent="0.45">
      <c r="A496" t="s">
        <v>11496</v>
      </c>
      <c r="B496" s="153" t="str">
        <f t="shared" si="16"/>
        <v>A913000</v>
      </c>
      <c r="C496" s="67" t="str">
        <f t="shared" si="17"/>
        <v>913000 Local, municipal and regional public administration</v>
      </c>
      <c r="D496" s="67" t="str">
        <f>IF(ISNA(VLOOKUP(B496,NAICSall!D$2:E$20762,2,FALSE)),VLOOKUP(A496,'Sample GDP Data'!A965:B1301,2,FALSE),VLOOKUP(B496,NAICSall!D$2:E$20762,2,FALSE))</f>
        <v>Local, municipal and regional public administration</v>
      </c>
    </row>
    <row r="497" spans="1:4" x14ac:dyDescent="0.45">
      <c r="A497" t="s">
        <v>11705</v>
      </c>
      <c r="B497" s="153" t="str">
        <f t="shared" si="16"/>
        <v>A913N00</v>
      </c>
      <c r="C497" s="67" t="str">
        <f t="shared" si="17"/>
        <v>913N00</v>
      </c>
      <c r="D497" s="67" t="e">
        <f>IF(ISNA(VLOOKUP(B497,NAICSall!D$2:E$20762,2,FALSE)),VLOOKUP(A497,'Sample GDP Data'!A966:B1302,2,FALSE),VLOOKUP(B497,NAICSall!D$2:E$20762,2,FALSE))</f>
        <v>#N/A</v>
      </c>
    </row>
    <row r="498" spans="1:4" x14ac:dyDescent="0.45">
      <c r="A498" t="s">
        <v>11497</v>
      </c>
      <c r="B498" s="153" t="str">
        <f t="shared" si="16"/>
        <v>A914000</v>
      </c>
      <c r="C498" s="67" t="str">
        <f t="shared" si="17"/>
        <v>914000 Aboriginal public administration</v>
      </c>
      <c r="D498" s="67" t="str">
        <f>IF(ISNA(VLOOKUP(B498,NAICSall!D$2:E$20762,2,FALSE)),VLOOKUP(A498,'Sample GDP Data'!A967:B1303,2,FALSE),VLOOKUP(B498,NAICSall!D$2:E$20762,2,FALSE))</f>
        <v>Aboriginal public administration</v>
      </c>
    </row>
    <row r="499" spans="1:4" x14ac:dyDescent="0.45">
      <c r="A499" t="s">
        <v>11706</v>
      </c>
      <c r="B499" s="153" t="str">
        <f t="shared" si="16"/>
        <v>A914100</v>
      </c>
      <c r="C499" s="67" t="str">
        <f t="shared" si="17"/>
        <v>914100 Aboriginal public administration</v>
      </c>
      <c r="D499" s="67" t="str">
        <f>IF(ISNA(VLOOKUP(B499,NAICSall!D$2:E$20762,2,FALSE)),VLOOKUP(A499,'Sample GDP Data'!A968:B1304,2,FALSE),VLOOKUP(B499,NAICSall!D$2:E$20762,2,FALSE))</f>
        <v>Aboriginal public administration</v>
      </c>
    </row>
    <row r="500" spans="1:4" x14ac:dyDescent="0.45">
      <c r="A500" t="s">
        <v>11708</v>
      </c>
      <c r="B500" s="153" t="str">
        <f t="shared" si="16"/>
        <v>A919000</v>
      </c>
      <c r="C500" s="67" t="str">
        <f t="shared" si="17"/>
        <v>919000 International and other extra-territorial public administration</v>
      </c>
      <c r="D500" s="67" t="str">
        <f>IF(ISNA(VLOOKUP(B500,NAICSall!D$2:E$20762,2,FALSE)),VLOOKUP(A500,'Sample GDP Data'!A969:B1305,2,FALSE),VLOOKUP(B500,NAICSall!D$2:E$20762,2,FALSE))</f>
        <v>International and other extra-territorial public administration</v>
      </c>
    </row>
    <row r="501" spans="1:4" x14ac:dyDescent="0.45">
      <c r="A501" t="s">
        <v>11707</v>
      </c>
      <c r="B501" s="153" t="str">
        <f t="shared" si="16"/>
        <v>A919100</v>
      </c>
      <c r="C501" s="67" t="str">
        <f t="shared" si="17"/>
        <v>919100 International and other extra-territorial public administration</v>
      </c>
      <c r="D501" s="67" t="str">
        <f>IF(ISNA(VLOOKUP(B501,NAICSall!D$2:E$20762,2,FALSE)),VLOOKUP(A501,'Sample GDP Data'!A970:B1306,2,FALSE),VLOOKUP(B501,NAICSall!D$2:E$20762,2,FALSE))</f>
        <v>International and other extra-territorial public administration</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G2076"/>
  <sheetViews>
    <sheetView topLeftCell="A136" workbookViewId="0">
      <selection activeCell="C161" sqref="C161"/>
    </sheetView>
  </sheetViews>
  <sheetFormatPr defaultRowHeight="14.25" x14ac:dyDescent="0.45"/>
  <cols>
    <col min="2" max="2" width="18.53125" customWidth="1"/>
    <col min="3" max="4" width="16" customWidth="1"/>
    <col min="5" max="5" width="29" customWidth="1"/>
    <col min="6" max="6" width="16.53125" customWidth="1"/>
    <col min="7" max="7" width="73.86328125" customWidth="1"/>
  </cols>
  <sheetData>
    <row r="1" spans="1:7" x14ac:dyDescent="0.45">
      <c r="A1" t="s">
        <v>3092</v>
      </c>
      <c r="B1" t="s">
        <v>3093</v>
      </c>
      <c r="C1" t="s">
        <v>3094</v>
      </c>
      <c r="D1" s="153" t="s">
        <v>991</v>
      </c>
      <c r="E1" t="s">
        <v>3095</v>
      </c>
      <c r="F1" t="s">
        <v>3096</v>
      </c>
      <c r="G1" t="s">
        <v>3097</v>
      </c>
    </row>
    <row r="2" spans="1:7" x14ac:dyDescent="0.45">
      <c r="A2">
        <v>1</v>
      </c>
      <c r="B2" t="s">
        <v>993</v>
      </c>
      <c r="C2">
        <v>11</v>
      </c>
      <c r="D2" s="153" t="s">
        <v>6032</v>
      </c>
      <c r="E2" t="s">
        <v>188</v>
      </c>
      <c r="G2" t="s">
        <v>3098</v>
      </c>
    </row>
    <row r="3" spans="1:7" x14ac:dyDescent="0.45">
      <c r="A3">
        <v>1</v>
      </c>
      <c r="B3" t="s">
        <v>993</v>
      </c>
      <c r="C3">
        <v>21</v>
      </c>
      <c r="D3" s="153" t="s">
        <v>6047</v>
      </c>
      <c r="E3" t="s">
        <v>3236</v>
      </c>
      <c r="G3" t="s">
        <v>3237</v>
      </c>
    </row>
    <row r="4" spans="1:7" x14ac:dyDescent="0.45">
      <c r="A4">
        <v>1</v>
      </c>
      <c r="B4" t="s">
        <v>993</v>
      </c>
      <c r="C4">
        <v>22</v>
      </c>
      <c r="D4" s="153" t="s">
        <v>6745</v>
      </c>
      <c r="E4" t="s">
        <v>139</v>
      </c>
      <c r="G4" t="s">
        <v>3293</v>
      </c>
    </row>
    <row r="5" spans="1:7" x14ac:dyDescent="0.45">
      <c r="A5">
        <v>1</v>
      </c>
      <c r="B5" t="s">
        <v>993</v>
      </c>
      <c r="C5">
        <v>23</v>
      </c>
      <c r="D5" s="153" t="s">
        <v>6759</v>
      </c>
      <c r="E5" t="s">
        <v>141</v>
      </c>
      <c r="G5" t="s">
        <v>3316</v>
      </c>
    </row>
    <row r="6" spans="1:7" x14ac:dyDescent="0.45">
      <c r="A6">
        <v>1</v>
      </c>
      <c r="B6" t="s">
        <v>993</v>
      </c>
      <c r="C6" t="s">
        <v>3396</v>
      </c>
      <c r="D6" s="153" t="s">
        <v>6793</v>
      </c>
      <c r="E6" t="s">
        <v>142</v>
      </c>
      <c r="G6" t="s">
        <v>3397</v>
      </c>
    </row>
    <row r="7" spans="1:7" x14ac:dyDescent="0.45">
      <c r="A7">
        <v>1</v>
      </c>
      <c r="B7" t="s">
        <v>993</v>
      </c>
      <c r="C7">
        <v>41</v>
      </c>
      <c r="D7" s="153" t="s">
        <v>7115</v>
      </c>
      <c r="E7" t="s">
        <v>144</v>
      </c>
      <c r="G7" t="s">
        <v>3989</v>
      </c>
    </row>
    <row r="8" spans="1:7" x14ac:dyDescent="0.45">
      <c r="A8">
        <v>1</v>
      </c>
      <c r="B8" t="s">
        <v>993</v>
      </c>
      <c r="C8" t="s">
        <v>4195</v>
      </c>
      <c r="D8" s="153" t="s">
        <v>7197</v>
      </c>
      <c r="E8" t="s">
        <v>145</v>
      </c>
      <c r="G8" t="s">
        <v>4196</v>
      </c>
    </row>
    <row r="9" spans="1:7" x14ac:dyDescent="0.45">
      <c r="A9">
        <v>1</v>
      </c>
      <c r="B9" t="s">
        <v>993</v>
      </c>
      <c r="C9" t="s">
        <v>4391</v>
      </c>
      <c r="D9" s="153" t="s">
        <v>7293</v>
      </c>
      <c r="E9" t="s">
        <v>662</v>
      </c>
      <c r="G9" t="s">
        <v>4392</v>
      </c>
    </row>
    <row r="10" spans="1:7" x14ac:dyDescent="0.45">
      <c r="A10">
        <v>1</v>
      </c>
      <c r="B10" t="s">
        <v>993</v>
      </c>
      <c r="C10">
        <v>51</v>
      </c>
      <c r="D10" s="153" t="s">
        <v>7373</v>
      </c>
      <c r="E10" t="s">
        <v>709</v>
      </c>
      <c r="G10" t="s">
        <v>4550</v>
      </c>
    </row>
    <row r="11" spans="1:7" x14ac:dyDescent="0.45">
      <c r="A11">
        <v>1</v>
      </c>
      <c r="B11" t="s">
        <v>993</v>
      </c>
      <c r="C11">
        <v>52</v>
      </c>
      <c r="D11" s="153" t="s">
        <v>7412</v>
      </c>
      <c r="E11" t="s">
        <v>736</v>
      </c>
      <c r="G11" t="s">
        <v>4631</v>
      </c>
    </row>
    <row r="12" spans="1:7" x14ac:dyDescent="0.45">
      <c r="A12">
        <v>1</v>
      </c>
      <c r="B12" t="s">
        <v>993</v>
      </c>
      <c r="C12">
        <v>53</v>
      </c>
      <c r="D12" s="153" t="s">
        <v>7480</v>
      </c>
      <c r="E12" t="s">
        <v>4745</v>
      </c>
      <c r="G12" t="s">
        <v>4746</v>
      </c>
    </row>
    <row r="13" spans="1:7" x14ac:dyDescent="0.45">
      <c r="A13">
        <v>1</v>
      </c>
      <c r="B13" t="s">
        <v>993</v>
      </c>
      <c r="C13">
        <v>54</v>
      </c>
      <c r="D13" s="153" t="s">
        <v>7507</v>
      </c>
      <c r="E13" t="s">
        <v>154</v>
      </c>
      <c r="G13" t="s">
        <v>4803</v>
      </c>
    </row>
    <row r="14" spans="1:7" x14ac:dyDescent="0.45">
      <c r="A14">
        <v>1</v>
      </c>
      <c r="B14" t="s">
        <v>993</v>
      </c>
      <c r="C14">
        <v>55</v>
      </c>
      <c r="D14" s="153" t="s">
        <v>7554</v>
      </c>
      <c r="E14" t="s">
        <v>4892</v>
      </c>
      <c r="G14" t="s">
        <v>4893</v>
      </c>
    </row>
    <row r="15" spans="1:7" x14ac:dyDescent="0.45">
      <c r="A15">
        <v>1</v>
      </c>
      <c r="B15" t="s">
        <v>993</v>
      </c>
      <c r="C15">
        <v>56</v>
      </c>
      <c r="D15" s="153" t="s">
        <v>7559</v>
      </c>
      <c r="E15" t="s">
        <v>810</v>
      </c>
      <c r="G15" t="s">
        <v>4900</v>
      </c>
    </row>
    <row r="16" spans="1:7" x14ac:dyDescent="0.45">
      <c r="A16">
        <v>1</v>
      </c>
      <c r="B16" t="s">
        <v>993</v>
      </c>
      <c r="C16">
        <v>61</v>
      </c>
      <c r="D16" s="153" t="s">
        <v>7600</v>
      </c>
      <c r="E16" t="s">
        <v>160</v>
      </c>
      <c r="G16" t="s">
        <v>4983</v>
      </c>
    </row>
    <row r="17" spans="1:7" x14ac:dyDescent="0.45">
      <c r="A17">
        <v>1</v>
      </c>
      <c r="B17" t="s">
        <v>993</v>
      </c>
      <c r="C17">
        <v>62</v>
      </c>
      <c r="D17" s="153" t="s">
        <v>7614</v>
      </c>
      <c r="E17" t="s">
        <v>842</v>
      </c>
      <c r="G17" t="s">
        <v>5018</v>
      </c>
    </row>
    <row r="18" spans="1:7" x14ac:dyDescent="0.45">
      <c r="A18">
        <v>1</v>
      </c>
      <c r="B18" t="s">
        <v>993</v>
      </c>
      <c r="C18">
        <v>71</v>
      </c>
      <c r="D18" s="153" t="s">
        <v>7666</v>
      </c>
      <c r="E18" t="s">
        <v>164</v>
      </c>
      <c r="G18" t="s">
        <v>5119</v>
      </c>
    </row>
    <row r="19" spans="1:7" x14ac:dyDescent="0.45">
      <c r="A19">
        <v>1</v>
      </c>
      <c r="B19" t="s">
        <v>993</v>
      </c>
      <c r="C19">
        <v>72</v>
      </c>
      <c r="D19" s="153" t="s">
        <v>7716</v>
      </c>
      <c r="E19" t="s">
        <v>874</v>
      </c>
      <c r="G19" t="s">
        <v>5209</v>
      </c>
    </row>
    <row r="20" spans="1:7" x14ac:dyDescent="0.45">
      <c r="A20">
        <v>1</v>
      </c>
      <c r="B20" t="s">
        <v>993</v>
      </c>
      <c r="C20">
        <v>81</v>
      </c>
      <c r="D20" s="153" t="s">
        <v>7741</v>
      </c>
      <c r="E20" t="s">
        <v>5251</v>
      </c>
      <c r="G20" t="s">
        <v>5252</v>
      </c>
    </row>
    <row r="21" spans="1:7" x14ac:dyDescent="0.45">
      <c r="A21">
        <v>1</v>
      </c>
      <c r="B21" t="s">
        <v>993</v>
      </c>
      <c r="C21">
        <v>91</v>
      </c>
      <c r="D21" s="153" t="s">
        <v>7790</v>
      </c>
      <c r="E21" t="s">
        <v>5349</v>
      </c>
      <c r="G21" t="s">
        <v>5350</v>
      </c>
    </row>
    <row r="22" spans="1:7" x14ac:dyDescent="0.45">
      <c r="A22">
        <v>2</v>
      </c>
      <c r="B22" t="s">
        <v>3099</v>
      </c>
      <c r="C22">
        <v>111</v>
      </c>
      <c r="D22" s="153" t="s">
        <v>6643</v>
      </c>
      <c r="E22" t="s">
        <v>192</v>
      </c>
      <c r="G22" t="s">
        <v>3100</v>
      </c>
    </row>
    <row r="23" spans="1:7" x14ac:dyDescent="0.45">
      <c r="A23">
        <v>2</v>
      </c>
      <c r="B23" t="s">
        <v>3099</v>
      </c>
      <c r="C23">
        <v>112</v>
      </c>
      <c r="D23" s="153" t="s">
        <v>6671</v>
      </c>
      <c r="E23" t="s">
        <v>3159</v>
      </c>
      <c r="G23" t="s">
        <v>3160</v>
      </c>
    </row>
    <row r="24" spans="1:7" x14ac:dyDescent="0.45">
      <c r="A24">
        <v>2</v>
      </c>
      <c r="B24" t="s">
        <v>3099</v>
      </c>
      <c r="C24">
        <v>113</v>
      </c>
      <c r="D24" s="153" t="s">
        <v>6691</v>
      </c>
      <c r="E24" t="s">
        <v>209</v>
      </c>
      <c r="G24" t="s">
        <v>3205</v>
      </c>
    </row>
    <row r="25" spans="1:7" x14ac:dyDescent="0.45">
      <c r="A25">
        <v>2</v>
      </c>
      <c r="B25" t="s">
        <v>3099</v>
      </c>
      <c r="C25">
        <v>114</v>
      </c>
      <c r="D25" s="153" t="s">
        <v>6697</v>
      </c>
      <c r="E25" t="s">
        <v>212</v>
      </c>
      <c r="G25" t="s">
        <v>3217</v>
      </c>
    </row>
    <row r="26" spans="1:7" x14ac:dyDescent="0.45">
      <c r="A26">
        <v>2</v>
      </c>
      <c r="B26" t="s">
        <v>3099</v>
      </c>
      <c r="C26">
        <v>115</v>
      </c>
      <c r="D26" s="153" t="s">
        <v>6702</v>
      </c>
      <c r="E26" t="s">
        <v>214</v>
      </c>
      <c r="G26" t="s">
        <v>3226</v>
      </c>
    </row>
    <row r="27" spans="1:7" x14ac:dyDescent="0.45">
      <c r="A27">
        <v>2</v>
      </c>
      <c r="B27" t="s">
        <v>3099</v>
      </c>
      <c r="C27">
        <v>211</v>
      </c>
      <c r="D27" s="153" t="s">
        <v>6706</v>
      </c>
      <c r="E27" t="s">
        <v>224</v>
      </c>
      <c r="G27" t="s">
        <v>3238</v>
      </c>
    </row>
    <row r="28" spans="1:7" x14ac:dyDescent="0.45">
      <c r="A28">
        <v>2</v>
      </c>
      <c r="B28" t="s">
        <v>3099</v>
      </c>
      <c r="C28">
        <v>212</v>
      </c>
      <c r="D28" s="153" t="s">
        <v>6711</v>
      </c>
      <c r="E28" t="s">
        <v>232</v>
      </c>
      <c r="G28" t="s">
        <v>3249</v>
      </c>
    </row>
    <row r="29" spans="1:7" x14ac:dyDescent="0.45">
      <c r="A29">
        <v>2</v>
      </c>
      <c r="B29" t="s">
        <v>3099</v>
      </c>
      <c r="C29">
        <v>213</v>
      </c>
      <c r="D29" s="153" t="s">
        <v>6739</v>
      </c>
      <c r="E29" t="s">
        <v>3285</v>
      </c>
      <c r="G29" t="s">
        <v>3286</v>
      </c>
    </row>
    <row r="30" spans="1:7" x14ac:dyDescent="0.45">
      <c r="A30">
        <v>2</v>
      </c>
      <c r="B30" t="s">
        <v>3099</v>
      </c>
      <c r="C30">
        <v>221</v>
      </c>
      <c r="D30" s="153" t="s">
        <v>6746</v>
      </c>
      <c r="E30" t="s">
        <v>139</v>
      </c>
      <c r="F30" t="s">
        <v>3109</v>
      </c>
      <c r="G30" t="s">
        <v>3294</v>
      </c>
    </row>
    <row r="31" spans="1:7" x14ac:dyDescent="0.45">
      <c r="A31">
        <v>2</v>
      </c>
      <c r="B31" t="s">
        <v>3099</v>
      </c>
      <c r="C31">
        <v>236</v>
      </c>
      <c r="D31" s="153" t="s">
        <v>6760</v>
      </c>
      <c r="E31" t="s">
        <v>3317</v>
      </c>
      <c r="G31" t="s">
        <v>3318</v>
      </c>
    </row>
    <row r="32" spans="1:7" x14ac:dyDescent="0.45">
      <c r="A32">
        <v>2</v>
      </c>
      <c r="B32" t="s">
        <v>3099</v>
      </c>
      <c r="C32">
        <v>237</v>
      </c>
      <c r="D32" s="153" t="s">
        <v>6764</v>
      </c>
      <c r="E32" t="s">
        <v>3327</v>
      </c>
      <c r="G32" t="s">
        <v>3328</v>
      </c>
    </row>
    <row r="33" spans="1:7" x14ac:dyDescent="0.45">
      <c r="A33">
        <v>2</v>
      </c>
      <c r="B33" t="s">
        <v>3099</v>
      </c>
      <c r="C33">
        <v>238</v>
      </c>
      <c r="D33" s="153" t="s">
        <v>6771</v>
      </c>
      <c r="E33" t="s">
        <v>3346</v>
      </c>
      <c r="G33" t="s">
        <v>3347</v>
      </c>
    </row>
    <row r="34" spans="1:7" x14ac:dyDescent="0.45">
      <c r="A34">
        <v>2</v>
      </c>
      <c r="B34" t="s">
        <v>3099</v>
      </c>
      <c r="C34">
        <v>311</v>
      </c>
      <c r="D34" s="153" t="s">
        <v>6794</v>
      </c>
      <c r="E34" t="s">
        <v>311</v>
      </c>
      <c r="G34" t="s">
        <v>3398</v>
      </c>
    </row>
    <row r="35" spans="1:7" x14ac:dyDescent="0.45">
      <c r="A35">
        <v>2</v>
      </c>
      <c r="B35" t="s">
        <v>3099</v>
      </c>
      <c r="C35">
        <v>312</v>
      </c>
      <c r="D35" s="153" t="s">
        <v>6836</v>
      </c>
      <c r="E35" t="s">
        <v>342</v>
      </c>
      <c r="G35" t="s">
        <v>3470</v>
      </c>
    </row>
    <row r="36" spans="1:7" x14ac:dyDescent="0.45">
      <c r="A36">
        <v>2</v>
      </c>
      <c r="B36" t="s">
        <v>3099</v>
      </c>
      <c r="C36">
        <v>313</v>
      </c>
      <c r="D36" s="153" t="s">
        <v>6843</v>
      </c>
      <c r="E36" t="s">
        <v>3486</v>
      </c>
      <c r="G36" t="s">
        <v>3487</v>
      </c>
    </row>
    <row r="37" spans="1:7" x14ac:dyDescent="0.45">
      <c r="A37">
        <v>2</v>
      </c>
      <c r="B37" t="s">
        <v>3099</v>
      </c>
      <c r="C37">
        <v>314</v>
      </c>
      <c r="D37" s="153" t="s">
        <v>6851</v>
      </c>
      <c r="E37" t="s">
        <v>3507</v>
      </c>
      <c r="G37" t="s">
        <v>3508</v>
      </c>
    </row>
    <row r="38" spans="1:7" x14ac:dyDescent="0.45">
      <c r="A38">
        <v>2</v>
      </c>
      <c r="B38" t="s">
        <v>3099</v>
      </c>
      <c r="C38">
        <v>315</v>
      </c>
      <c r="D38" s="153" t="s">
        <v>6856</v>
      </c>
      <c r="E38" t="s">
        <v>3521</v>
      </c>
      <c r="G38" t="s">
        <v>3522</v>
      </c>
    </row>
    <row r="39" spans="1:7" x14ac:dyDescent="0.45">
      <c r="A39">
        <v>2</v>
      </c>
      <c r="B39" t="s">
        <v>3099</v>
      </c>
      <c r="C39">
        <v>316</v>
      </c>
      <c r="D39" s="153" t="s">
        <v>6868</v>
      </c>
      <c r="E39" t="s">
        <v>3546</v>
      </c>
      <c r="G39" t="s">
        <v>3547</v>
      </c>
    </row>
    <row r="40" spans="1:7" x14ac:dyDescent="0.45">
      <c r="A40">
        <v>2</v>
      </c>
      <c r="B40" t="s">
        <v>3099</v>
      </c>
      <c r="C40">
        <v>321</v>
      </c>
      <c r="D40" s="153" t="s">
        <v>6872</v>
      </c>
      <c r="E40" t="s">
        <v>362</v>
      </c>
      <c r="G40" t="s">
        <v>3557</v>
      </c>
    </row>
    <row r="41" spans="1:7" x14ac:dyDescent="0.45">
      <c r="A41">
        <v>2</v>
      </c>
      <c r="B41" t="s">
        <v>3099</v>
      </c>
      <c r="C41">
        <v>322</v>
      </c>
      <c r="D41" s="153" t="s">
        <v>6891</v>
      </c>
      <c r="E41" t="s">
        <v>373</v>
      </c>
      <c r="G41" t="s">
        <v>3582</v>
      </c>
    </row>
    <row r="42" spans="1:7" x14ac:dyDescent="0.45">
      <c r="A42">
        <v>2</v>
      </c>
      <c r="B42" t="s">
        <v>3099</v>
      </c>
      <c r="C42">
        <v>323</v>
      </c>
      <c r="D42" s="153" t="s">
        <v>6908</v>
      </c>
      <c r="E42" t="s">
        <v>382</v>
      </c>
      <c r="G42" t="s">
        <v>3608</v>
      </c>
    </row>
    <row r="43" spans="1:7" x14ac:dyDescent="0.45">
      <c r="A43">
        <v>2</v>
      </c>
      <c r="B43" t="s">
        <v>3099</v>
      </c>
      <c r="C43">
        <v>324</v>
      </c>
      <c r="D43" s="153" t="s">
        <v>6916</v>
      </c>
      <c r="E43" t="s">
        <v>384</v>
      </c>
      <c r="G43" t="s">
        <v>3619</v>
      </c>
    </row>
    <row r="44" spans="1:7" x14ac:dyDescent="0.45">
      <c r="A44">
        <v>2</v>
      </c>
      <c r="B44" t="s">
        <v>3099</v>
      </c>
      <c r="C44">
        <v>325</v>
      </c>
      <c r="D44" s="153" t="s">
        <v>6922</v>
      </c>
      <c r="E44" t="s">
        <v>391</v>
      </c>
      <c r="G44" t="s">
        <v>3629</v>
      </c>
    </row>
    <row r="45" spans="1:7" x14ac:dyDescent="0.45">
      <c r="A45">
        <v>2</v>
      </c>
      <c r="B45" t="s">
        <v>3099</v>
      </c>
      <c r="C45">
        <v>326</v>
      </c>
      <c r="D45" s="153" t="s">
        <v>6946</v>
      </c>
      <c r="E45" t="s">
        <v>416</v>
      </c>
      <c r="G45" t="s">
        <v>3677</v>
      </c>
    </row>
    <row r="46" spans="1:7" x14ac:dyDescent="0.45">
      <c r="A46">
        <v>2</v>
      </c>
      <c r="B46" t="s">
        <v>3099</v>
      </c>
      <c r="C46">
        <v>327</v>
      </c>
      <c r="D46" s="153" t="s">
        <v>6965</v>
      </c>
      <c r="E46" t="s">
        <v>424</v>
      </c>
      <c r="G46" t="s">
        <v>3708</v>
      </c>
    </row>
    <row r="47" spans="1:7" x14ac:dyDescent="0.45">
      <c r="A47">
        <v>2</v>
      </c>
      <c r="B47" t="s">
        <v>3099</v>
      </c>
      <c r="C47">
        <v>331</v>
      </c>
      <c r="D47" s="153" t="s">
        <v>6979</v>
      </c>
      <c r="E47" t="s">
        <v>431</v>
      </c>
      <c r="G47" t="s">
        <v>3740</v>
      </c>
    </row>
    <row r="48" spans="1:7" x14ac:dyDescent="0.45">
      <c r="A48">
        <v>2</v>
      </c>
      <c r="B48" t="s">
        <v>3099</v>
      </c>
      <c r="C48">
        <v>332</v>
      </c>
      <c r="D48" s="153" t="s">
        <v>6997</v>
      </c>
      <c r="E48" t="s">
        <v>448</v>
      </c>
      <c r="G48" t="s">
        <v>3773</v>
      </c>
    </row>
    <row r="49" spans="1:7" x14ac:dyDescent="0.45">
      <c r="A49">
        <v>2</v>
      </c>
      <c r="B49" t="s">
        <v>3099</v>
      </c>
      <c r="C49">
        <v>333</v>
      </c>
      <c r="D49" s="153" t="s">
        <v>7025</v>
      </c>
      <c r="E49" t="s">
        <v>474</v>
      </c>
      <c r="G49" t="s">
        <v>3823</v>
      </c>
    </row>
    <row r="50" spans="1:7" x14ac:dyDescent="0.45">
      <c r="A50">
        <v>2</v>
      </c>
      <c r="B50" t="s">
        <v>3099</v>
      </c>
      <c r="C50">
        <v>334</v>
      </c>
      <c r="D50" s="153" t="s">
        <v>7047</v>
      </c>
      <c r="E50" t="s">
        <v>499</v>
      </c>
      <c r="G50" t="s">
        <v>3859</v>
      </c>
    </row>
    <row r="51" spans="1:7" x14ac:dyDescent="0.45">
      <c r="A51">
        <v>2</v>
      </c>
      <c r="B51" t="s">
        <v>3099</v>
      </c>
      <c r="C51">
        <v>335</v>
      </c>
      <c r="D51" s="153" t="s">
        <v>7058</v>
      </c>
      <c r="E51" t="s">
        <v>513</v>
      </c>
      <c r="G51" t="s">
        <v>3884</v>
      </c>
    </row>
    <row r="52" spans="1:7" x14ac:dyDescent="0.45">
      <c r="A52">
        <v>2</v>
      </c>
      <c r="B52" t="s">
        <v>3099</v>
      </c>
      <c r="C52">
        <v>336</v>
      </c>
      <c r="D52" s="153" t="s">
        <v>7073</v>
      </c>
      <c r="E52" t="s">
        <v>527</v>
      </c>
      <c r="G52" t="s">
        <v>3911</v>
      </c>
    </row>
    <row r="53" spans="1:7" x14ac:dyDescent="0.45">
      <c r="A53">
        <v>2</v>
      </c>
      <c r="B53" t="s">
        <v>3099</v>
      </c>
      <c r="C53">
        <v>337</v>
      </c>
      <c r="D53" s="153" t="s">
        <v>7094</v>
      </c>
      <c r="E53" t="s">
        <v>578</v>
      </c>
      <c r="G53" t="s">
        <v>3952</v>
      </c>
    </row>
    <row r="54" spans="1:7" x14ac:dyDescent="0.45">
      <c r="A54">
        <v>2</v>
      </c>
      <c r="B54" t="s">
        <v>3099</v>
      </c>
      <c r="C54">
        <v>339</v>
      </c>
      <c r="D54" s="153" t="s">
        <v>7107</v>
      </c>
      <c r="E54" t="s">
        <v>589</v>
      </c>
      <c r="G54" t="s">
        <v>3972</v>
      </c>
    </row>
    <row r="55" spans="1:7" x14ac:dyDescent="0.45">
      <c r="A55">
        <v>2</v>
      </c>
      <c r="B55" t="s">
        <v>3099</v>
      </c>
      <c r="C55">
        <v>411</v>
      </c>
      <c r="D55" s="153" t="s">
        <v>7116</v>
      </c>
      <c r="E55" t="s">
        <v>3990</v>
      </c>
      <c r="F55" t="s">
        <v>3120</v>
      </c>
      <c r="G55" t="s">
        <v>3991</v>
      </c>
    </row>
    <row r="56" spans="1:7" x14ac:dyDescent="0.45">
      <c r="A56">
        <v>2</v>
      </c>
      <c r="B56" t="s">
        <v>3099</v>
      </c>
      <c r="C56">
        <v>412</v>
      </c>
      <c r="D56" s="153" t="s">
        <v>7121</v>
      </c>
      <c r="E56" t="s">
        <v>1712</v>
      </c>
      <c r="F56" t="s">
        <v>3120</v>
      </c>
      <c r="G56" t="s">
        <v>4001</v>
      </c>
    </row>
    <row r="57" spans="1:7" x14ac:dyDescent="0.45">
      <c r="A57">
        <v>2</v>
      </c>
      <c r="B57" t="s">
        <v>3099</v>
      </c>
      <c r="C57">
        <v>413</v>
      </c>
      <c r="D57" s="153" t="s">
        <v>7123</v>
      </c>
      <c r="E57" t="s">
        <v>4005</v>
      </c>
      <c r="F57" t="s">
        <v>3120</v>
      </c>
      <c r="G57" t="s">
        <v>4006</v>
      </c>
    </row>
    <row r="58" spans="1:7" x14ac:dyDescent="0.45">
      <c r="A58">
        <v>2</v>
      </c>
      <c r="B58" t="s">
        <v>3099</v>
      </c>
      <c r="C58">
        <v>414</v>
      </c>
      <c r="D58" s="153" t="s">
        <v>7134</v>
      </c>
      <c r="E58" t="s">
        <v>4032</v>
      </c>
      <c r="F58" t="s">
        <v>3120</v>
      </c>
      <c r="G58" t="s">
        <v>4033</v>
      </c>
    </row>
    <row r="59" spans="1:7" x14ac:dyDescent="0.45">
      <c r="A59">
        <v>2</v>
      </c>
      <c r="B59" t="s">
        <v>3099</v>
      </c>
      <c r="C59">
        <v>415</v>
      </c>
      <c r="D59" s="153" t="s">
        <v>7153</v>
      </c>
      <c r="E59" t="s">
        <v>4080</v>
      </c>
      <c r="F59" t="s">
        <v>3120</v>
      </c>
      <c r="G59" t="s">
        <v>4081</v>
      </c>
    </row>
    <row r="60" spans="1:7" x14ac:dyDescent="0.45">
      <c r="A60">
        <v>2</v>
      </c>
      <c r="B60" t="s">
        <v>3099</v>
      </c>
      <c r="C60">
        <v>416</v>
      </c>
      <c r="D60" s="153" t="s">
        <v>7160</v>
      </c>
      <c r="E60" t="s">
        <v>4099</v>
      </c>
      <c r="F60" t="s">
        <v>3120</v>
      </c>
      <c r="G60" t="s">
        <v>4100</v>
      </c>
    </row>
    <row r="61" spans="1:7" x14ac:dyDescent="0.45">
      <c r="A61">
        <v>2</v>
      </c>
      <c r="B61" t="s">
        <v>3099</v>
      </c>
      <c r="C61">
        <v>417</v>
      </c>
      <c r="D61" s="153" t="s">
        <v>7169</v>
      </c>
      <c r="E61" t="s">
        <v>4122</v>
      </c>
      <c r="F61" t="s">
        <v>3120</v>
      </c>
      <c r="G61" t="s">
        <v>4123</v>
      </c>
    </row>
    <row r="62" spans="1:7" x14ac:dyDescent="0.45">
      <c r="A62">
        <v>2</v>
      </c>
      <c r="B62" t="s">
        <v>3099</v>
      </c>
      <c r="C62">
        <v>418</v>
      </c>
      <c r="D62" s="153" t="s">
        <v>7180</v>
      </c>
      <c r="E62" t="s">
        <v>4151</v>
      </c>
      <c r="F62" t="s">
        <v>3120</v>
      </c>
      <c r="G62" t="s">
        <v>4152</v>
      </c>
    </row>
    <row r="63" spans="1:7" x14ac:dyDescent="0.45">
      <c r="A63">
        <v>2</v>
      </c>
      <c r="B63" t="s">
        <v>3099</v>
      </c>
      <c r="C63">
        <v>419</v>
      </c>
      <c r="D63" s="153" t="s">
        <v>7194</v>
      </c>
      <c r="E63" t="s">
        <v>4188</v>
      </c>
      <c r="F63" t="s">
        <v>3109</v>
      </c>
      <c r="G63" t="s">
        <v>4189</v>
      </c>
    </row>
    <row r="64" spans="1:7" x14ac:dyDescent="0.45">
      <c r="A64">
        <v>2</v>
      </c>
      <c r="B64" t="s">
        <v>3099</v>
      </c>
      <c r="C64">
        <v>441</v>
      </c>
      <c r="D64" s="153" t="s">
        <v>7198</v>
      </c>
      <c r="E64" t="s">
        <v>627</v>
      </c>
      <c r="F64" t="s">
        <v>3109</v>
      </c>
      <c r="G64" t="s">
        <v>4197</v>
      </c>
    </row>
    <row r="65" spans="1:7" x14ac:dyDescent="0.45">
      <c r="A65">
        <v>2</v>
      </c>
      <c r="B65" t="s">
        <v>3099</v>
      </c>
      <c r="C65">
        <v>442</v>
      </c>
      <c r="D65" s="153" t="s">
        <v>7205</v>
      </c>
      <c r="E65" t="s">
        <v>630</v>
      </c>
      <c r="F65" t="s">
        <v>3109</v>
      </c>
      <c r="G65" t="s">
        <v>4216</v>
      </c>
    </row>
    <row r="66" spans="1:7" x14ac:dyDescent="0.45">
      <c r="A66">
        <v>2</v>
      </c>
      <c r="B66" t="s">
        <v>3099</v>
      </c>
      <c r="C66">
        <v>443</v>
      </c>
      <c r="D66" s="153" t="s">
        <v>7212</v>
      </c>
      <c r="E66" t="s">
        <v>633</v>
      </c>
      <c r="F66" t="s">
        <v>3109</v>
      </c>
      <c r="G66" t="s">
        <v>4229</v>
      </c>
    </row>
    <row r="67" spans="1:7" x14ac:dyDescent="0.45">
      <c r="A67">
        <v>2</v>
      </c>
      <c r="B67" t="s">
        <v>3099</v>
      </c>
      <c r="C67">
        <v>444</v>
      </c>
      <c r="D67" s="153" t="s">
        <v>7218</v>
      </c>
      <c r="E67" t="s">
        <v>636</v>
      </c>
      <c r="F67" t="s">
        <v>3109</v>
      </c>
      <c r="G67" t="s">
        <v>4236</v>
      </c>
    </row>
    <row r="68" spans="1:7" x14ac:dyDescent="0.45">
      <c r="A68">
        <v>2</v>
      </c>
      <c r="B68" t="s">
        <v>3099</v>
      </c>
      <c r="C68">
        <v>445</v>
      </c>
      <c r="D68" s="153" t="s">
        <v>7225</v>
      </c>
      <c r="E68" t="s">
        <v>639</v>
      </c>
      <c r="F68" t="s">
        <v>3109</v>
      </c>
      <c r="G68" t="s">
        <v>4253</v>
      </c>
    </row>
    <row r="69" spans="1:7" x14ac:dyDescent="0.45">
      <c r="A69">
        <v>2</v>
      </c>
      <c r="B69" t="s">
        <v>3099</v>
      </c>
      <c r="C69">
        <v>446</v>
      </c>
      <c r="D69" s="153" t="s">
        <v>7236</v>
      </c>
      <c r="E69" t="s">
        <v>642</v>
      </c>
      <c r="F69" t="s">
        <v>3109</v>
      </c>
      <c r="G69" t="s">
        <v>4276</v>
      </c>
    </row>
    <row r="70" spans="1:7" x14ac:dyDescent="0.45">
      <c r="A70">
        <v>2</v>
      </c>
      <c r="B70" t="s">
        <v>3099</v>
      </c>
      <c r="C70">
        <v>447</v>
      </c>
      <c r="D70" s="153" t="s">
        <v>7243</v>
      </c>
      <c r="E70" t="s">
        <v>645</v>
      </c>
      <c r="F70" t="s">
        <v>3109</v>
      </c>
      <c r="G70" t="s">
        <v>4288</v>
      </c>
    </row>
    <row r="71" spans="1:7" x14ac:dyDescent="0.45">
      <c r="A71">
        <v>2</v>
      </c>
      <c r="B71" t="s">
        <v>3099</v>
      </c>
      <c r="C71">
        <v>448</v>
      </c>
      <c r="D71" s="153" t="s">
        <v>7246</v>
      </c>
      <c r="E71" t="s">
        <v>648</v>
      </c>
      <c r="F71" t="s">
        <v>3109</v>
      </c>
      <c r="G71" t="s">
        <v>4294</v>
      </c>
    </row>
    <row r="72" spans="1:7" x14ac:dyDescent="0.45">
      <c r="A72">
        <v>2</v>
      </c>
      <c r="B72" t="s">
        <v>3099</v>
      </c>
      <c r="C72">
        <v>451</v>
      </c>
      <c r="D72" s="153" t="s">
        <v>7258</v>
      </c>
      <c r="E72" t="s">
        <v>651</v>
      </c>
      <c r="F72" t="s">
        <v>3109</v>
      </c>
      <c r="G72" t="s">
        <v>4320</v>
      </c>
    </row>
    <row r="73" spans="1:7" x14ac:dyDescent="0.45">
      <c r="A73">
        <v>2</v>
      </c>
      <c r="B73" t="s">
        <v>3099</v>
      </c>
      <c r="C73">
        <v>452</v>
      </c>
      <c r="D73" s="153" t="s">
        <v>7268</v>
      </c>
      <c r="E73" t="s">
        <v>654</v>
      </c>
      <c r="F73" t="s">
        <v>3109</v>
      </c>
      <c r="G73" t="s">
        <v>4338</v>
      </c>
    </row>
    <row r="74" spans="1:7" x14ac:dyDescent="0.45">
      <c r="A74">
        <v>2</v>
      </c>
      <c r="B74" t="s">
        <v>3099</v>
      </c>
      <c r="C74">
        <v>453</v>
      </c>
      <c r="D74" s="153" t="s">
        <v>7274</v>
      </c>
      <c r="E74" t="s">
        <v>657</v>
      </c>
      <c r="F74" t="s">
        <v>3109</v>
      </c>
      <c r="G74" t="s">
        <v>4350</v>
      </c>
    </row>
    <row r="75" spans="1:7" x14ac:dyDescent="0.45">
      <c r="A75">
        <v>2</v>
      </c>
      <c r="B75" t="s">
        <v>3099</v>
      </c>
      <c r="C75">
        <v>454</v>
      </c>
      <c r="D75" s="153" t="s">
        <v>7285</v>
      </c>
      <c r="E75" t="s">
        <v>660</v>
      </c>
      <c r="F75" t="s">
        <v>3109</v>
      </c>
      <c r="G75" t="s">
        <v>4375</v>
      </c>
    </row>
    <row r="76" spans="1:7" x14ac:dyDescent="0.45">
      <c r="A76">
        <v>2</v>
      </c>
      <c r="B76" t="s">
        <v>3099</v>
      </c>
      <c r="C76">
        <v>481</v>
      </c>
      <c r="D76" s="153" t="s">
        <v>7294</v>
      </c>
      <c r="E76" t="s">
        <v>665</v>
      </c>
      <c r="G76" t="s">
        <v>4393</v>
      </c>
    </row>
    <row r="77" spans="1:7" x14ac:dyDescent="0.45">
      <c r="A77">
        <v>2</v>
      </c>
      <c r="B77" t="s">
        <v>3099</v>
      </c>
      <c r="C77">
        <v>482</v>
      </c>
      <c r="D77" s="153" t="s">
        <v>7299</v>
      </c>
      <c r="E77" t="s">
        <v>668</v>
      </c>
      <c r="G77" t="s">
        <v>4402</v>
      </c>
    </row>
    <row r="78" spans="1:7" x14ac:dyDescent="0.45">
      <c r="A78">
        <v>2</v>
      </c>
      <c r="B78" t="s">
        <v>3099</v>
      </c>
      <c r="C78">
        <v>483</v>
      </c>
      <c r="D78" s="153" t="s">
        <v>7304</v>
      </c>
      <c r="E78" t="s">
        <v>671</v>
      </c>
      <c r="G78" t="s">
        <v>4408</v>
      </c>
    </row>
    <row r="79" spans="1:7" x14ac:dyDescent="0.45">
      <c r="A79">
        <v>2</v>
      </c>
      <c r="B79" t="s">
        <v>3099</v>
      </c>
      <c r="C79">
        <v>484</v>
      </c>
      <c r="D79" s="153" t="s">
        <v>7311</v>
      </c>
      <c r="E79" t="s">
        <v>674</v>
      </c>
      <c r="G79" t="s">
        <v>4419</v>
      </c>
    </row>
    <row r="80" spans="1:7" x14ac:dyDescent="0.45">
      <c r="A80">
        <v>2</v>
      </c>
      <c r="B80" t="s">
        <v>3099</v>
      </c>
      <c r="C80">
        <v>485</v>
      </c>
      <c r="D80" s="153" t="s">
        <v>7327</v>
      </c>
      <c r="E80" t="s">
        <v>4444</v>
      </c>
      <c r="G80" t="s">
        <v>4445</v>
      </c>
    </row>
    <row r="81" spans="1:7" x14ac:dyDescent="0.45">
      <c r="A81">
        <v>2</v>
      </c>
      <c r="B81" t="s">
        <v>3099</v>
      </c>
      <c r="C81">
        <v>486</v>
      </c>
      <c r="D81" s="153" t="s">
        <v>7335</v>
      </c>
      <c r="E81" t="s">
        <v>690</v>
      </c>
      <c r="G81" t="s">
        <v>4466</v>
      </c>
    </row>
    <row r="82" spans="1:7" x14ac:dyDescent="0.45">
      <c r="A82">
        <v>2</v>
      </c>
      <c r="B82" t="s">
        <v>3099</v>
      </c>
      <c r="C82">
        <v>487</v>
      </c>
      <c r="D82" s="153" t="s">
        <v>7340</v>
      </c>
      <c r="E82" t="s">
        <v>4479</v>
      </c>
      <c r="G82" t="s">
        <v>4480</v>
      </c>
    </row>
    <row r="83" spans="1:7" x14ac:dyDescent="0.45">
      <c r="A83">
        <v>2</v>
      </c>
      <c r="B83" t="s">
        <v>3099</v>
      </c>
      <c r="C83">
        <v>488</v>
      </c>
      <c r="D83" s="153" t="s">
        <v>7344</v>
      </c>
      <c r="E83" t="s">
        <v>688</v>
      </c>
      <c r="G83" t="s">
        <v>4490</v>
      </c>
    </row>
    <row r="84" spans="1:7" x14ac:dyDescent="0.45">
      <c r="A84">
        <v>2</v>
      </c>
      <c r="B84" t="s">
        <v>3099</v>
      </c>
      <c r="C84">
        <v>491</v>
      </c>
      <c r="D84" s="153" t="s">
        <v>7363</v>
      </c>
      <c r="E84" t="s">
        <v>701</v>
      </c>
      <c r="G84" t="s">
        <v>4529</v>
      </c>
    </row>
    <row r="85" spans="1:7" x14ac:dyDescent="0.45">
      <c r="A85">
        <v>2</v>
      </c>
      <c r="B85" t="s">
        <v>3099</v>
      </c>
      <c r="C85">
        <v>492</v>
      </c>
      <c r="D85" s="153" t="s">
        <v>7365</v>
      </c>
      <c r="E85" t="s">
        <v>704</v>
      </c>
      <c r="G85" t="s">
        <v>4533</v>
      </c>
    </row>
    <row r="86" spans="1:7" x14ac:dyDescent="0.45">
      <c r="A86">
        <v>2</v>
      </c>
      <c r="B86" t="s">
        <v>3099</v>
      </c>
      <c r="C86">
        <v>493</v>
      </c>
      <c r="D86" s="153" t="s">
        <v>7368</v>
      </c>
      <c r="E86" t="s">
        <v>707</v>
      </c>
      <c r="G86" t="s">
        <v>4540</v>
      </c>
    </row>
    <row r="87" spans="1:7" x14ac:dyDescent="0.45">
      <c r="A87">
        <v>2</v>
      </c>
      <c r="B87" t="s">
        <v>3099</v>
      </c>
      <c r="C87">
        <v>511</v>
      </c>
      <c r="D87" s="153" t="s">
        <v>7374</v>
      </c>
      <c r="E87" t="s">
        <v>4551</v>
      </c>
      <c r="G87" t="s">
        <v>4552</v>
      </c>
    </row>
    <row r="88" spans="1:7" x14ac:dyDescent="0.45">
      <c r="A88">
        <v>2</v>
      </c>
      <c r="B88" t="s">
        <v>3099</v>
      </c>
      <c r="C88">
        <v>512</v>
      </c>
      <c r="D88" s="153" t="s">
        <v>7383</v>
      </c>
      <c r="E88" t="s">
        <v>718</v>
      </c>
      <c r="G88" t="s">
        <v>4569</v>
      </c>
    </row>
    <row r="89" spans="1:7" x14ac:dyDescent="0.45">
      <c r="A89">
        <v>2</v>
      </c>
      <c r="B89" t="s">
        <v>3099</v>
      </c>
      <c r="C89">
        <v>515</v>
      </c>
      <c r="D89" s="153" t="s">
        <v>7392</v>
      </c>
      <c r="E89" t="s">
        <v>4589</v>
      </c>
      <c r="G89" t="s">
        <v>4590</v>
      </c>
    </row>
    <row r="90" spans="1:7" x14ac:dyDescent="0.45">
      <c r="A90">
        <v>2</v>
      </c>
      <c r="B90" t="s">
        <v>3099</v>
      </c>
      <c r="C90">
        <v>517</v>
      </c>
      <c r="D90" s="153" t="s">
        <v>7396</v>
      </c>
      <c r="E90" t="s">
        <v>730</v>
      </c>
      <c r="G90" t="s">
        <v>4599</v>
      </c>
    </row>
    <row r="91" spans="1:7" x14ac:dyDescent="0.45">
      <c r="A91">
        <v>2</v>
      </c>
      <c r="B91" t="s">
        <v>3099</v>
      </c>
      <c r="C91">
        <v>518</v>
      </c>
      <c r="D91" s="153" t="s">
        <v>7403</v>
      </c>
      <c r="E91" t="s">
        <v>54</v>
      </c>
      <c r="G91" t="s">
        <v>4614</v>
      </c>
    </row>
    <row r="92" spans="1:7" x14ac:dyDescent="0.45">
      <c r="A92">
        <v>2</v>
      </c>
      <c r="B92" t="s">
        <v>3099</v>
      </c>
      <c r="C92">
        <v>519</v>
      </c>
      <c r="D92" s="153" t="s">
        <v>7405</v>
      </c>
      <c r="E92" t="s">
        <v>59</v>
      </c>
      <c r="G92" t="s">
        <v>4618</v>
      </c>
    </row>
    <row r="93" spans="1:7" x14ac:dyDescent="0.45">
      <c r="A93">
        <v>2</v>
      </c>
      <c r="B93" t="s">
        <v>3099</v>
      </c>
      <c r="C93">
        <v>521</v>
      </c>
      <c r="D93" s="153" t="s">
        <v>7413</v>
      </c>
      <c r="E93" t="s">
        <v>741</v>
      </c>
      <c r="G93" t="s">
        <v>4632</v>
      </c>
    </row>
    <row r="94" spans="1:7" x14ac:dyDescent="0.45">
      <c r="A94">
        <v>2</v>
      </c>
      <c r="B94" t="s">
        <v>3099</v>
      </c>
      <c r="C94">
        <v>522</v>
      </c>
      <c r="D94" s="153" t="s">
        <v>7415</v>
      </c>
      <c r="E94" t="s">
        <v>4636</v>
      </c>
      <c r="G94" t="s">
        <v>4637</v>
      </c>
    </row>
    <row r="95" spans="1:7" x14ac:dyDescent="0.45">
      <c r="A95">
        <v>2</v>
      </c>
      <c r="B95" t="s">
        <v>3099</v>
      </c>
      <c r="C95">
        <v>523</v>
      </c>
      <c r="D95" s="153" t="s">
        <v>7431</v>
      </c>
      <c r="E95" t="s">
        <v>4666</v>
      </c>
      <c r="G95" t="s">
        <v>4667</v>
      </c>
    </row>
    <row r="96" spans="1:7" x14ac:dyDescent="0.45">
      <c r="A96">
        <v>2</v>
      </c>
      <c r="B96" t="s">
        <v>3099</v>
      </c>
      <c r="C96">
        <v>524</v>
      </c>
      <c r="D96" s="153" t="s">
        <v>7441</v>
      </c>
      <c r="E96" t="s">
        <v>755</v>
      </c>
      <c r="G96" t="s">
        <v>4691</v>
      </c>
    </row>
    <row r="97" spans="1:7" x14ac:dyDescent="0.45">
      <c r="A97">
        <v>2</v>
      </c>
      <c r="B97" t="s">
        <v>3099</v>
      </c>
      <c r="C97">
        <v>526</v>
      </c>
      <c r="D97" s="153" t="s">
        <v>7463</v>
      </c>
      <c r="E97" t="s">
        <v>4720</v>
      </c>
      <c r="F97" t="s">
        <v>3120</v>
      </c>
      <c r="G97" t="s">
        <v>4721</v>
      </c>
    </row>
    <row r="98" spans="1:7" x14ac:dyDescent="0.45">
      <c r="A98">
        <v>2</v>
      </c>
      <c r="B98" t="s">
        <v>3099</v>
      </c>
      <c r="C98">
        <v>531</v>
      </c>
      <c r="D98" s="153" t="s">
        <v>7481</v>
      </c>
      <c r="E98" t="s">
        <v>768</v>
      </c>
      <c r="G98" t="s">
        <v>4747</v>
      </c>
    </row>
    <row r="99" spans="1:7" x14ac:dyDescent="0.45">
      <c r="A99">
        <v>2</v>
      </c>
      <c r="B99" t="s">
        <v>3099</v>
      </c>
      <c r="C99">
        <v>532</v>
      </c>
      <c r="D99" s="153" t="s">
        <v>7494</v>
      </c>
      <c r="E99" t="s">
        <v>776</v>
      </c>
      <c r="G99" t="s">
        <v>4772</v>
      </c>
    </row>
    <row r="100" spans="1:7" x14ac:dyDescent="0.45">
      <c r="A100">
        <v>2</v>
      </c>
      <c r="B100" t="s">
        <v>3099</v>
      </c>
      <c r="C100">
        <v>533</v>
      </c>
      <c r="D100" s="153" t="s">
        <v>7505</v>
      </c>
      <c r="E100" t="s">
        <v>785</v>
      </c>
      <c r="G100" t="s">
        <v>4799</v>
      </c>
    </row>
    <row r="101" spans="1:7" x14ac:dyDescent="0.45">
      <c r="A101">
        <v>2</v>
      </c>
      <c r="B101" t="s">
        <v>3099</v>
      </c>
      <c r="C101">
        <v>541</v>
      </c>
      <c r="D101" s="153" t="s">
        <v>7508</v>
      </c>
      <c r="E101" t="s">
        <v>154</v>
      </c>
      <c r="G101" t="s">
        <v>4804</v>
      </c>
    </row>
    <row r="102" spans="1:7" x14ac:dyDescent="0.45">
      <c r="A102">
        <v>2</v>
      </c>
      <c r="B102" t="s">
        <v>3099</v>
      </c>
      <c r="C102">
        <v>551</v>
      </c>
      <c r="D102" s="153" t="s">
        <v>7555</v>
      </c>
      <c r="E102" t="s">
        <v>4892</v>
      </c>
      <c r="G102" t="s">
        <v>4894</v>
      </c>
    </row>
    <row r="103" spans="1:7" x14ac:dyDescent="0.45">
      <c r="A103">
        <v>2</v>
      </c>
      <c r="B103" t="s">
        <v>3099</v>
      </c>
      <c r="C103">
        <v>561</v>
      </c>
      <c r="D103" s="153" t="s">
        <v>7560</v>
      </c>
      <c r="E103" t="s">
        <v>812</v>
      </c>
      <c r="G103" t="s">
        <v>4901</v>
      </c>
    </row>
    <row r="104" spans="1:7" x14ac:dyDescent="0.45">
      <c r="A104">
        <v>2</v>
      </c>
      <c r="B104" t="s">
        <v>3099</v>
      </c>
      <c r="C104">
        <v>562</v>
      </c>
      <c r="D104" s="153" t="s">
        <v>7594</v>
      </c>
      <c r="E104" t="s">
        <v>836</v>
      </c>
      <c r="G104" t="s">
        <v>4968</v>
      </c>
    </row>
    <row r="105" spans="1:7" x14ac:dyDescent="0.45">
      <c r="A105">
        <v>2</v>
      </c>
      <c r="B105" t="s">
        <v>3099</v>
      </c>
      <c r="C105">
        <v>611</v>
      </c>
      <c r="D105" s="153" t="s">
        <v>7601</v>
      </c>
      <c r="E105" t="s">
        <v>160</v>
      </c>
      <c r="G105" t="s">
        <v>4984</v>
      </c>
    </row>
    <row r="106" spans="1:7" x14ac:dyDescent="0.45">
      <c r="A106">
        <v>2</v>
      </c>
      <c r="B106" t="s">
        <v>3099</v>
      </c>
      <c r="C106">
        <v>621</v>
      </c>
      <c r="D106" s="153" t="s">
        <v>7615</v>
      </c>
      <c r="E106" t="s">
        <v>846</v>
      </c>
      <c r="G106" t="s">
        <v>5019</v>
      </c>
    </row>
    <row r="107" spans="1:7" x14ac:dyDescent="0.45">
      <c r="A107">
        <v>2</v>
      </c>
      <c r="B107" t="s">
        <v>3099</v>
      </c>
      <c r="C107">
        <v>622</v>
      </c>
      <c r="D107" s="153" t="s">
        <v>6580</v>
      </c>
      <c r="E107" t="s">
        <v>974</v>
      </c>
      <c r="G107" t="s">
        <v>5062</v>
      </c>
    </row>
    <row r="108" spans="1:7" x14ac:dyDescent="0.45">
      <c r="A108">
        <v>2</v>
      </c>
      <c r="B108" t="s">
        <v>3099</v>
      </c>
      <c r="C108">
        <v>623</v>
      </c>
      <c r="D108" s="153" t="s">
        <v>6583</v>
      </c>
      <c r="E108" t="s">
        <v>858</v>
      </c>
      <c r="G108" t="s">
        <v>5074</v>
      </c>
    </row>
    <row r="109" spans="1:7" x14ac:dyDescent="0.45">
      <c r="A109">
        <v>2</v>
      </c>
      <c r="B109" t="s">
        <v>3099</v>
      </c>
      <c r="C109">
        <v>624</v>
      </c>
      <c r="D109" s="153" t="s">
        <v>7657</v>
      </c>
      <c r="E109" t="s">
        <v>861</v>
      </c>
      <c r="G109" t="s">
        <v>5096</v>
      </c>
    </row>
    <row r="110" spans="1:7" x14ac:dyDescent="0.45">
      <c r="A110">
        <v>2</v>
      </c>
      <c r="B110" t="s">
        <v>3099</v>
      </c>
      <c r="C110">
        <v>711</v>
      </c>
      <c r="D110" s="153" t="s">
        <v>6021</v>
      </c>
      <c r="E110" t="s">
        <v>5120</v>
      </c>
      <c r="G110" t="s">
        <v>5121</v>
      </c>
    </row>
    <row r="111" spans="1:7" x14ac:dyDescent="0.45">
      <c r="A111">
        <v>2</v>
      </c>
      <c r="B111" t="s">
        <v>3099</v>
      </c>
      <c r="C111">
        <v>712</v>
      </c>
      <c r="D111" s="153" t="s">
        <v>7692</v>
      </c>
      <c r="E111" t="s">
        <v>116</v>
      </c>
      <c r="G111" t="s">
        <v>5164</v>
      </c>
    </row>
    <row r="112" spans="1:7" x14ac:dyDescent="0.45">
      <c r="A112">
        <v>2</v>
      </c>
      <c r="B112" t="s">
        <v>3099</v>
      </c>
      <c r="C112">
        <v>713</v>
      </c>
      <c r="D112" s="153" t="s">
        <v>7700</v>
      </c>
      <c r="E112" t="s">
        <v>866</v>
      </c>
      <c r="G112" t="s">
        <v>5177</v>
      </c>
    </row>
    <row r="113" spans="1:7" x14ac:dyDescent="0.45">
      <c r="A113">
        <v>2</v>
      </c>
      <c r="B113" t="s">
        <v>3099</v>
      </c>
      <c r="C113">
        <v>721</v>
      </c>
      <c r="D113" s="153" t="s">
        <v>7717</v>
      </c>
      <c r="E113" t="s">
        <v>876</v>
      </c>
      <c r="G113" t="s">
        <v>5210</v>
      </c>
    </row>
    <row r="114" spans="1:7" x14ac:dyDescent="0.45">
      <c r="A114">
        <v>2</v>
      </c>
      <c r="B114" t="s">
        <v>3099</v>
      </c>
      <c r="C114">
        <v>722</v>
      </c>
      <c r="D114" s="153" t="s">
        <v>7733</v>
      </c>
      <c r="E114" t="s">
        <v>885</v>
      </c>
      <c r="G114" t="s">
        <v>5234</v>
      </c>
    </row>
    <row r="115" spans="1:7" x14ac:dyDescent="0.45">
      <c r="A115">
        <v>2</v>
      </c>
      <c r="B115" t="s">
        <v>3099</v>
      </c>
      <c r="C115">
        <v>811</v>
      </c>
      <c r="D115" s="153" t="s">
        <v>7742</v>
      </c>
      <c r="E115" t="s">
        <v>889</v>
      </c>
      <c r="G115" t="s">
        <v>5253</v>
      </c>
    </row>
    <row r="116" spans="1:7" x14ac:dyDescent="0.45">
      <c r="A116">
        <v>2</v>
      </c>
      <c r="B116" t="s">
        <v>3099</v>
      </c>
      <c r="C116">
        <v>812</v>
      </c>
      <c r="D116" s="153" t="s">
        <v>7761</v>
      </c>
      <c r="E116" t="s">
        <v>899</v>
      </c>
      <c r="G116" t="s">
        <v>5286</v>
      </c>
    </row>
    <row r="117" spans="1:7" x14ac:dyDescent="0.45">
      <c r="A117">
        <v>2</v>
      </c>
      <c r="B117" t="s">
        <v>3099</v>
      </c>
      <c r="C117">
        <v>813</v>
      </c>
      <c r="D117" s="153" t="s">
        <v>7778</v>
      </c>
      <c r="E117" t="s">
        <v>5319</v>
      </c>
      <c r="G117" t="s">
        <v>5320</v>
      </c>
    </row>
    <row r="118" spans="1:7" x14ac:dyDescent="0.45">
      <c r="A118">
        <v>2</v>
      </c>
      <c r="B118" t="s">
        <v>3099</v>
      </c>
      <c r="C118">
        <v>814</v>
      </c>
      <c r="D118" s="153" t="s">
        <v>7788</v>
      </c>
      <c r="E118" t="s">
        <v>910</v>
      </c>
      <c r="G118" t="s">
        <v>5345</v>
      </c>
    </row>
    <row r="119" spans="1:7" x14ac:dyDescent="0.45">
      <c r="A119">
        <v>2</v>
      </c>
      <c r="B119" t="s">
        <v>3099</v>
      </c>
      <c r="C119">
        <v>911</v>
      </c>
      <c r="D119" s="153" t="s">
        <v>6625</v>
      </c>
      <c r="E119" t="s">
        <v>5351</v>
      </c>
      <c r="F119" t="s">
        <v>3120</v>
      </c>
      <c r="G119" t="s">
        <v>5352</v>
      </c>
    </row>
    <row r="120" spans="1:7" x14ac:dyDescent="0.45">
      <c r="A120">
        <v>2</v>
      </c>
      <c r="B120" t="s">
        <v>3099</v>
      </c>
      <c r="C120">
        <v>912</v>
      </c>
      <c r="D120" s="153" t="s">
        <v>6628</v>
      </c>
      <c r="E120" t="s">
        <v>5385</v>
      </c>
      <c r="F120" t="s">
        <v>3120</v>
      </c>
      <c r="G120" t="s">
        <v>5386</v>
      </c>
    </row>
    <row r="121" spans="1:7" x14ac:dyDescent="0.45">
      <c r="A121">
        <v>2</v>
      </c>
      <c r="B121" t="s">
        <v>3099</v>
      </c>
      <c r="C121">
        <v>913</v>
      </c>
      <c r="D121" s="153" t="s">
        <v>6617</v>
      </c>
      <c r="E121" t="s">
        <v>5407</v>
      </c>
      <c r="F121" t="s">
        <v>3120</v>
      </c>
      <c r="G121" t="s">
        <v>5408</v>
      </c>
    </row>
    <row r="122" spans="1:7" x14ac:dyDescent="0.45">
      <c r="A122">
        <v>2</v>
      </c>
      <c r="B122" t="s">
        <v>3099</v>
      </c>
      <c r="C122">
        <v>914</v>
      </c>
      <c r="D122" s="153" t="s">
        <v>7827</v>
      </c>
      <c r="E122" t="s">
        <v>2790</v>
      </c>
      <c r="F122" t="s">
        <v>3120</v>
      </c>
      <c r="G122" t="s">
        <v>5426</v>
      </c>
    </row>
    <row r="123" spans="1:7" x14ac:dyDescent="0.45">
      <c r="A123">
        <v>2</v>
      </c>
      <c r="B123" t="s">
        <v>3099</v>
      </c>
      <c r="C123">
        <v>919</v>
      </c>
      <c r="D123" s="153" t="s">
        <v>7829</v>
      </c>
      <c r="E123" t="s">
        <v>5430</v>
      </c>
      <c r="F123" t="s">
        <v>3120</v>
      </c>
      <c r="G123" t="s">
        <v>5431</v>
      </c>
    </row>
    <row r="124" spans="1:7" x14ac:dyDescent="0.45">
      <c r="A124">
        <v>3</v>
      </c>
      <c r="B124" t="s">
        <v>3101</v>
      </c>
      <c r="C124">
        <v>1111</v>
      </c>
      <c r="D124" s="153" t="s">
        <v>6479</v>
      </c>
      <c r="E124" t="s">
        <v>3102</v>
      </c>
      <c r="G124" t="s">
        <v>3103</v>
      </c>
    </row>
    <row r="125" spans="1:7" x14ac:dyDescent="0.45">
      <c r="A125">
        <v>3</v>
      </c>
      <c r="B125" t="s">
        <v>3101</v>
      </c>
      <c r="C125">
        <v>1112</v>
      </c>
      <c r="D125" s="153" t="s">
        <v>6035</v>
      </c>
      <c r="E125" t="s">
        <v>3122</v>
      </c>
      <c r="G125" t="s">
        <v>3123</v>
      </c>
    </row>
    <row r="126" spans="1:7" x14ac:dyDescent="0.45">
      <c r="A126">
        <v>3</v>
      </c>
      <c r="B126" t="s">
        <v>3101</v>
      </c>
      <c r="C126">
        <v>1113</v>
      </c>
      <c r="D126" s="153" t="s">
        <v>6037</v>
      </c>
      <c r="E126" t="s">
        <v>3127</v>
      </c>
      <c r="G126" t="s">
        <v>3128</v>
      </c>
    </row>
    <row r="127" spans="1:7" x14ac:dyDescent="0.45">
      <c r="A127">
        <v>3</v>
      </c>
      <c r="B127" t="s">
        <v>3101</v>
      </c>
      <c r="C127">
        <v>1114</v>
      </c>
      <c r="D127" s="153" t="s">
        <v>6372</v>
      </c>
      <c r="E127" t="s">
        <v>195</v>
      </c>
      <c r="G127" t="s">
        <v>3135</v>
      </c>
    </row>
    <row r="128" spans="1:7" x14ac:dyDescent="0.45">
      <c r="A128">
        <v>3</v>
      </c>
      <c r="B128" t="s">
        <v>3101</v>
      </c>
      <c r="C128">
        <v>1119</v>
      </c>
      <c r="D128" s="153" t="s">
        <v>6374</v>
      </c>
      <c r="E128" t="s">
        <v>3144</v>
      </c>
      <c r="G128" t="s">
        <v>3145</v>
      </c>
    </row>
    <row r="129" spans="1:7" x14ac:dyDescent="0.45">
      <c r="A129">
        <v>3</v>
      </c>
      <c r="B129" t="s">
        <v>3101</v>
      </c>
      <c r="C129">
        <v>1121</v>
      </c>
      <c r="D129" s="153" t="s">
        <v>6481</v>
      </c>
      <c r="E129" t="s">
        <v>3161</v>
      </c>
      <c r="G129" t="s">
        <v>3162</v>
      </c>
    </row>
    <row r="130" spans="1:7" x14ac:dyDescent="0.45">
      <c r="A130">
        <v>3</v>
      </c>
      <c r="B130" t="s">
        <v>3101</v>
      </c>
      <c r="C130">
        <v>1122</v>
      </c>
      <c r="D130" s="153" t="s">
        <v>6483</v>
      </c>
      <c r="E130" t="s">
        <v>1048</v>
      </c>
      <c r="G130" t="s">
        <v>3167</v>
      </c>
    </row>
    <row r="131" spans="1:7" x14ac:dyDescent="0.45">
      <c r="A131">
        <v>3</v>
      </c>
      <c r="B131" t="s">
        <v>3101</v>
      </c>
      <c r="C131">
        <v>1123</v>
      </c>
      <c r="D131" s="153" t="s">
        <v>6376</v>
      </c>
      <c r="E131" t="s">
        <v>3170</v>
      </c>
      <c r="G131" t="s">
        <v>3171</v>
      </c>
    </row>
    <row r="132" spans="1:7" x14ac:dyDescent="0.45">
      <c r="A132">
        <v>3</v>
      </c>
      <c r="B132" t="s">
        <v>3101</v>
      </c>
      <c r="C132">
        <v>1124</v>
      </c>
      <c r="D132" s="153" t="s">
        <v>6039</v>
      </c>
      <c r="E132" t="s">
        <v>3184</v>
      </c>
      <c r="G132" t="s">
        <v>3185</v>
      </c>
    </row>
    <row r="133" spans="1:7" x14ac:dyDescent="0.45">
      <c r="A133">
        <v>3</v>
      </c>
      <c r="B133" t="s">
        <v>3101</v>
      </c>
      <c r="C133">
        <v>1125</v>
      </c>
      <c r="D133" s="153" t="s">
        <v>6149</v>
      </c>
      <c r="E133" t="s">
        <v>203</v>
      </c>
      <c r="G133" t="s">
        <v>3190</v>
      </c>
    </row>
    <row r="134" spans="1:7" x14ac:dyDescent="0.45">
      <c r="A134">
        <v>3</v>
      </c>
      <c r="B134" t="s">
        <v>3101</v>
      </c>
      <c r="C134">
        <v>1129</v>
      </c>
      <c r="D134" s="153" t="s">
        <v>6041</v>
      </c>
      <c r="E134" t="s">
        <v>3193</v>
      </c>
      <c r="G134" t="s">
        <v>3194</v>
      </c>
    </row>
    <row r="135" spans="1:7" x14ac:dyDescent="0.45">
      <c r="A135">
        <v>3</v>
      </c>
      <c r="B135" t="s">
        <v>3101</v>
      </c>
      <c r="C135">
        <v>1131</v>
      </c>
      <c r="D135" s="153" t="s">
        <v>6485</v>
      </c>
      <c r="E135" t="s">
        <v>1077</v>
      </c>
      <c r="G135" t="s">
        <v>3206</v>
      </c>
    </row>
    <row r="136" spans="1:7" x14ac:dyDescent="0.45">
      <c r="A136">
        <v>3</v>
      </c>
      <c r="B136" t="s">
        <v>3101</v>
      </c>
      <c r="C136">
        <v>1132</v>
      </c>
      <c r="D136" s="153" t="s">
        <v>6487</v>
      </c>
      <c r="E136" t="s">
        <v>1079</v>
      </c>
      <c r="G136" t="s">
        <v>3209</v>
      </c>
    </row>
    <row r="137" spans="1:7" x14ac:dyDescent="0.45">
      <c r="A137">
        <v>3</v>
      </c>
      <c r="B137" t="s">
        <v>3101</v>
      </c>
      <c r="C137">
        <v>1133</v>
      </c>
      <c r="D137" s="153" t="s">
        <v>6489</v>
      </c>
      <c r="E137" t="s">
        <v>3212</v>
      </c>
      <c r="G137" t="s">
        <v>3213</v>
      </c>
    </row>
    <row r="138" spans="1:7" x14ac:dyDescent="0.45">
      <c r="A138">
        <v>3</v>
      </c>
      <c r="B138" t="s">
        <v>3101</v>
      </c>
      <c r="C138">
        <v>1141</v>
      </c>
      <c r="D138" s="153" t="s">
        <v>6490</v>
      </c>
      <c r="E138" t="s">
        <v>3218</v>
      </c>
      <c r="G138" t="s">
        <v>3219</v>
      </c>
    </row>
    <row r="139" spans="1:7" x14ac:dyDescent="0.45">
      <c r="A139">
        <v>3</v>
      </c>
      <c r="B139" t="s">
        <v>3101</v>
      </c>
      <c r="C139">
        <v>1142</v>
      </c>
      <c r="D139" s="153" t="s">
        <v>6043</v>
      </c>
      <c r="E139" t="s">
        <v>1089</v>
      </c>
      <c r="G139" t="s">
        <v>3223</v>
      </c>
    </row>
    <row r="140" spans="1:7" x14ac:dyDescent="0.45">
      <c r="A140">
        <v>3</v>
      </c>
      <c r="B140" t="s">
        <v>3101</v>
      </c>
      <c r="C140">
        <v>1151</v>
      </c>
      <c r="D140" s="153" t="s">
        <v>6045</v>
      </c>
      <c r="E140" t="s">
        <v>1091</v>
      </c>
      <c r="G140" t="s">
        <v>3227</v>
      </c>
    </row>
    <row r="141" spans="1:7" x14ac:dyDescent="0.45">
      <c r="A141">
        <v>3</v>
      </c>
      <c r="B141" t="s">
        <v>3101</v>
      </c>
      <c r="C141">
        <v>1152</v>
      </c>
      <c r="D141" s="153" t="s">
        <v>6150</v>
      </c>
      <c r="E141" t="s">
        <v>1093</v>
      </c>
      <c r="G141" t="s">
        <v>3230</v>
      </c>
    </row>
    <row r="142" spans="1:7" x14ac:dyDescent="0.45">
      <c r="A142">
        <v>3</v>
      </c>
      <c r="B142" t="s">
        <v>3101</v>
      </c>
      <c r="C142">
        <v>1153</v>
      </c>
      <c r="D142" s="153" t="s">
        <v>6152</v>
      </c>
      <c r="E142" t="s">
        <v>217</v>
      </c>
      <c r="G142" t="s">
        <v>3233</v>
      </c>
    </row>
    <row r="143" spans="1:7" x14ac:dyDescent="0.45">
      <c r="A143">
        <v>3</v>
      </c>
      <c r="B143" t="s">
        <v>3101</v>
      </c>
      <c r="C143">
        <v>2111</v>
      </c>
      <c r="D143" s="153" t="s">
        <v>6154</v>
      </c>
      <c r="E143" t="s">
        <v>224</v>
      </c>
      <c r="G143" t="s">
        <v>3239</v>
      </c>
    </row>
    <row r="144" spans="1:7" x14ac:dyDescent="0.45">
      <c r="A144">
        <v>3</v>
      </c>
      <c r="B144" t="s">
        <v>3101</v>
      </c>
      <c r="C144">
        <v>2121</v>
      </c>
      <c r="D144" s="153" t="s">
        <v>6050</v>
      </c>
      <c r="E144" t="s">
        <v>235</v>
      </c>
      <c r="G144" t="s">
        <v>3250</v>
      </c>
    </row>
    <row r="145" spans="1:7" x14ac:dyDescent="0.45">
      <c r="A145">
        <v>3</v>
      </c>
      <c r="B145" t="s">
        <v>3101</v>
      </c>
      <c r="C145">
        <v>2122</v>
      </c>
      <c r="D145" s="153" t="s">
        <v>6156</v>
      </c>
      <c r="E145" t="s">
        <v>237</v>
      </c>
      <c r="G145" t="s">
        <v>3255</v>
      </c>
    </row>
    <row r="146" spans="1:7" x14ac:dyDescent="0.45">
      <c r="A146">
        <v>3</v>
      </c>
      <c r="B146" t="s">
        <v>3101</v>
      </c>
      <c r="C146">
        <v>2123</v>
      </c>
      <c r="D146" s="153" t="s">
        <v>6052</v>
      </c>
      <c r="E146" t="s">
        <v>251</v>
      </c>
      <c r="G146" t="s">
        <v>3267</v>
      </c>
    </row>
    <row r="147" spans="1:7" x14ac:dyDescent="0.45">
      <c r="A147">
        <v>3</v>
      </c>
      <c r="B147" t="s">
        <v>3101</v>
      </c>
      <c r="C147">
        <v>2131</v>
      </c>
      <c r="D147" s="153" t="s">
        <v>6491</v>
      </c>
      <c r="E147" t="s">
        <v>3285</v>
      </c>
      <c r="G147" t="s">
        <v>3287</v>
      </c>
    </row>
    <row r="148" spans="1:7" x14ac:dyDescent="0.45">
      <c r="A148">
        <v>3</v>
      </c>
      <c r="B148" t="s">
        <v>3101</v>
      </c>
      <c r="C148">
        <v>2211</v>
      </c>
      <c r="D148" s="153" t="s">
        <v>6158</v>
      </c>
      <c r="E148" t="s">
        <v>278</v>
      </c>
      <c r="G148" t="s">
        <v>3295</v>
      </c>
    </row>
    <row r="149" spans="1:7" x14ac:dyDescent="0.45">
      <c r="A149">
        <v>3</v>
      </c>
      <c r="B149" t="s">
        <v>3101</v>
      </c>
      <c r="C149">
        <v>2212</v>
      </c>
      <c r="D149" s="153" t="s">
        <v>6054</v>
      </c>
      <c r="E149" t="s">
        <v>283</v>
      </c>
      <c r="F149" t="s">
        <v>3109</v>
      </c>
      <c r="G149" t="s">
        <v>3306</v>
      </c>
    </row>
    <row r="150" spans="1:7" x14ac:dyDescent="0.45">
      <c r="A150">
        <v>3</v>
      </c>
      <c r="B150" t="s">
        <v>3101</v>
      </c>
      <c r="C150">
        <v>2213</v>
      </c>
      <c r="D150" s="153" t="s">
        <v>6056</v>
      </c>
      <c r="E150" t="s">
        <v>286</v>
      </c>
      <c r="F150" t="s">
        <v>3109</v>
      </c>
      <c r="G150" t="s">
        <v>3309</v>
      </c>
    </row>
    <row r="151" spans="1:7" x14ac:dyDescent="0.45">
      <c r="A151">
        <v>3</v>
      </c>
      <c r="B151" t="s">
        <v>3101</v>
      </c>
      <c r="C151">
        <v>2361</v>
      </c>
      <c r="D151" s="153" t="s">
        <v>6160</v>
      </c>
      <c r="E151" t="s">
        <v>290</v>
      </c>
      <c r="G151" t="s">
        <v>3319</v>
      </c>
    </row>
    <row r="152" spans="1:7" x14ac:dyDescent="0.45">
      <c r="A152">
        <v>3</v>
      </c>
      <c r="B152" t="s">
        <v>3101</v>
      </c>
      <c r="C152">
        <v>2362</v>
      </c>
      <c r="D152" s="153" t="s">
        <v>6058</v>
      </c>
      <c r="E152" t="s">
        <v>292</v>
      </c>
      <c r="G152" t="s">
        <v>3322</v>
      </c>
    </row>
    <row r="153" spans="1:7" x14ac:dyDescent="0.45">
      <c r="A153">
        <v>3</v>
      </c>
      <c r="B153" t="s">
        <v>3101</v>
      </c>
      <c r="C153">
        <v>2371</v>
      </c>
      <c r="D153" s="153" t="s">
        <v>6060</v>
      </c>
      <c r="E153" t="s">
        <v>3329</v>
      </c>
      <c r="G153" t="s">
        <v>3330</v>
      </c>
    </row>
    <row r="154" spans="1:7" x14ac:dyDescent="0.45">
      <c r="A154">
        <v>3</v>
      </c>
      <c r="B154" t="s">
        <v>3101</v>
      </c>
      <c r="C154">
        <v>2372</v>
      </c>
      <c r="D154" s="153" t="s">
        <v>6493</v>
      </c>
      <c r="E154" t="s">
        <v>1178</v>
      </c>
      <c r="G154" t="s">
        <v>3337</v>
      </c>
    </row>
    <row r="155" spans="1:7" x14ac:dyDescent="0.45">
      <c r="A155">
        <v>3</v>
      </c>
      <c r="B155" t="s">
        <v>3101</v>
      </c>
      <c r="C155">
        <v>2373</v>
      </c>
      <c r="D155" s="153" t="s">
        <v>6062</v>
      </c>
      <c r="E155" t="s">
        <v>1180</v>
      </c>
      <c r="G155" t="s">
        <v>3340</v>
      </c>
    </row>
    <row r="156" spans="1:7" x14ac:dyDescent="0.45">
      <c r="A156">
        <v>3</v>
      </c>
      <c r="B156" t="s">
        <v>3101</v>
      </c>
      <c r="C156">
        <v>2379</v>
      </c>
      <c r="D156" s="153" t="s">
        <v>6162</v>
      </c>
      <c r="E156" t="s">
        <v>1182</v>
      </c>
      <c r="G156" t="s">
        <v>3343</v>
      </c>
    </row>
    <row r="157" spans="1:7" x14ac:dyDescent="0.45">
      <c r="A157">
        <v>3</v>
      </c>
      <c r="B157" t="s">
        <v>3101</v>
      </c>
      <c r="C157">
        <v>2381</v>
      </c>
      <c r="D157" s="153" t="s">
        <v>6378</v>
      </c>
      <c r="E157" t="s">
        <v>3348</v>
      </c>
      <c r="G157" t="s">
        <v>3349</v>
      </c>
    </row>
    <row r="158" spans="1:7" x14ac:dyDescent="0.45">
      <c r="A158">
        <v>3</v>
      </c>
      <c r="B158" t="s">
        <v>3101</v>
      </c>
      <c r="C158">
        <v>2382</v>
      </c>
      <c r="D158" s="153" t="s">
        <v>6064</v>
      </c>
      <c r="E158" t="s">
        <v>3366</v>
      </c>
      <c r="G158" t="s">
        <v>3367</v>
      </c>
    </row>
    <row r="159" spans="1:7" x14ac:dyDescent="0.45">
      <c r="A159">
        <v>3</v>
      </c>
      <c r="B159" t="s">
        <v>3101</v>
      </c>
      <c r="C159">
        <v>2383</v>
      </c>
      <c r="D159" s="153" t="s">
        <v>6164</v>
      </c>
      <c r="E159" t="s">
        <v>3376</v>
      </c>
      <c r="G159" t="s">
        <v>3377</v>
      </c>
    </row>
    <row r="160" spans="1:7" x14ac:dyDescent="0.45">
      <c r="A160">
        <v>3</v>
      </c>
      <c r="B160" t="s">
        <v>3101</v>
      </c>
      <c r="C160">
        <v>2389</v>
      </c>
      <c r="D160" s="153" t="s">
        <v>6380</v>
      </c>
      <c r="E160" t="s">
        <v>3390</v>
      </c>
      <c r="G160" t="s">
        <v>3391</v>
      </c>
    </row>
    <row r="161" spans="1:7" x14ac:dyDescent="0.45">
      <c r="A161">
        <v>3</v>
      </c>
      <c r="B161" t="s">
        <v>3101</v>
      </c>
      <c r="C161">
        <v>3111</v>
      </c>
      <c r="D161" s="153" t="s">
        <v>6066</v>
      </c>
      <c r="E161" t="s">
        <v>314</v>
      </c>
      <c r="G161" t="s">
        <v>3399</v>
      </c>
    </row>
    <row r="162" spans="1:7" x14ac:dyDescent="0.45">
      <c r="A162">
        <v>3</v>
      </c>
      <c r="B162" t="s">
        <v>3101</v>
      </c>
      <c r="C162">
        <v>3112</v>
      </c>
      <c r="D162" s="153" t="s">
        <v>6382</v>
      </c>
      <c r="E162" t="s">
        <v>334</v>
      </c>
      <c r="G162" t="s">
        <v>3403</v>
      </c>
    </row>
    <row r="163" spans="1:7" x14ac:dyDescent="0.45">
      <c r="A163">
        <v>3</v>
      </c>
      <c r="B163" t="s">
        <v>3101</v>
      </c>
      <c r="C163">
        <v>3113</v>
      </c>
      <c r="D163" s="153" t="s">
        <v>6166</v>
      </c>
      <c r="E163" t="s">
        <v>317</v>
      </c>
      <c r="G163" t="s">
        <v>3415</v>
      </c>
    </row>
    <row r="164" spans="1:7" x14ac:dyDescent="0.45">
      <c r="A164">
        <v>3</v>
      </c>
      <c r="B164" t="s">
        <v>3101</v>
      </c>
      <c r="C164">
        <v>3114</v>
      </c>
      <c r="D164" s="153" t="s">
        <v>6168</v>
      </c>
      <c r="E164" t="s">
        <v>320</v>
      </c>
      <c r="G164" t="s">
        <v>3424</v>
      </c>
    </row>
    <row r="165" spans="1:7" x14ac:dyDescent="0.45">
      <c r="A165">
        <v>3</v>
      </c>
      <c r="B165" t="s">
        <v>3101</v>
      </c>
      <c r="C165">
        <v>3115</v>
      </c>
      <c r="D165" s="153" t="s">
        <v>6068</v>
      </c>
      <c r="E165" t="s">
        <v>323</v>
      </c>
      <c r="G165" t="s">
        <v>3429</v>
      </c>
    </row>
    <row r="166" spans="1:7" x14ac:dyDescent="0.45">
      <c r="A166">
        <v>3</v>
      </c>
      <c r="B166" t="s">
        <v>3101</v>
      </c>
      <c r="C166">
        <v>3116</v>
      </c>
      <c r="D166" s="153" t="s">
        <v>6384</v>
      </c>
      <c r="E166" t="s">
        <v>326</v>
      </c>
      <c r="G166" t="s">
        <v>3436</v>
      </c>
    </row>
    <row r="167" spans="1:7" x14ac:dyDescent="0.45">
      <c r="A167">
        <v>3</v>
      </c>
      <c r="B167" t="s">
        <v>3101</v>
      </c>
      <c r="C167">
        <v>3117</v>
      </c>
      <c r="D167" s="153" t="s">
        <v>6070</v>
      </c>
      <c r="E167" t="s">
        <v>329</v>
      </c>
      <c r="G167" t="s">
        <v>3442</v>
      </c>
    </row>
    <row r="168" spans="1:7" x14ac:dyDescent="0.45">
      <c r="A168">
        <v>3</v>
      </c>
      <c r="B168" t="s">
        <v>3101</v>
      </c>
      <c r="C168">
        <v>3118</v>
      </c>
      <c r="D168" s="153" t="s">
        <v>6170</v>
      </c>
      <c r="E168" t="s">
        <v>337</v>
      </c>
      <c r="G168" t="s">
        <v>3445</v>
      </c>
    </row>
    <row r="169" spans="1:7" x14ac:dyDescent="0.45">
      <c r="A169">
        <v>3</v>
      </c>
      <c r="B169" t="s">
        <v>3101</v>
      </c>
      <c r="C169">
        <v>3119</v>
      </c>
      <c r="D169" s="153" t="s">
        <v>6072</v>
      </c>
      <c r="E169" t="s">
        <v>340</v>
      </c>
      <c r="G169" t="s">
        <v>3456</v>
      </c>
    </row>
    <row r="170" spans="1:7" x14ac:dyDescent="0.45">
      <c r="A170">
        <v>3</v>
      </c>
      <c r="B170" t="s">
        <v>3101</v>
      </c>
      <c r="C170">
        <v>3121</v>
      </c>
      <c r="D170" s="153" t="s">
        <v>6074</v>
      </c>
      <c r="E170" t="s">
        <v>3471</v>
      </c>
      <c r="G170" t="s">
        <v>3472</v>
      </c>
    </row>
    <row r="171" spans="1:7" x14ac:dyDescent="0.45">
      <c r="A171">
        <v>3</v>
      </c>
      <c r="B171" t="s">
        <v>3101</v>
      </c>
      <c r="C171">
        <v>3122</v>
      </c>
      <c r="D171" s="153" t="s">
        <v>6172</v>
      </c>
      <c r="E171" t="s">
        <v>354</v>
      </c>
      <c r="G171" t="s">
        <v>3481</v>
      </c>
    </row>
    <row r="172" spans="1:7" x14ac:dyDescent="0.45">
      <c r="A172">
        <v>3</v>
      </c>
      <c r="B172" t="s">
        <v>3101</v>
      </c>
      <c r="C172">
        <v>3131</v>
      </c>
      <c r="D172" s="153" t="s">
        <v>6076</v>
      </c>
      <c r="E172" t="s">
        <v>1297</v>
      </c>
      <c r="G172" t="s">
        <v>3488</v>
      </c>
    </row>
    <row r="173" spans="1:7" x14ac:dyDescent="0.45">
      <c r="A173">
        <v>3</v>
      </c>
      <c r="B173" t="s">
        <v>3101</v>
      </c>
      <c r="C173">
        <v>3132</v>
      </c>
      <c r="D173" s="153" t="s">
        <v>6174</v>
      </c>
      <c r="E173" t="s">
        <v>3491</v>
      </c>
      <c r="G173" t="s">
        <v>3492</v>
      </c>
    </row>
    <row r="174" spans="1:7" x14ac:dyDescent="0.45">
      <c r="A174">
        <v>3</v>
      </c>
      <c r="B174" t="s">
        <v>3101</v>
      </c>
      <c r="C174">
        <v>3133</v>
      </c>
      <c r="D174" s="153" t="s">
        <v>6495</v>
      </c>
      <c r="E174" t="s">
        <v>3501</v>
      </c>
      <c r="G174" t="s">
        <v>3502</v>
      </c>
    </row>
    <row r="175" spans="1:7" x14ac:dyDescent="0.45">
      <c r="A175">
        <v>3</v>
      </c>
      <c r="B175" t="s">
        <v>3101</v>
      </c>
      <c r="C175">
        <v>3141</v>
      </c>
      <c r="D175" s="153" t="s">
        <v>6497</v>
      </c>
      <c r="E175" t="s">
        <v>3509</v>
      </c>
      <c r="G175" t="s">
        <v>3510</v>
      </c>
    </row>
    <row r="176" spans="1:7" x14ac:dyDescent="0.45">
      <c r="A176">
        <v>3</v>
      </c>
      <c r="B176" t="s">
        <v>3101</v>
      </c>
      <c r="C176">
        <v>3149</v>
      </c>
      <c r="D176" s="153" t="s">
        <v>6386</v>
      </c>
      <c r="E176" t="s">
        <v>3515</v>
      </c>
      <c r="G176" t="s">
        <v>3516</v>
      </c>
    </row>
    <row r="177" spans="1:7" x14ac:dyDescent="0.45">
      <c r="A177">
        <v>3</v>
      </c>
      <c r="B177" t="s">
        <v>3101</v>
      </c>
      <c r="C177">
        <v>3151</v>
      </c>
      <c r="D177" s="153" t="s">
        <v>6078</v>
      </c>
      <c r="E177" t="s">
        <v>3523</v>
      </c>
      <c r="G177" t="s">
        <v>3524</v>
      </c>
    </row>
    <row r="178" spans="1:7" x14ac:dyDescent="0.45">
      <c r="A178">
        <v>3</v>
      </c>
      <c r="B178" t="s">
        <v>3101</v>
      </c>
      <c r="C178">
        <v>3152</v>
      </c>
      <c r="D178" s="153" t="s">
        <v>6499</v>
      </c>
      <c r="E178" t="s">
        <v>3529</v>
      </c>
      <c r="G178" t="s">
        <v>3530</v>
      </c>
    </row>
    <row r="179" spans="1:7" x14ac:dyDescent="0.45">
      <c r="A179">
        <v>3</v>
      </c>
      <c r="B179" t="s">
        <v>3101</v>
      </c>
      <c r="C179">
        <v>3159</v>
      </c>
      <c r="D179" s="153" t="s">
        <v>6176</v>
      </c>
      <c r="E179" t="s">
        <v>1335</v>
      </c>
      <c r="G179" t="s">
        <v>3543</v>
      </c>
    </row>
    <row r="180" spans="1:7" x14ac:dyDescent="0.45">
      <c r="A180">
        <v>3</v>
      </c>
      <c r="B180" t="s">
        <v>3101</v>
      </c>
      <c r="C180">
        <v>3161</v>
      </c>
      <c r="D180" s="153" t="s">
        <v>6080</v>
      </c>
      <c r="E180" t="s">
        <v>1337</v>
      </c>
      <c r="G180" t="s">
        <v>3548</v>
      </c>
    </row>
    <row r="181" spans="1:7" x14ac:dyDescent="0.45">
      <c r="A181">
        <v>3</v>
      </c>
      <c r="B181" t="s">
        <v>3101</v>
      </c>
      <c r="C181">
        <v>3162</v>
      </c>
      <c r="D181" s="153" t="s">
        <v>6178</v>
      </c>
      <c r="E181" t="s">
        <v>1339</v>
      </c>
      <c r="G181" t="s">
        <v>3551</v>
      </c>
    </row>
    <row r="182" spans="1:7" x14ac:dyDescent="0.45">
      <c r="A182">
        <v>3</v>
      </c>
      <c r="B182" t="s">
        <v>3101</v>
      </c>
      <c r="C182">
        <v>3169</v>
      </c>
      <c r="D182" s="153" t="s">
        <v>6082</v>
      </c>
      <c r="E182" t="s">
        <v>1341</v>
      </c>
      <c r="G182" t="s">
        <v>3554</v>
      </c>
    </row>
    <row r="183" spans="1:7" x14ac:dyDescent="0.45">
      <c r="A183">
        <v>3</v>
      </c>
      <c r="B183" t="s">
        <v>3101</v>
      </c>
      <c r="C183">
        <v>3211</v>
      </c>
      <c r="D183" s="153" t="s">
        <v>6180</v>
      </c>
      <c r="E183" t="s">
        <v>365</v>
      </c>
      <c r="G183" t="s">
        <v>3558</v>
      </c>
    </row>
    <row r="184" spans="1:7" x14ac:dyDescent="0.45">
      <c r="A184">
        <v>3</v>
      </c>
      <c r="B184" t="s">
        <v>3101</v>
      </c>
      <c r="C184">
        <v>3212</v>
      </c>
      <c r="D184" s="153" t="s">
        <v>6182</v>
      </c>
      <c r="E184" t="s">
        <v>368</v>
      </c>
      <c r="G184" t="s">
        <v>3563</v>
      </c>
    </row>
    <row r="185" spans="1:7" x14ac:dyDescent="0.45">
      <c r="A185">
        <v>3</v>
      </c>
      <c r="B185" t="s">
        <v>3101</v>
      </c>
      <c r="C185">
        <v>3219</v>
      </c>
      <c r="D185" s="153" t="s">
        <v>6501</v>
      </c>
      <c r="E185" t="s">
        <v>371</v>
      </c>
      <c r="G185" t="s">
        <v>3570</v>
      </c>
    </row>
    <row r="186" spans="1:7" x14ac:dyDescent="0.45">
      <c r="A186">
        <v>3</v>
      </c>
      <c r="B186" t="s">
        <v>3101</v>
      </c>
      <c r="C186">
        <v>3221</v>
      </c>
      <c r="D186" s="153" t="s">
        <v>6184</v>
      </c>
      <c r="E186" t="s">
        <v>376</v>
      </c>
      <c r="G186" t="s">
        <v>3583</v>
      </c>
    </row>
    <row r="187" spans="1:7" x14ac:dyDescent="0.45">
      <c r="A187">
        <v>3</v>
      </c>
      <c r="B187" t="s">
        <v>3101</v>
      </c>
      <c r="C187">
        <v>3222</v>
      </c>
      <c r="D187" s="153" t="s">
        <v>6503</v>
      </c>
      <c r="E187" t="s">
        <v>379</v>
      </c>
      <c r="G187" t="s">
        <v>3594</v>
      </c>
    </row>
    <row r="188" spans="1:7" x14ac:dyDescent="0.45">
      <c r="A188">
        <v>3</v>
      </c>
      <c r="B188" t="s">
        <v>3101</v>
      </c>
      <c r="C188">
        <v>3231</v>
      </c>
      <c r="D188" s="153" t="s">
        <v>6084</v>
      </c>
      <c r="E188" t="s">
        <v>382</v>
      </c>
      <c r="G188" t="s">
        <v>3609</v>
      </c>
    </row>
    <row r="189" spans="1:7" x14ac:dyDescent="0.45">
      <c r="A189">
        <v>3</v>
      </c>
      <c r="B189" t="s">
        <v>3101</v>
      </c>
      <c r="C189">
        <v>3241</v>
      </c>
      <c r="D189" s="153" t="s">
        <v>6186</v>
      </c>
      <c r="E189" t="s">
        <v>384</v>
      </c>
      <c r="G189" t="s">
        <v>3620</v>
      </c>
    </row>
    <row r="190" spans="1:7" x14ac:dyDescent="0.45">
      <c r="A190">
        <v>3</v>
      </c>
      <c r="B190" t="s">
        <v>3101</v>
      </c>
      <c r="C190">
        <v>3251</v>
      </c>
      <c r="D190" s="153" t="s">
        <v>6388</v>
      </c>
      <c r="E190" t="s">
        <v>394</v>
      </c>
      <c r="G190" t="s">
        <v>3630</v>
      </c>
    </row>
    <row r="191" spans="1:7" x14ac:dyDescent="0.45">
      <c r="A191">
        <v>3</v>
      </c>
      <c r="B191" t="s">
        <v>3101</v>
      </c>
      <c r="C191">
        <v>3252</v>
      </c>
      <c r="D191" s="153" t="s">
        <v>6505</v>
      </c>
      <c r="E191" t="s">
        <v>397</v>
      </c>
      <c r="G191" t="s">
        <v>3643</v>
      </c>
    </row>
    <row r="192" spans="1:7" x14ac:dyDescent="0.45">
      <c r="A192">
        <v>3</v>
      </c>
      <c r="B192" t="s">
        <v>3101</v>
      </c>
      <c r="C192">
        <v>3253</v>
      </c>
      <c r="D192" s="153" t="s">
        <v>6507</v>
      </c>
      <c r="E192" t="s">
        <v>400</v>
      </c>
      <c r="G192" t="s">
        <v>3648</v>
      </c>
    </row>
    <row r="193" spans="1:7" x14ac:dyDescent="0.45">
      <c r="A193">
        <v>3</v>
      </c>
      <c r="B193" t="s">
        <v>3101</v>
      </c>
      <c r="C193">
        <v>3254</v>
      </c>
      <c r="D193" s="153" t="s">
        <v>6390</v>
      </c>
      <c r="E193" t="s">
        <v>403</v>
      </c>
      <c r="G193" t="s">
        <v>3655</v>
      </c>
    </row>
    <row r="194" spans="1:7" x14ac:dyDescent="0.45">
      <c r="A194">
        <v>3</v>
      </c>
      <c r="B194" t="s">
        <v>3101</v>
      </c>
      <c r="C194">
        <v>3255</v>
      </c>
      <c r="D194" s="153" t="s">
        <v>6086</v>
      </c>
      <c r="E194" t="s">
        <v>408</v>
      </c>
      <c r="G194" t="s">
        <v>3658</v>
      </c>
    </row>
    <row r="195" spans="1:7" x14ac:dyDescent="0.45">
      <c r="A195">
        <v>3</v>
      </c>
      <c r="B195" t="s">
        <v>3101</v>
      </c>
      <c r="C195">
        <v>3256</v>
      </c>
      <c r="D195" s="153" t="s">
        <v>6188</v>
      </c>
      <c r="E195" t="s">
        <v>411</v>
      </c>
      <c r="G195" t="s">
        <v>3663</v>
      </c>
    </row>
    <row r="196" spans="1:7" x14ac:dyDescent="0.45">
      <c r="A196">
        <v>3</v>
      </c>
      <c r="B196" t="s">
        <v>3101</v>
      </c>
      <c r="C196">
        <v>3259</v>
      </c>
      <c r="D196" s="153" t="s">
        <v>6392</v>
      </c>
      <c r="E196" t="s">
        <v>414</v>
      </c>
      <c r="G196" t="s">
        <v>3668</v>
      </c>
    </row>
    <row r="197" spans="1:7" x14ac:dyDescent="0.45">
      <c r="A197">
        <v>3</v>
      </c>
      <c r="B197" t="s">
        <v>3101</v>
      </c>
      <c r="C197">
        <v>3261</v>
      </c>
      <c r="D197" s="153" t="s">
        <v>6088</v>
      </c>
      <c r="E197" t="s">
        <v>419</v>
      </c>
      <c r="G197" t="s">
        <v>3678</v>
      </c>
    </row>
    <row r="198" spans="1:7" x14ac:dyDescent="0.45">
      <c r="A198">
        <v>3</v>
      </c>
      <c r="B198" t="s">
        <v>3101</v>
      </c>
      <c r="C198">
        <v>3262</v>
      </c>
      <c r="D198" s="153" t="s">
        <v>6190</v>
      </c>
      <c r="E198" t="s">
        <v>422</v>
      </c>
      <c r="G198" t="s">
        <v>3701</v>
      </c>
    </row>
    <row r="199" spans="1:7" x14ac:dyDescent="0.45">
      <c r="A199">
        <v>3</v>
      </c>
      <c r="B199" t="s">
        <v>3101</v>
      </c>
      <c r="C199">
        <v>3271</v>
      </c>
      <c r="D199" s="153" t="s">
        <v>6090</v>
      </c>
      <c r="E199" t="s">
        <v>3709</v>
      </c>
      <c r="G199" t="s">
        <v>3710</v>
      </c>
    </row>
    <row r="200" spans="1:7" x14ac:dyDescent="0.45">
      <c r="A200">
        <v>3</v>
      </c>
      <c r="B200" t="s">
        <v>3101</v>
      </c>
      <c r="C200">
        <v>3272</v>
      </c>
      <c r="D200" s="153" t="s">
        <v>6394</v>
      </c>
      <c r="E200" t="s">
        <v>3715</v>
      </c>
      <c r="G200" t="s">
        <v>3716</v>
      </c>
    </row>
    <row r="201" spans="1:7" x14ac:dyDescent="0.45">
      <c r="A201">
        <v>3</v>
      </c>
      <c r="B201" t="s">
        <v>3101</v>
      </c>
      <c r="C201">
        <v>3273</v>
      </c>
      <c r="D201" s="153" t="s">
        <v>6396</v>
      </c>
      <c r="E201" t="s">
        <v>427</v>
      </c>
      <c r="G201" t="s">
        <v>3720</v>
      </c>
    </row>
    <row r="202" spans="1:7" x14ac:dyDescent="0.45">
      <c r="A202">
        <v>3</v>
      </c>
      <c r="B202" t="s">
        <v>3101</v>
      </c>
      <c r="C202">
        <v>3274</v>
      </c>
      <c r="D202" s="153" t="s">
        <v>6092</v>
      </c>
      <c r="E202" t="s">
        <v>3729</v>
      </c>
      <c r="G202" t="s">
        <v>3730</v>
      </c>
    </row>
    <row r="203" spans="1:7" x14ac:dyDescent="0.45">
      <c r="A203">
        <v>3</v>
      </c>
      <c r="B203" t="s">
        <v>3101</v>
      </c>
      <c r="C203">
        <v>3279</v>
      </c>
      <c r="D203" s="153" t="s">
        <v>4</v>
      </c>
      <c r="E203" t="s">
        <v>8</v>
      </c>
      <c r="G203" t="s">
        <v>3735</v>
      </c>
    </row>
    <row r="204" spans="1:7" x14ac:dyDescent="0.45">
      <c r="A204">
        <v>3</v>
      </c>
      <c r="B204" t="s">
        <v>3101</v>
      </c>
      <c r="C204">
        <v>3311</v>
      </c>
      <c r="D204" s="153" t="s">
        <v>6192</v>
      </c>
      <c r="E204" t="s">
        <v>434</v>
      </c>
      <c r="G204" t="s">
        <v>3741</v>
      </c>
    </row>
    <row r="205" spans="1:7" x14ac:dyDescent="0.45">
      <c r="A205">
        <v>3</v>
      </c>
      <c r="B205" t="s">
        <v>3101</v>
      </c>
      <c r="C205">
        <v>3312</v>
      </c>
      <c r="D205" s="153" t="s">
        <v>6398</v>
      </c>
      <c r="E205" t="s">
        <v>437</v>
      </c>
      <c r="G205" t="s">
        <v>3744</v>
      </c>
    </row>
    <row r="206" spans="1:7" x14ac:dyDescent="0.45">
      <c r="A206">
        <v>3</v>
      </c>
      <c r="B206" t="s">
        <v>3101</v>
      </c>
      <c r="C206">
        <v>3313</v>
      </c>
      <c r="D206" s="153" t="s">
        <v>6400</v>
      </c>
      <c r="E206" t="s">
        <v>440</v>
      </c>
      <c r="G206" t="s">
        <v>3751</v>
      </c>
    </row>
    <row r="207" spans="1:7" x14ac:dyDescent="0.45">
      <c r="A207">
        <v>3</v>
      </c>
      <c r="B207" t="s">
        <v>3101</v>
      </c>
      <c r="C207">
        <v>3314</v>
      </c>
      <c r="D207" s="153" t="s">
        <v>6194</v>
      </c>
      <c r="E207" t="s">
        <v>443</v>
      </c>
      <c r="G207" t="s">
        <v>3755</v>
      </c>
    </row>
    <row r="208" spans="1:7" x14ac:dyDescent="0.45">
      <c r="A208">
        <v>3</v>
      </c>
      <c r="B208" t="s">
        <v>3101</v>
      </c>
      <c r="C208">
        <v>3315</v>
      </c>
      <c r="D208" s="153" t="s">
        <v>6402</v>
      </c>
      <c r="E208" t="s">
        <v>446</v>
      </c>
      <c r="G208" t="s">
        <v>3762</v>
      </c>
    </row>
    <row r="209" spans="1:7" x14ac:dyDescent="0.45">
      <c r="A209">
        <v>3</v>
      </c>
      <c r="B209" t="s">
        <v>3101</v>
      </c>
      <c r="C209">
        <v>3321</v>
      </c>
      <c r="D209" s="153" t="s">
        <v>6196</v>
      </c>
      <c r="E209" t="s">
        <v>451</v>
      </c>
      <c r="G209" t="s">
        <v>3774</v>
      </c>
    </row>
    <row r="210" spans="1:7" x14ac:dyDescent="0.45">
      <c r="A210">
        <v>3</v>
      </c>
      <c r="B210" t="s">
        <v>3101</v>
      </c>
      <c r="C210">
        <v>3322</v>
      </c>
      <c r="D210" s="153" t="s">
        <v>6198</v>
      </c>
      <c r="E210" t="s">
        <v>1538</v>
      </c>
      <c r="G210" t="s">
        <v>3778</v>
      </c>
    </row>
    <row r="211" spans="1:7" x14ac:dyDescent="0.45">
      <c r="A211">
        <v>3</v>
      </c>
      <c r="B211" t="s">
        <v>3101</v>
      </c>
      <c r="C211">
        <v>3323</v>
      </c>
      <c r="D211" s="153" t="s">
        <v>6509</v>
      </c>
      <c r="E211" t="s">
        <v>454</v>
      </c>
      <c r="G211" t="s">
        <v>3781</v>
      </c>
    </row>
    <row r="212" spans="1:7" x14ac:dyDescent="0.45">
      <c r="A212">
        <v>3</v>
      </c>
      <c r="B212" t="s">
        <v>3101</v>
      </c>
      <c r="C212">
        <v>3324</v>
      </c>
      <c r="D212" s="153" t="s">
        <v>6403</v>
      </c>
      <c r="E212" t="s">
        <v>457</v>
      </c>
      <c r="G212" t="s">
        <v>3791</v>
      </c>
    </row>
    <row r="213" spans="1:7" x14ac:dyDescent="0.45">
      <c r="A213">
        <v>3</v>
      </c>
      <c r="B213" t="s">
        <v>3101</v>
      </c>
      <c r="C213">
        <v>3325</v>
      </c>
      <c r="D213" s="153" t="s">
        <v>6095</v>
      </c>
      <c r="E213" t="s">
        <v>460</v>
      </c>
      <c r="G213" t="s">
        <v>3800</v>
      </c>
    </row>
    <row r="214" spans="1:7" x14ac:dyDescent="0.45">
      <c r="A214">
        <v>3</v>
      </c>
      <c r="B214" t="s">
        <v>3101</v>
      </c>
      <c r="C214">
        <v>3326</v>
      </c>
      <c r="D214" s="153" t="s">
        <v>6200</v>
      </c>
      <c r="E214" t="s">
        <v>463</v>
      </c>
      <c r="G214" t="s">
        <v>3803</v>
      </c>
    </row>
    <row r="215" spans="1:7" x14ac:dyDescent="0.45">
      <c r="A215">
        <v>3</v>
      </c>
      <c r="B215" t="s">
        <v>3101</v>
      </c>
      <c r="C215">
        <v>3327</v>
      </c>
      <c r="D215" s="153" t="s">
        <v>6097</v>
      </c>
      <c r="E215" t="s">
        <v>466</v>
      </c>
      <c r="G215" t="s">
        <v>3807</v>
      </c>
    </row>
    <row r="216" spans="1:7" x14ac:dyDescent="0.45">
      <c r="A216">
        <v>3</v>
      </c>
      <c r="B216" t="s">
        <v>3101</v>
      </c>
      <c r="C216">
        <v>3328</v>
      </c>
      <c r="D216" s="153" t="s">
        <v>6099</v>
      </c>
      <c r="E216" t="s">
        <v>1567</v>
      </c>
      <c r="G216" t="s">
        <v>3812</v>
      </c>
    </row>
    <row r="217" spans="1:7" x14ac:dyDescent="0.45">
      <c r="A217">
        <v>3</v>
      </c>
      <c r="B217" t="s">
        <v>3101</v>
      </c>
      <c r="C217">
        <v>3329</v>
      </c>
      <c r="D217" s="153" t="s">
        <v>6202</v>
      </c>
      <c r="E217" t="s">
        <v>3815</v>
      </c>
      <c r="G217" t="s">
        <v>3816</v>
      </c>
    </row>
    <row r="218" spans="1:7" x14ac:dyDescent="0.45">
      <c r="A218">
        <v>3</v>
      </c>
      <c r="B218" t="s">
        <v>3101</v>
      </c>
      <c r="C218">
        <v>3331</v>
      </c>
      <c r="D218" s="153" t="s">
        <v>6405</v>
      </c>
      <c r="E218" t="s">
        <v>477</v>
      </c>
      <c r="G218" t="s">
        <v>3824</v>
      </c>
    </row>
    <row r="219" spans="1:7" x14ac:dyDescent="0.45">
      <c r="A219">
        <v>3</v>
      </c>
      <c r="B219" t="s">
        <v>3101</v>
      </c>
      <c r="C219">
        <v>3332</v>
      </c>
      <c r="D219" s="153" t="s">
        <v>6204</v>
      </c>
      <c r="E219" t="s">
        <v>482</v>
      </c>
      <c r="G219" t="s">
        <v>3831</v>
      </c>
    </row>
    <row r="220" spans="1:7" x14ac:dyDescent="0.45">
      <c r="A220">
        <v>3</v>
      </c>
      <c r="B220" t="s">
        <v>3101</v>
      </c>
      <c r="C220">
        <v>3333</v>
      </c>
      <c r="D220" s="153" t="s">
        <v>6511</v>
      </c>
      <c r="E220" t="s">
        <v>485</v>
      </c>
      <c r="G220" t="s">
        <v>3837</v>
      </c>
    </row>
    <row r="221" spans="1:7" x14ac:dyDescent="0.45">
      <c r="A221">
        <v>3</v>
      </c>
      <c r="B221" t="s">
        <v>3101</v>
      </c>
      <c r="C221">
        <v>3334</v>
      </c>
      <c r="D221" s="153" t="s">
        <v>6513</v>
      </c>
      <c r="E221" t="s">
        <v>488</v>
      </c>
      <c r="G221" t="s">
        <v>3840</v>
      </c>
    </row>
    <row r="222" spans="1:7" x14ac:dyDescent="0.45">
      <c r="A222">
        <v>3</v>
      </c>
      <c r="B222" t="s">
        <v>3101</v>
      </c>
      <c r="C222">
        <v>3335</v>
      </c>
      <c r="D222" s="153" t="s">
        <v>6407</v>
      </c>
      <c r="E222" t="s">
        <v>491</v>
      </c>
      <c r="G222" t="s">
        <v>3844</v>
      </c>
    </row>
    <row r="223" spans="1:7" x14ac:dyDescent="0.45">
      <c r="A223">
        <v>3</v>
      </c>
      <c r="B223" t="s">
        <v>3101</v>
      </c>
      <c r="C223">
        <v>3336</v>
      </c>
      <c r="D223" s="153" t="s">
        <v>6206</v>
      </c>
      <c r="E223" t="s">
        <v>494</v>
      </c>
      <c r="G223" t="s">
        <v>3848</v>
      </c>
    </row>
    <row r="224" spans="1:7" x14ac:dyDescent="0.45">
      <c r="A224">
        <v>3</v>
      </c>
      <c r="B224" t="s">
        <v>3101</v>
      </c>
      <c r="C224">
        <v>3339</v>
      </c>
      <c r="D224" s="153" t="s">
        <v>6208</v>
      </c>
      <c r="E224" t="s">
        <v>497</v>
      </c>
      <c r="G224" t="s">
        <v>3852</v>
      </c>
    </row>
    <row r="225" spans="1:7" x14ac:dyDescent="0.45">
      <c r="A225">
        <v>3</v>
      </c>
      <c r="B225" t="s">
        <v>3101</v>
      </c>
      <c r="C225">
        <v>3341</v>
      </c>
      <c r="D225" s="153" t="s">
        <v>6210</v>
      </c>
      <c r="E225" t="s">
        <v>502</v>
      </c>
      <c r="G225" t="s">
        <v>3860</v>
      </c>
    </row>
    <row r="226" spans="1:7" x14ac:dyDescent="0.45">
      <c r="A226">
        <v>3</v>
      </c>
      <c r="B226" t="s">
        <v>3101</v>
      </c>
      <c r="C226">
        <v>3342</v>
      </c>
      <c r="D226" s="153" t="s">
        <v>6212</v>
      </c>
      <c r="E226" t="s">
        <v>505</v>
      </c>
      <c r="G226" t="s">
        <v>3863</v>
      </c>
    </row>
    <row r="227" spans="1:7" x14ac:dyDescent="0.45">
      <c r="A227">
        <v>3</v>
      </c>
      <c r="B227" t="s">
        <v>3101</v>
      </c>
      <c r="C227">
        <v>3343</v>
      </c>
      <c r="D227" s="153" t="s">
        <v>6409</v>
      </c>
      <c r="E227" t="s">
        <v>1615</v>
      </c>
      <c r="G227" t="s">
        <v>3870</v>
      </c>
    </row>
    <row r="228" spans="1:7" x14ac:dyDescent="0.45">
      <c r="A228">
        <v>3</v>
      </c>
      <c r="B228" t="s">
        <v>3101</v>
      </c>
      <c r="C228">
        <v>3344</v>
      </c>
      <c r="D228" s="153" t="s">
        <v>6101</v>
      </c>
      <c r="E228" t="s">
        <v>508</v>
      </c>
      <c r="G228" t="s">
        <v>3873</v>
      </c>
    </row>
    <row r="229" spans="1:7" x14ac:dyDescent="0.45">
      <c r="A229">
        <v>3</v>
      </c>
      <c r="B229" t="s">
        <v>3101</v>
      </c>
      <c r="C229">
        <v>3345</v>
      </c>
      <c r="D229" s="153" t="s">
        <v>6515</v>
      </c>
      <c r="E229" t="s">
        <v>3876</v>
      </c>
      <c r="G229" t="s">
        <v>3877</v>
      </c>
    </row>
    <row r="230" spans="1:7" x14ac:dyDescent="0.45">
      <c r="A230">
        <v>3</v>
      </c>
      <c r="B230" t="s">
        <v>3101</v>
      </c>
      <c r="C230">
        <v>3346</v>
      </c>
      <c r="D230" s="153" t="s">
        <v>6103</v>
      </c>
      <c r="E230" t="s">
        <v>1622</v>
      </c>
      <c r="G230" t="s">
        <v>3881</v>
      </c>
    </row>
    <row r="231" spans="1:7" x14ac:dyDescent="0.45">
      <c r="A231">
        <v>3</v>
      </c>
      <c r="B231" t="s">
        <v>3101</v>
      </c>
      <c r="C231">
        <v>3351</v>
      </c>
      <c r="D231" s="153" t="s">
        <v>6214</v>
      </c>
      <c r="E231" t="s">
        <v>516</v>
      </c>
      <c r="G231" t="s">
        <v>3885</v>
      </c>
    </row>
    <row r="232" spans="1:7" x14ac:dyDescent="0.45">
      <c r="A232">
        <v>3</v>
      </c>
      <c r="B232" t="s">
        <v>3101</v>
      </c>
      <c r="C232">
        <v>3352</v>
      </c>
      <c r="D232" s="153" t="s">
        <v>6411</v>
      </c>
      <c r="E232" t="s">
        <v>519</v>
      </c>
      <c r="G232" t="s">
        <v>3890</v>
      </c>
    </row>
    <row r="233" spans="1:7" x14ac:dyDescent="0.45">
      <c r="A233">
        <v>3</v>
      </c>
      <c r="B233" t="s">
        <v>3101</v>
      </c>
      <c r="C233">
        <v>3353</v>
      </c>
      <c r="D233" s="153" t="s">
        <v>6413</v>
      </c>
      <c r="E233" t="s">
        <v>522</v>
      </c>
      <c r="G233" t="s">
        <v>3897</v>
      </c>
    </row>
    <row r="234" spans="1:7" x14ac:dyDescent="0.45">
      <c r="A234">
        <v>3</v>
      </c>
      <c r="B234" t="s">
        <v>3101</v>
      </c>
      <c r="C234">
        <v>3359</v>
      </c>
      <c r="D234" s="153" t="s">
        <v>6517</v>
      </c>
      <c r="E234" t="s">
        <v>525</v>
      </c>
      <c r="G234" t="s">
        <v>3902</v>
      </c>
    </row>
    <row r="235" spans="1:7" x14ac:dyDescent="0.45">
      <c r="A235">
        <v>3</v>
      </c>
      <c r="B235" t="s">
        <v>3101</v>
      </c>
      <c r="C235">
        <v>3361</v>
      </c>
      <c r="D235" s="153" t="s">
        <v>6415</v>
      </c>
      <c r="E235" t="s">
        <v>529</v>
      </c>
      <c r="G235" t="s">
        <v>3912</v>
      </c>
    </row>
    <row r="236" spans="1:7" x14ac:dyDescent="0.45">
      <c r="A236">
        <v>3</v>
      </c>
      <c r="B236" t="s">
        <v>3101</v>
      </c>
      <c r="C236">
        <v>3362</v>
      </c>
      <c r="D236" s="153" t="s">
        <v>6519</v>
      </c>
      <c r="E236" t="s">
        <v>538</v>
      </c>
      <c r="G236" t="s">
        <v>3917</v>
      </c>
    </row>
    <row r="237" spans="1:7" x14ac:dyDescent="0.45">
      <c r="A237">
        <v>3</v>
      </c>
      <c r="B237" t="s">
        <v>3101</v>
      </c>
      <c r="C237">
        <v>3363</v>
      </c>
      <c r="D237" s="153" t="s">
        <v>6105</v>
      </c>
      <c r="E237" t="s">
        <v>540</v>
      </c>
      <c r="G237" t="s">
        <v>3922</v>
      </c>
    </row>
    <row r="238" spans="1:7" x14ac:dyDescent="0.45">
      <c r="A238">
        <v>3</v>
      </c>
      <c r="B238" t="s">
        <v>3101</v>
      </c>
      <c r="C238">
        <v>3364</v>
      </c>
      <c r="D238" s="153" t="s">
        <v>6216</v>
      </c>
      <c r="E238" t="s">
        <v>567</v>
      </c>
      <c r="G238" t="s">
        <v>3939</v>
      </c>
    </row>
    <row r="239" spans="1:7" x14ac:dyDescent="0.45">
      <c r="A239">
        <v>3</v>
      </c>
      <c r="B239" t="s">
        <v>3101</v>
      </c>
      <c r="C239">
        <v>3365</v>
      </c>
      <c r="D239" s="153" t="s">
        <v>6521</v>
      </c>
      <c r="E239" t="s">
        <v>570</v>
      </c>
      <c r="G239" t="s">
        <v>3942</v>
      </c>
    </row>
    <row r="240" spans="1:7" x14ac:dyDescent="0.45">
      <c r="A240">
        <v>3</v>
      </c>
      <c r="B240" t="s">
        <v>3101</v>
      </c>
      <c r="C240">
        <v>3366</v>
      </c>
      <c r="D240" s="153" t="s">
        <v>6218</v>
      </c>
      <c r="E240" t="s">
        <v>573</v>
      </c>
      <c r="G240" t="s">
        <v>3945</v>
      </c>
    </row>
    <row r="241" spans="1:7" x14ac:dyDescent="0.45">
      <c r="A241">
        <v>3</v>
      </c>
      <c r="B241" t="s">
        <v>3101</v>
      </c>
      <c r="C241">
        <v>3369</v>
      </c>
      <c r="D241" s="153" t="s">
        <v>6417</v>
      </c>
      <c r="E241" t="s">
        <v>576</v>
      </c>
      <c r="G241" t="s">
        <v>3949</v>
      </c>
    </row>
    <row r="242" spans="1:7" x14ac:dyDescent="0.45">
      <c r="A242">
        <v>3</v>
      </c>
      <c r="B242" t="s">
        <v>3101</v>
      </c>
      <c r="C242">
        <v>3371</v>
      </c>
      <c r="D242" s="153" t="s">
        <v>6107</v>
      </c>
      <c r="E242" t="s">
        <v>581</v>
      </c>
      <c r="G242" t="s">
        <v>3953</v>
      </c>
    </row>
    <row r="243" spans="1:7" x14ac:dyDescent="0.45">
      <c r="A243">
        <v>3</v>
      </c>
      <c r="B243" t="s">
        <v>3101</v>
      </c>
      <c r="C243">
        <v>3372</v>
      </c>
      <c r="D243" s="153" t="s">
        <v>6523</v>
      </c>
      <c r="E243" t="s">
        <v>584</v>
      </c>
      <c r="G243" t="s">
        <v>3962</v>
      </c>
    </row>
    <row r="244" spans="1:7" x14ac:dyDescent="0.45">
      <c r="A244">
        <v>3</v>
      </c>
      <c r="B244" t="s">
        <v>3101</v>
      </c>
      <c r="C244">
        <v>3379</v>
      </c>
      <c r="D244" s="153" t="s">
        <v>6109</v>
      </c>
      <c r="E244" t="s">
        <v>587</v>
      </c>
      <c r="G244" t="s">
        <v>3967</v>
      </c>
    </row>
    <row r="245" spans="1:7" x14ac:dyDescent="0.45">
      <c r="A245">
        <v>3</v>
      </c>
      <c r="B245" t="s">
        <v>3101</v>
      </c>
      <c r="C245">
        <v>3391</v>
      </c>
      <c r="D245" s="153" t="s">
        <v>6220</v>
      </c>
      <c r="E245" t="s">
        <v>592</v>
      </c>
      <c r="G245" t="s">
        <v>3973</v>
      </c>
    </row>
    <row r="246" spans="1:7" x14ac:dyDescent="0.45">
      <c r="A246">
        <v>3</v>
      </c>
      <c r="B246" t="s">
        <v>3101</v>
      </c>
      <c r="C246">
        <v>3399</v>
      </c>
      <c r="D246" s="153" t="s">
        <v>10</v>
      </c>
      <c r="E246" t="s">
        <v>13</v>
      </c>
      <c r="G246" t="s">
        <v>3976</v>
      </c>
    </row>
    <row r="247" spans="1:7" x14ac:dyDescent="0.45">
      <c r="A247">
        <v>3</v>
      </c>
      <c r="B247" t="s">
        <v>3101</v>
      </c>
      <c r="C247">
        <v>4111</v>
      </c>
      <c r="D247" s="153" t="s">
        <v>6112</v>
      </c>
      <c r="E247" t="s">
        <v>3990</v>
      </c>
      <c r="F247" t="s">
        <v>3120</v>
      </c>
      <c r="G247" t="s">
        <v>3992</v>
      </c>
    </row>
    <row r="248" spans="1:7" x14ac:dyDescent="0.45">
      <c r="A248">
        <v>3</v>
      </c>
      <c r="B248" t="s">
        <v>3101</v>
      </c>
      <c r="C248">
        <v>4121</v>
      </c>
      <c r="D248" s="153" t="s">
        <v>6222</v>
      </c>
      <c r="E248" t="s">
        <v>1712</v>
      </c>
      <c r="F248" t="s">
        <v>3120</v>
      </c>
      <c r="G248" t="s">
        <v>4002</v>
      </c>
    </row>
    <row r="249" spans="1:7" x14ac:dyDescent="0.45">
      <c r="A249">
        <v>3</v>
      </c>
      <c r="B249" t="s">
        <v>3101</v>
      </c>
      <c r="C249">
        <v>4131</v>
      </c>
      <c r="D249" s="153" t="s">
        <v>6525</v>
      </c>
      <c r="E249" t="s">
        <v>4007</v>
      </c>
      <c r="F249" t="s">
        <v>3120</v>
      </c>
      <c r="G249" t="s">
        <v>4008</v>
      </c>
    </row>
    <row r="250" spans="1:7" x14ac:dyDescent="0.45">
      <c r="A250">
        <v>3</v>
      </c>
      <c r="B250" t="s">
        <v>3101</v>
      </c>
      <c r="C250">
        <v>4132</v>
      </c>
      <c r="D250" s="153" t="s">
        <v>6114</v>
      </c>
      <c r="E250" t="s">
        <v>4023</v>
      </c>
      <c r="F250" t="s">
        <v>3120</v>
      </c>
      <c r="G250" t="s">
        <v>4024</v>
      </c>
    </row>
    <row r="251" spans="1:7" x14ac:dyDescent="0.45">
      <c r="A251">
        <v>3</v>
      </c>
      <c r="B251" t="s">
        <v>3101</v>
      </c>
      <c r="C251">
        <v>4133</v>
      </c>
      <c r="D251" s="153" t="s">
        <v>6419</v>
      </c>
      <c r="E251" t="s">
        <v>1732</v>
      </c>
      <c r="F251" t="s">
        <v>3120</v>
      </c>
      <c r="G251" t="s">
        <v>4029</v>
      </c>
    </row>
    <row r="252" spans="1:7" x14ac:dyDescent="0.45">
      <c r="A252">
        <v>3</v>
      </c>
      <c r="B252" t="s">
        <v>3101</v>
      </c>
      <c r="C252">
        <v>4141</v>
      </c>
      <c r="D252" s="153" t="s">
        <v>6224</v>
      </c>
      <c r="E252" t="s">
        <v>4034</v>
      </c>
      <c r="F252" t="s">
        <v>3120</v>
      </c>
      <c r="G252" t="s">
        <v>4035</v>
      </c>
    </row>
    <row r="253" spans="1:7" x14ac:dyDescent="0.45">
      <c r="A253">
        <v>3</v>
      </c>
      <c r="B253" t="s">
        <v>3101</v>
      </c>
      <c r="C253">
        <v>4142</v>
      </c>
      <c r="D253" s="153" t="s">
        <v>6527</v>
      </c>
      <c r="E253" t="s">
        <v>4042</v>
      </c>
      <c r="F253" t="s">
        <v>3120</v>
      </c>
      <c r="G253" t="s">
        <v>4043</v>
      </c>
    </row>
    <row r="254" spans="1:7" x14ac:dyDescent="0.45">
      <c r="A254">
        <v>3</v>
      </c>
      <c r="B254" t="s">
        <v>3101</v>
      </c>
      <c r="C254">
        <v>4143</v>
      </c>
      <c r="D254" s="153" t="s">
        <v>6421</v>
      </c>
      <c r="E254" t="s">
        <v>4048</v>
      </c>
      <c r="F254" t="s">
        <v>3120</v>
      </c>
      <c r="G254" t="s">
        <v>4049</v>
      </c>
    </row>
    <row r="255" spans="1:7" x14ac:dyDescent="0.45">
      <c r="A255">
        <v>3</v>
      </c>
      <c r="B255" t="s">
        <v>3101</v>
      </c>
      <c r="C255">
        <v>4144</v>
      </c>
      <c r="D255" s="153" t="s">
        <v>6226</v>
      </c>
      <c r="E255" t="s">
        <v>4058</v>
      </c>
      <c r="F255" t="s">
        <v>3120</v>
      </c>
      <c r="G255" t="s">
        <v>4059</v>
      </c>
    </row>
    <row r="256" spans="1:7" x14ac:dyDescent="0.45">
      <c r="A256">
        <v>3</v>
      </c>
      <c r="B256" t="s">
        <v>3101</v>
      </c>
      <c r="C256">
        <v>4145</v>
      </c>
      <c r="D256" s="153" t="s">
        <v>6228</v>
      </c>
      <c r="E256" t="s">
        <v>4074</v>
      </c>
      <c r="F256" t="s">
        <v>3120</v>
      </c>
      <c r="G256" t="s">
        <v>4075</v>
      </c>
    </row>
    <row r="257" spans="1:7" x14ac:dyDescent="0.45">
      <c r="A257">
        <v>3</v>
      </c>
      <c r="B257" t="s">
        <v>3101</v>
      </c>
      <c r="C257">
        <v>4151</v>
      </c>
      <c r="D257" s="153" t="s">
        <v>6116</v>
      </c>
      <c r="E257" t="s">
        <v>4082</v>
      </c>
      <c r="F257" t="s">
        <v>3120</v>
      </c>
      <c r="G257" t="s">
        <v>4083</v>
      </c>
    </row>
    <row r="258" spans="1:7" x14ac:dyDescent="0.45">
      <c r="A258">
        <v>3</v>
      </c>
      <c r="B258" t="s">
        <v>3101</v>
      </c>
      <c r="C258">
        <v>4152</v>
      </c>
      <c r="D258" s="153" t="s">
        <v>6423</v>
      </c>
      <c r="E258" t="s">
        <v>4090</v>
      </c>
      <c r="F258" t="s">
        <v>3120</v>
      </c>
      <c r="G258" t="s">
        <v>4091</v>
      </c>
    </row>
    <row r="259" spans="1:7" x14ac:dyDescent="0.45">
      <c r="A259">
        <v>3</v>
      </c>
      <c r="B259" t="s">
        <v>3101</v>
      </c>
      <c r="C259">
        <v>4153</v>
      </c>
      <c r="D259" s="153" t="s">
        <v>6230</v>
      </c>
      <c r="E259" t="s">
        <v>1780</v>
      </c>
      <c r="F259" t="s">
        <v>3120</v>
      </c>
      <c r="G259" t="s">
        <v>4096</v>
      </c>
    </row>
    <row r="260" spans="1:7" x14ac:dyDescent="0.45">
      <c r="A260">
        <v>3</v>
      </c>
      <c r="B260" t="s">
        <v>3101</v>
      </c>
      <c r="C260">
        <v>4161</v>
      </c>
      <c r="D260" s="153" t="s">
        <v>6529</v>
      </c>
      <c r="E260" t="s">
        <v>4101</v>
      </c>
      <c r="F260" t="s">
        <v>3120</v>
      </c>
      <c r="G260" t="s">
        <v>4102</v>
      </c>
    </row>
    <row r="261" spans="1:7" x14ac:dyDescent="0.45">
      <c r="A261">
        <v>3</v>
      </c>
      <c r="B261" t="s">
        <v>3101</v>
      </c>
      <c r="C261">
        <v>4162</v>
      </c>
      <c r="D261" s="153" t="s">
        <v>6232</v>
      </c>
      <c r="E261" t="s">
        <v>1786</v>
      </c>
      <c r="F261" t="s">
        <v>3120</v>
      </c>
      <c r="G261" t="s">
        <v>4107</v>
      </c>
    </row>
    <row r="262" spans="1:7" x14ac:dyDescent="0.45">
      <c r="A262">
        <v>3</v>
      </c>
      <c r="B262" t="s">
        <v>3101</v>
      </c>
      <c r="C262">
        <v>4163</v>
      </c>
      <c r="D262" s="153" t="s">
        <v>6531</v>
      </c>
      <c r="E262" t="s">
        <v>4110</v>
      </c>
      <c r="F262" t="s">
        <v>3120</v>
      </c>
      <c r="G262" t="s">
        <v>4111</v>
      </c>
    </row>
    <row r="263" spans="1:7" x14ac:dyDescent="0.45">
      <c r="A263">
        <v>3</v>
      </c>
      <c r="B263" t="s">
        <v>3101</v>
      </c>
      <c r="C263">
        <v>4171</v>
      </c>
      <c r="D263" s="153" t="s">
        <v>6118</v>
      </c>
      <c r="E263" t="s">
        <v>1798</v>
      </c>
      <c r="F263" t="s">
        <v>3120</v>
      </c>
      <c r="G263" t="s">
        <v>4124</v>
      </c>
    </row>
    <row r="264" spans="1:7" x14ac:dyDescent="0.45">
      <c r="A264">
        <v>3</v>
      </c>
      <c r="B264" t="s">
        <v>3101</v>
      </c>
      <c r="C264">
        <v>4172</v>
      </c>
      <c r="D264" s="153" t="s">
        <v>6425</v>
      </c>
      <c r="E264" t="s">
        <v>4127</v>
      </c>
      <c r="F264" t="s">
        <v>3120</v>
      </c>
      <c r="G264" t="s">
        <v>4128</v>
      </c>
    </row>
    <row r="265" spans="1:7" x14ac:dyDescent="0.45">
      <c r="A265">
        <v>3</v>
      </c>
      <c r="B265" t="s">
        <v>3101</v>
      </c>
      <c r="C265">
        <v>4173</v>
      </c>
      <c r="D265" s="153" t="s">
        <v>6120</v>
      </c>
      <c r="E265" t="s">
        <v>4135</v>
      </c>
      <c r="F265" t="s">
        <v>3120</v>
      </c>
      <c r="G265" t="s">
        <v>4136</v>
      </c>
    </row>
    <row r="266" spans="1:7" x14ac:dyDescent="0.45">
      <c r="A266">
        <v>3</v>
      </c>
      <c r="B266" t="s">
        <v>3101</v>
      </c>
      <c r="C266">
        <v>4179</v>
      </c>
      <c r="D266" s="153" t="s">
        <v>6427</v>
      </c>
      <c r="E266" t="s">
        <v>4141</v>
      </c>
      <c r="F266" t="s">
        <v>3120</v>
      </c>
      <c r="G266" t="s">
        <v>4142</v>
      </c>
    </row>
    <row r="267" spans="1:7" x14ac:dyDescent="0.45">
      <c r="A267">
        <v>3</v>
      </c>
      <c r="B267" t="s">
        <v>3101</v>
      </c>
      <c r="C267">
        <v>4181</v>
      </c>
      <c r="D267" s="153" t="s">
        <v>6533</v>
      </c>
      <c r="E267" t="s">
        <v>4153</v>
      </c>
      <c r="F267" t="s">
        <v>3120</v>
      </c>
      <c r="G267" t="s">
        <v>4154</v>
      </c>
    </row>
    <row r="268" spans="1:7" x14ac:dyDescent="0.45">
      <c r="A268">
        <v>3</v>
      </c>
      <c r="B268" t="s">
        <v>3101</v>
      </c>
      <c r="C268">
        <v>4182</v>
      </c>
      <c r="D268" s="153" t="s">
        <v>6535</v>
      </c>
      <c r="E268" t="s">
        <v>4161</v>
      </c>
      <c r="F268" t="s">
        <v>3120</v>
      </c>
      <c r="G268" t="s">
        <v>4162</v>
      </c>
    </row>
    <row r="269" spans="1:7" x14ac:dyDescent="0.45">
      <c r="A269">
        <v>3</v>
      </c>
      <c r="B269" t="s">
        <v>3101</v>
      </c>
      <c r="C269">
        <v>4183</v>
      </c>
      <c r="D269" s="153" t="s">
        <v>6234</v>
      </c>
      <c r="E269" t="s">
        <v>4167</v>
      </c>
      <c r="F269" t="s">
        <v>3120</v>
      </c>
      <c r="G269" t="s">
        <v>4168</v>
      </c>
    </row>
    <row r="270" spans="1:7" x14ac:dyDescent="0.45">
      <c r="A270">
        <v>3</v>
      </c>
      <c r="B270" t="s">
        <v>3101</v>
      </c>
      <c r="C270">
        <v>4184</v>
      </c>
      <c r="D270" s="153" t="s">
        <v>6429</v>
      </c>
      <c r="E270" t="s">
        <v>1834</v>
      </c>
      <c r="F270" t="s">
        <v>3120</v>
      </c>
      <c r="G270" t="s">
        <v>4175</v>
      </c>
    </row>
    <row r="271" spans="1:7" x14ac:dyDescent="0.45">
      <c r="A271">
        <v>3</v>
      </c>
      <c r="B271" t="s">
        <v>3101</v>
      </c>
      <c r="C271">
        <v>4189</v>
      </c>
      <c r="D271" s="153" t="s">
        <v>6236</v>
      </c>
      <c r="E271" t="s">
        <v>4178</v>
      </c>
      <c r="F271" t="s">
        <v>3120</v>
      </c>
      <c r="G271" t="s">
        <v>4179</v>
      </c>
    </row>
    <row r="272" spans="1:7" x14ac:dyDescent="0.45">
      <c r="A272">
        <v>3</v>
      </c>
      <c r="B272" t="s">
        <v>3101</v>
      </c>
      <c r="C272">
        <v>4191</v>
      </c>
      <c r="D272" s="153" t="s">
        <v>6238</v>
      </c>
      <c r="E272" t="s">
        <v>4188</v>
      </c>
      <c r="F272" t="s">
        <v>3109</v>
      </c>
      <c r="G272" t="s">
        <v>4190</v>
      </c>
    </row>
    <row r="273" spans="1:7" x14ac:dyDescent="0.45">
      <c r="A273">
        <v>3</v>
      </c>
      <c r="B273" t="s">
        <v>3101</v>
      </c>
      <c r="C273">
        <v>4411</v>
      </c>
      <c r="D273" s="153" t="s">
        <v>6240</v>
      </c>
      <c r="E273" t="s">
        <v>4198</v>
      </c>
      <c r="F273" t="s">
        <v>3109</v>
      </c>
      <c r="G273" t="s">
        <v>4199</v>
      </c>
    </row>
    <row r="274" spans="1:7" x14ac:dyDescent="0.45">
      <c r="A274">
        <v>3</v>
      </c>
      <c r="B274" t="s">
        <v>3101</v>
      </c>
      <c r="C274">
        <v>4412</v>
      </c>
      <c r="D274" s="153" t="s">
        <v>6431</v>
      </c>
      <c r="E274" t="s">
        <v>4204</v>
      </c>
      <c r="F274" t="s">
        <v>3109</v>
      </c>
      <c r="G274" t="s">
        <v>4205</v>
      </c>
    </row>
    <row r="275" spans="1:7" x14ac:dyDescent="0.45">
      <c r="A275">
        <v>3</v>
      </c>
      <c r="B275" t="s">
        <v>3101</v>
      </c>
      <c r="C275">
        <v>4413</v>
      </c>
      <c r="D275" s="153" t="s">
        <v>6122</v>
      </c>
      <c r="E275" t="s">
        <v>4210</v>
      </c>
      <c r="F275" t="s">
        <v>3109</v>
      </c>
      <c r="G275" t="s">
        <v>4211</v>
      </c>
    </row>
    <row r="276" spans="1:7" x14ac:dyDescent="0.45">
      <c r="A276">
        <v>3</v>
      </c>
      <c r="B276" t="s">
        <v>3101</v>
      </c>
      <c r="C276">
        <v>4421</v>
      </c>
      <c r="D276" s="153" t="s">
        <v>6124</v>
      </c>
      <c r="E276" t="s">
        <v>1860</v>
      </c>
      <c r="F276" t="s">
        <v>3109</v>
      </c>
      <c r="G276" t="s">
        <v>4217</v>
      </c>
    </row>
    <row r="277" spans="1:7" x14ac:dyDescent="0.45">
      <c r="A277">
        <v>3</v>
      </c>
      <c r="B277" t="s">
        <v>3101</v>
      </c>
      <c r="C277">
        <v>4422</v>
      </c>
      <c r="D277" s="153" t="s">
        <v>6126</v>
      </c>
      <c r="E277" t="s">
        <v>4220</v>
      </c>
      <c r="F277" t="s">
        <v>3109</v>
      </c>
      <c r="G277" t="s">
        <v>4221</v>
      </c>
    </row>
    <row r="278" spans="1:7" x14ac:dyDescent="0.45">
      <c r="A278">
        <v>3</v>
      </c>
      <c r="B278" t="s">
        <v>3101</v>
      </c>
      <c r="C278">
        <v>4431</v>
      </c>
      <c r="D278" s="153" t="s">
        <v>6537</v>
      </c>
      <c r="E278" t="s">
        <v>633</v>
      </c>
      <c r="F278" t="s">
        <v>3109</v>
      </c>
      <c r="G278" t="s">
        <v>4230</v>
      </c>
    </row>
    <row r="279" spans="1:7" x14ac:dyDescent="0.45">
      <c r="A279">
        <v>3</v>
      </c>
      <c r="B279" t="s">
        <v>3101</v>
      </c>
      <c r="C279">
        <v>4441</v>
      </c>
      <c r="D279" s="153" t="s">
        <v>6433</v>
      </c>
      <c r="E279" t="s">
        <v>4237</v>
      </c>
      <c r="F279" t="s">
        <v>3109</v>
      </c>
      <c r="G279" t="s">
        <v>4238</v>
      </c>
    </row>
    <row r="280" spans="1:7" x14ac:dyDescent="0.45">
      <c r="A280">
        <v>3</v>
      </c>
      <c r="B280" t="s">
        <v>3101</v>
      </c>
      <c r="C280">
        <v>4442</v>
      </c>
      <c r="D280" s="153" t="s">
        <v>6539</v>
      </c>
      <c r="E280" t="s">
        <v>4247</v>
      </c>
      <c r="F280" t="s">
        <v>3109</v>
      </c>
      <c r="G280" t="s">
        <v>4248</v>
      </c>
    </row>
    <row r="281" spans="1:7" x14ac:dyDescent="0.45">
      <c r="A281">
        <v>3</v>
      </c>
      <c r="B281" t="s">
        <v>3101</v>
      </c>
      <c r="C281">
        <v>4451</v>
      </c>
      <c r="D281" s="153" t="s">
        <v>6541</v>
      </c>
      <c r="E281" t="s">
        <v>4254</v>
      </c>
      <c r="F281" t="s">
        <v>3109</v>
      </c>
      <c r="G281" t="s">
        <v>4255</v>
      </c>
    </row>
    <row r="282" spans="1:7" x14ac:dyDescent="0.45">
      <c r="A282">
        <v>3</v>
      </c>
      <c r="B282" t="s">
        <v>3101</v>
      </c>
      <c r="C282">
        <v>4452</v>
      </c>
      <c r="D282" s="153" t="s">
        <v>6435</v>
      </c>
      <c r="E282" t="s">
        <v>4260</v>
      </c>
      <c r="F282" t="s">
        <v>3109</v>
      </c>
      <c r="G282" t="s">
        <v>4261</v>
      </c>
    </row>
    <row r="283" spans="1:7" x14ac:dyDescent="0.45">
      <c r="A283">
        <v>3</v>
      </c>
      <c r="B283" t="s">
        <v>3101</v>
      </c>
      <c r="C283">
        <v>4453</v>
      </c>
      <c r="D283" s="153" t="s">
        <v>6128</v>
      </c>
      <c r="E283" t="s">
        <v>1906</v>
      </c>
      <c r="F283" t="s">
        <v>3109</v>
      </c>
      <c r="G283" t="s">
        <v>4273</v>
      </c>
    </row>
    <row r="284" spans="1:7" x14ac:dyDescent="0.45">
      <c r="A284">
        <v>3</v>
      </c>
      <c r="B284" t="s">
        <v>3101</v>
      </c>
      <c r="C284">
        <v>4461</v>
      </c>
      <c r="D284" s="153" t="s">
        <v>6242</v>
      </c>
      <c r="E284" t="s">
        <v>642</v>
      </c>
      <c r="F284" t="s">
        <v>3109</v>
      </c>
      <c r="G284" t="s">
        <v>4277</v>
      </c>
    </row>
    <row r="285" spans="1:7" x14ac:dyDescent="0.45">
      <c r="A285">
        <v>3</v>
      </c>
      <c r="B285" t="s">
        <v>3101</v>
      </c>
      <c r="C285">
        <v>4471</v>
      </c>
      <c r="D285" s="153" t="s">
        <v>6244</v>
      </c>
      <c r="E285" t="s">
        <v>645</v>
      </c>
      <c r="F285" t="s">
        <v>3109</v>
      </c>
      <c r="G285" t="s">
        <v>4289</v>
      </c>
    </row>
    <row r="286" spans="1:7" x14ac:dyDescent="0.45">
      <c r="A286">
        <v>3</v>
      </c>
      <c r="B286" t="s">
        <v>3101</v>
      </c>
      <c r="C286">
        <v>4481</v>
      </c>
      <c r="D286" s="153" t="s">
        <v>6543</v>
      </c>
      <c r="E286" t="s">
        <v>4295</v>
      </c>
      <c r="F286" t="s">
        <v>3109</v>
      </c>
      <c r="G286" t="s">
        <v>4296</v>
      </c>
    </row>
    <row r="287" spans="1:7" x14ac:dyDescent="0.45">
      <c r="A287">
        <v>3</v>
      </c>
      <c r="B287" t="s">
        <v>3101</v>
      </c>
      <c r="C287">
        <v>4482</v>
      </c>
      <c r="D287" s="153" t="s">
        <v>6246</v>
      </c>
      <c r="E287" t="s">
        <v>1936</v>
      </c>
      <c r="F287" t="s">
        <v>3109</v>
      </c>
      <c r="G287" t="s">
        <v>4311</v>
      </c>
    </row>
    <row r="288" spans="1:7" x14ac:dyDescent="0.45">
      <c r="A288">
        <v>3</v>
      </c>
      <c r="B288" t="s">
        <v>3101</v>
      </c>
      <c r="C288">
        <v>4483</v>
      </c>
      <c r="D288" s="153" t="s">
        <v>6545</v>
      </c>
      <c r="E288" t="s">
        <v>4314</v>
      </c>
      <c r="F288" t="s">
        <v>3109</v>
      </c>
      <c r="G288" t="s">
        <v>4315</v>
      </c>
    </row>
    <row r="289" spans="1:7" x14ac:dyDescent="0.45">
      <c r="A289">
        <v>3</v>
      </c>
      <c r="B289" t="s">
        <v>3101</v>
      </c>
      <c r="C289">
        <v>4511</v>
      </c>
      <c r="D289" s="153" t="s">
        <v>6248</v>
      </c>
      <c r="E289" t="s">
        <v>4321</v>
      </c>
      <c r="F289" t="s">
        <v>3109</v>
      </c>
      <c r="G289" t="s">
        <v>4322</v>
      </c>
    </row>
    <row r="290" spans="1:7" x14ac:dyDescent="0.45">
      <c r="A290">
        <v>3</v>
      </c>
      <c r="B290" t="s">
        <v>3101</v>
      </c>
      <c r="C290">
        <v>4513</v>
      </c>
      <c r="D290" s="153" t="s">
        <v>6250</v>
      </c>
      <c r="E290" t="s">
        <v>1956</v>
      </c>
      <c r="F290" t="s">
        <v>3109</v>
      </c>
      <c r="G290" t="s">
        <v>4335</v>
      </c>
    </row>
    <row r="291" spans="1:7" x14ac:dyDescent="0.45">
      <c r="A291">
        <v>3</v>
      </c>
      <c r="B291" t="s">
        <v>3101</v>
      </c>
      <c r="C291">
        <v>4521</v>
      </c>
      <c r="D291" s="153" t="s">
        <v>6130</v>
      </c>
      <c r="E291" t="s">
        <v>1958</v>
      </c>
      <c r="F291" t="s">
        <v>3109</v>
      </c>
      <c r="G291" t="s">
        <v>4339</v>
      </c>
    </row>
    <row r="292" spans="1:7" x14ac:dyDescent="0.45">
      <c r="A292">
        <v>3</v>
      </c>
      <c r="B292" t="s">
        <v>3101</v>
      </c>
      <c r="C292">
        <v>4529</v>
      </c>
      <c r="D292" s="153" t="s">
        <v>6251</v>
      </c>
      <c r="E292" t="s">
        <v>4342</v>
      </c>
      <c r="F292" t="s">
        <v>3109</v>
      </c>
      <c r="G292" t="s">
        <v>4343</v>
      </c>
    </row>
    <row r="293" spans="1:7" x14ac:dyDescent="0.45">
      <c r="A293">
        <v>3</v>
      </c>
      <c r="B293" t="s">
        <v>3101</v>
      </c>
      <c r="C293">
        <v>4531</v>
      </c>
      <c r="D293" s="153" t="s">
        <v>6132</v>
      </c>
      <c r="E293" t="s">
        <v>1966</v>
      </c>
      <c r="F293" t="s">
        <v>3109</v>
      </c>
      <c r="G293" t="s">
        <v>4351</v>
      </c>
    </row>
    <row r="294" spans="1:7" x14ac:dyDescent="0.45">
      <c r="A294">
        <v>3</v>
      </c>
      <c r="B294" t="s">
        <v>3101</v>
      </c>
      <c r="C294">
        <v>4532</v>
      </c>
      <c r="D294" s="153" t="s">
        <v>6133</v>
      </c>
      <c r="E294" t="s">
        <v>4354</v>
      </c>
      <c r="F294" t="s">
        <v>3109</v>
      </c>
      <c r="G294" t="s">
        <v>4355</v>
      </c>
    </row>
    <row r="295" spans="1:7" x14ac:dyDescent="0.45">
      <c r="A295">
        <v>3</v>
      </c>
      <c r="B295" t="s">
        <v>3101</v>
      </c>
      <c r="C295">
        <v>4533</v>
      </c>
      <c r="D295" s="153" t="s">
        <v>6135</v>
      </c>
      <c r="E295" t="s">
        <v>1972</v>
      </c>
      <c r="F295" t="s">
        <v>3109</v>
      </c>
      <c r="G295" t="s">
        <v>4360</v>
      </c>
    </row>
    <row r="296" spans="1:7" x14ac:dyDescent="0.45">
      <c r="A296">
        <v>3</v>
      </c>
      <c r="B296" t="s">
        <v>3101</v>
      </c>
      <c r="C296">
        <v>4539</v>
      </c>
      <c r="D296" s="153" t="s">
        <v>6547</v>
      </c>
      <c r="E296" t="s">
        <v>4363</v>
      </c>
      <c r="F296" t="s">
        <v>3109</v>
      </c>
      <c r="G296" t="s">
        <v>4364</v>
      </c>
    </row>
    <row r="297" spans="1:7" x14ac:dyDescent="0.45">
      <c r="A297">
        <v>3</v>
      </c>
      <c r="B297" t="s">
        <v>3101</v>
      </c>
      <c r="C297">
        <v>4541</v>
      </c>
      <c r="D297" s="153" t="s">
        <v>6137</v>
      </c>
      <c r="E297" t="s">
        <v>1984</v>
      </c>
      <c r="F297" t="s">
        <v>3109</v>
      </c>
      <c r="G297" t="s">
        <v>4376</v>
      </c>
    </row>
    <row r="298" spans="1:7" x14ac:dyDescent="0.45">
      <c r="A298">
        <v>3</v>
      </c>
      <c r="B298" t="s">
        <v>3101</v>
      </c>
      <c r="C298">
        <v>4542</v>
      </c>
      <c r="D298" s="153" t="s">
        <v>6139</v>
      </c>
      <c r="E298" t="s">
        <v>1986</v>
      </c>
      <c r="F298" t="s">
        <v>3109</v>
      </c>
      <c r="G298" t="s">
        <v>4379</v>
      </c>
    </row>
    <row r="299" spans="1:7" x14ac:dyDescent="0.45">
      <c r="A299">
        <v>3</v>
      </c>
      <c r="B299" t="s">
        <v>3101</v>
      </c>
      <c r="C299">
        <v>4543</v>
      </c>
      <c r="D299" s="153" t="s">
        <v>6141</v>
      </c>
      <c r="E299" t="s">
        <v>4382</v>
      </c>
      <c r="F299" t="s">
        <v>3109</v>
      </c>
      <c r="G299" t="s">
        <v>4383</v>
      </c>
    </row>
    <row r="300" spans="1:7" x14ac:dyDescent="0.45">
      <c r="A300">
        <v>3</v>
      </c>
      <c r="B300" t="s">
        <v>3101</v>
      </c>
      <c r="C300">
        <v>4811</v>
      </c>
      <c r="D300" s="153" t="s">
        <v>6143</v>
      </c>
      <c r="E300" t="s">
        <v>1996</v>
      </c>
      <c r="G300" t="s">
        <v>4394</v>
      </c>
    </row>
    <row r="301" spans="1:7" x14ac:dyDescent="0.45">
      <c r="A301">
        <v>3</v>
      </c>
      <c r="B301" t="s">
        <v>3101</v>
      </c>
      <c r="C301">
        <v>4812</v>
      </c>
      <c r="D301" s="153" t="s">
        <v>6253</v>
      </c>
      <c r="E301" t="s">
        <v>4397</v>
      </c>
      <c r="G301" t="s">
        <v>4398</v>
      </c>
    </row>
    <row r="302" spans="1:7" x14ac:dyDescent="0.45">
      <c r="A302">
        <v>3</v>
      </c>
      <c r="B302" t="s">
        <v>3101</v>
      </c>
      <c r="C302">
        <v>4821</v>
      </c>
      <c r="D302" s="153" t="s">
        <v>6145</v>
      </c>
      <c r="E302" t="s">
        <v>668</v>
      </c>
      <c r="G302" t="s">
        <v>4403</v>
      </c>
    </row>
    <row r="303" spans="1:7" x14ac:dyDescent="0.45">
      <c r="A303">
        <v>3</v>
      </c>
      <c r="B303" t="s">
        <v>3101</v>
      </c>
      <c r="C303">
        <v>4831</v>
      </c>
      <c r="D303" s="153" t="s">
        <v>6437</v>
      </c>
      <c r="E303" t="s">
        <v>4409</v>
      </c>
      <c r="G303" t="s">
        <v>4410</v>
      </c>
    </row>
    <row r="304" spans="1:7" x14ac:dyDescent="0.45">
      <c r="A304">
        <v>3</v>
      </c>
      <c r="B304" t="s">
        <v>3101</v>
      </c>
      <c r="C304">
        <v>4832</v>
      </c>
      <c r="D304" s="153" t="s">
        <v>6147</v>
      </c>
      <c r="E304" t="s">
        <v>4414</v>
      </c>
      <c r="G304" t="s">
        <v>4415</v>
      </c>
    </row>
    <row r="305" spans="1:7" x14ac:dyDescent="0.45">
      <c r="A305">
        <v>3</v>
      </c>
      <c r="B305" t="s">
        <v>3101</v>
      </c>
      <c r="C305">
        <v>4841</v>
      </c>
      <c r="D305" s="153" t="s">
        <v>6439</v>
      </c>
      <c r="E305" t="s">
        <v>4420</v>
      </c>
      <c r="G305" t="s">
        <v>4421</v>
      </c>
    </row>
    <row r="306" spans="1:7" x14ac:dyDescent="0.45">
      <c r="A306">
        <v>3</v>
      </c>
      <c r="B306" t="s">
        <v>3101</v>
      </c>
      <c r="C306">
        <v>4842</v>
      </c>
      <c r="D306" s="153" t="s">
        <v>6441</v>
      </c>
      <c r="E306" t="s">
        <v>4428</v>
      </c>
      <c r="G306" t="s">
        <v>4429</v>
      </c>
    </row>
    <row r="307" spans="1:7" x14ac:dyDescent="0.45">
      <c r="A307">
        <v>3</v>
      </c>
      <c r="B307" t="s">
        <v>3101</v>
      </c>
      <c r="C307">
        <v>4851</v>
      </c>
      <c r="D307" s="153" t="s">
        <v>6261</v>
      </c>
      <c r="E307" t="s">
        <v>679</v>
      </c>
      <c r="G307" t="s">
        <v>4446</v>
      </c>
    </row>
    <row r="308" spans="1:7" x14ac:dyDescent="0.45">
      <c r="A308">
        <v>3</v>
      </c>
      <c r="B308" t="s">
        <v>3101</v>
      </c>
      <c r="C308">
        <v>4852</v>
      </c>
      <c r="D308" s="153" t="s">
        <v>6443</v>
      </c>
      <c r="E308" t="s">
        <v>2041</v>
      </c>
      <c r="G308" t="s">
        <v>4449</v>
      </c>
    </row>
    <row r="309" spans="1:7" x14ac:dyDescent="0.45">
      <c r="A309">
        <v>3</v>
      </c>
      <c r="B309" t="s">
        <v>3101</v>
      </c>
      <c r="C309">
        <v>4853</v>
      </c>
      <c r="D309" s="153" t="s">
        <v>6255</v>
      </c>
      <c r="E309" t="s">
        <v>682</v>
      </c>
      <c r="G309" t="s">
        <v>4452</v>
      </c>
    </row>
    <row r="310" spans="1:7" x14ac:dyDescent="0.45">
      <c r="A310">
        <v>3</v>
      </c>
      <c r="B310" t="s">
        <v>3101</v>
      </c>
      <c r="C310">
        <v>4854</v>
      </c>
      <c r="D310" s="153" t="s">
        <v>6257</v>
      </c>
      <c r="E310" t="s">
        <v>2047</v>
      </c>
      <c r="G310" t="s">
        <v>4457</v>
      </c>
    </row>
    <row r="311" spans="1:7" x14ac:dyDescent="0.45">
      <c r="A311">
        <v>3</v>
      </c>
      <c r="B311" t="s">
        <v>3101</v>
      </c>
      <c r="C311">
        <v>4855</v>
      </c>
      <c r="D311" s="153" t="s">
        <v>6445</v>
      </c>
      <c r="E311" t="s">
        <v>2049</v>
      </c>
      <c r="G311" t="s">
        <v>4460</v>
      </c>
    </row>
    <row r="312" spans="1:7" x14ac:dyDescent="0.45">
      <c r="A312">
        <v>3</v>
      </c>
      <c r="B312" t="s">
        <v>3101</v>
      </c>
      <c r="C312">
        <v>4859</v>
      </c>
      <c r="D312" s="153" t="s">
        <v>6259</v>
      </c>
      <c r="E312" t="s">
        <v>2051</v>
      </c>
      <c r="G312" t="s">
        <v>4463</v>
      </c>
    </row>
    <row r="313" spans="1:7" x14ac:dyDescent="0.45">
      <c r="A313">
        <v>3</v>
      </c>
      <c r="B313" t="s">
        <v>3101</v>
      </c>
      <c r="C313">
        <v>4861</v>
      </c>
      <c r="D313" s="153" t="s">
        <v>6320</v>
      </c>
      <c r="E313" t="s">
        <v>2053</v>
      </c>
      <c r="G313" t="s">
        <v>4467</v>
      </c>
    </row>
    <row r="314" spans="1:7" x14ac:dyDescent="0.45">
      <c r="A314">
        <v>3</v>
      </c>
      <c r="B314" t="s">
        <v>3101</v>
      </c>
      <c r="C314">
        <v>4862</v>
      </c>
      <c r="D314" s="153" t="s">
        <v>6263</v>
      </c>
      <c r="E314" t="s">
        <v>693</v>
      </c>
      <c r="G314" t="s">
        <v>4470</v>
      </c>
    </row>
    <row r="315" spans="1:7" x14ac:dyDescent="0.45">
      <c r="A315">
        <v>3</v>
      </c>
      <c r="B315" t="s">
        <v>3101</v>
      </c>
      <c r="C315">
        <v>4869</v>
      </c>
      <c r="D315" s="153" t="s">
        <v>6549</v>
      </c>
      <c r="E315" t="s">
        <v>4473</v>
      </c>
      <c r="G315" t="s">
        <v>4474</v>
      </c>
    </row>
    <row r="316" spans="1:7" x14ac:dyDescent="0.45">
      <c r="A316">
        <v>3</v>
      </c>
      <c r="B316" t="s">
        <v>3101</v>
      </c>
      <c r="C316">
        <v>4871</v>
      </c>
      <c r="D316" s="153" t="s">
        <v>6265</v>
      </c>
      <c r="E316" t="s">
        <v>2060</v>
      </c>
      <c r="G316" t="s">
        <v>4481</v>
      </c>
    </row>
    <row r="317" spans="1:7" x14ac:dyDescent="0.45">
      <c r="A317">
        <v>3</v>
      </c>
      <c r="B317" t="s">
        <v>3101</v>
      </c>
      <c r="C317">
        <v>4872</v>
      </c>
      <c r="D317" s="153" t="s">
        <v>6447</v>
      </c>
      <c r="E317" t="s">
        <v>2062</v>
      </c>
      <c r="G317" t="s">
        <v>4484</v>
      </c>
    </row>
    <row r="318" spans="1:7" x14ac:dyDescent="0.45">
      <c r="A318">
        <v>3</v>
      </c>
      <c r="B318" t="s">
        <v>3101</v>
      </c>
      <c r="C318">
        <v>4879</v>
      </c>
      <c r="D318" s="153" t="s">
        <v>6267</v>
      </c>
      <c r="E318" t="s">
        <v>2064</v>
      </c>
      <c r="G318" t="s">
        <v>4487</v>
      </c>
    </row>
    <row r="319" spans="1:7" x14ac:dyDescent="0.45">
      <c r="A319">
        <v>3</v>
      </c>
      <c r="B319" t="s">
        <v>3101</v>
      </c>
      <c r="C319">
        <v>4881</v>
      </c>
      <c r="D319" s="153" t="s">
        <v>6322</v>
      </c>
      <c r="E319" t="s">
        <v>4491</v>
      </c>
      <c r="G319" t="s">
        <v>4492</v>
      </c>
    </row>
    <row r="320" spans="1:7" x14ac:dyDescent="0.45">
      <c r="A320">
        <v>3</v>
      </c>
      <c r="B320" t="s">
        <v>3101</v>
      </c>
      <c r="C320">
        <v>4882</v>
      </c>
      <c r="D320" s="153" t="s">
        <v>6269</v>
      </c>
      <c r="E320" t="s">
        <v>2072</v>
      </c>
      <c r="G320" t="s">
        <v>4499</v>
      </c>
    </row>
    <row r="321" spans="1:7" x14ac:dyDescent="0.45">
      <c r="A321">
        <v>3</v>
      </c>
      <c r="B321" t="s">
        <v>3101</v>
      </c>
      <c r="C321">
        <v>4883</v>
      </c>
      <c r="D321" s="153" t="s">
        <v>6449</v>
      </c>
      <c r="E321" t="s">
        <v>4502</v>
      </c>
      <c r="G321" t="s">
        <v>4503</v>
      </c>
    </row>
    <row r="322" spans="1:7" x14ac:dyDescent="0.45">
      <c r="A322">
        <v>3</v>
      </c>
      <c r="B322" t="s">
        <v>3101</v>
      </c>
      <c r="C322">
        <v>4884</v>
      </c>
      <c r="D322" s="153" t="s">
        <v>6551</v>
      </c>
      <c r="E322" t="s">
        <v>4515</v>
      </c>
      <c r="G322" t="s">
        <v>4516</v>
      </c>
    </row>
    <row r="323" spans="1:7" x14ac:dyDescent="0.45">
      <c r="A323">
        <v>3</v>
      </c>
      <c r="B323" t="s">
        <v>3101</v>
      </c>
      <c r="C323">
        <v>4885</v>
      </c>
      <c r="D323" s="153" t="s">
        <v>6271</v>
      </c>
      <c r="E323" t="s">
        <v>4521</v>
      </c>
      <c r="G323" t="s">
        <v>4522</v>
      </c>
    </row>
    <row r="324" spans="1:7" x14ac:dyDescent="0.45">
      <c r="A324">
        <v>3</v>
      </c>
      <c r="B324" t="s">
        <v>3101</v>
      </c>
      <c r="C324">
        <v>4889</v>
      </c>
      <c r="D324" s="153" t="s">
        <v>6451</v>
      </c>
      <c r="E324" t="s">
        <v>2094</v>
      </c>
      <c r="G324" t="s">
        <v>4526</v>
      </c>
    </row>
    <row r="325" spans="1:7" x14ac:dyDescent="0.45">
      <c r="A325">
        <v>3</v>
      </c>
      <c r="B325" t="s">
        <v>3101</v>
      </c>
      <c r="C325">
        <v>4911</v>
      </c>
      <c r="D325" s="153" t="s">
        <v>6273</v>
      </c>
      <c r="E325" t="s">
        <v>701</v>
      </c>
      <c r="G325" t="s">
        <v>4530</v>
      </c>
    </row>
    <row r="326" spans="1:7" x14ac:dyDescent="0.45">
      <c r="A326">
        <v>3</v>
      </c>
      <c r="B326" t="s">
        <v>3101</v>
      </c>
      <c r="C326">
        <v>4921</v>
      </c>
      <c r="D326" s="153" t="s">
        <v>6275</v>
      </c>
      <c r="E326" t="s">
        <v>2097</v>
      </c>
      <c r="G326" t="s">
        <v>4534</v>
      </c>
    </row>
    <row r="327" spans="1:7" x14ac:dyDescent="0.45">
      <c r="A327">
        <v>3</v>
      </c>
      <c r="B327" t="s">
        <v>3101</v>
      </c>
      <c r="C327">
        <v>4922</v>
      </c>
      <c r="D327" s="153" t="s">
        <v>6324</v>
      </c>
      <c r="E327" t="s">
        <v>2099</v>
      </c>
      <c r="G327" t="s">
        <v>4537</v>
      </c>
    </row>
    <row r="328" spans="1:7" x14ac:dyDescent="0.45">
      <c r="A328">
        <v>3</v>
      </c>
      <c r="B328" t="s">
        <v>3101</v>
      </c>
      <c r="C328">
        <v>4931</v>
      </c>
      <c r="D328" s="153" t="s">
        <v>6326</v>
      </c>
      <c r="E328" t="s">
        <v>707</v>
      </c>
      <c r="G328" t="s">
        <v>4541</v>
      </c>
    </row>
    <row r="329" spans="1:7" x14ac:dyDescent="0.45">
      <c r="A329">
        <v>3</v>
      </c>
      <c r="B329" t="s">
        <v>3101</v>
      </c>
      <c r="C329">
        <v>5111</v>
      </c>
      <c r="D329" s="153" t="s">
        <v>15</v>
      </c>
      <c r="E329" t="s">
        <v>4553</v>
      </c>
      <c r="G329" t="s">
        <v>4554</v>
      </c>
    </row>
    <row r="330" spans="1:7" x14ac:dyDescent="0.45">
      <c r="A330">
        <v>3</v>
      </c>
      <c r="B330" t="s">
        <v>3101</v>
      </c>
      <c r="C330">
        <v>5112</v>
      </c>
      <c r="D330" s="153" t="s">
        <v>22</v>
      </c>
      <c r="E330" t="s">
        <v>26</v>
      </c>
      <c r="G330" t="s">
        <v>4565</v>
      </c>
    </row>
    <row r="331" spans="1:7" x14ac:dyDescent="0.45">
      <c r="A331">
        <v>3</v>
      </c>
      <c r="B331" t="s">
        <v>3101</v>
      </c>
      <c r="C331">
        <v>5121</v>
      </c>
      <c r="D331" s="153" t="s">
        <v>28</v>
      </c>
      <c r="E331" t="s">
        <v>31</v>
      </c>
      <c r="G331" t="s">
        <v>4570</v>
      </c>
    </row>
    <row r="332" spans="1:7" x14ac:dyDescent="0.45">
      <c r="A332">
        <v>3</v>
      </c>
      <c r="B332" t="s">
        <v>3101</v>
      </c>
      <c r="C332">
        <v>5122</v>
      </c>
      <c r="D332" s="153" t="s">
        <v>36</v>
      </c>
      <c r="E332" t="s">
        <v>39</v>
      </c>
      <c r="G332" t="s">
        <v>4579</v>
      </c>
    </row>
    <row r="333" spans="1:7" x14ac:dyDescent="0.45">
      <c r="A333">
        <v>3</v>
      </c>
      <c r="B333" t="s">
        <v>3101</v>
      </c>
      <c r="C333">
        <v>5151</v>
      </c>
      <c r="D333" s="153" t="s">
        <v>41</v>
      </c>
      <c r="E333" t="s">
        <v>44</v>
      </c>
      <c r="G333" t="s">
        <v>4591</v>
      </c>
    </row>
    <row r="334" spans="1:7" x14ac:dyDescent="0.45">
      <c r="A334">
        <v>3</v>
      </c>
      <c r="B334" t="s">
        <v>3101</v>
      </c>
      <c r="C334">
        <v>5152</v>
      </c>
      <c r="D334" s="153" t="s">
        <v>46</v>
      </c>
      <c r="E334" t="s">
        <v>49</v>
      </c>
      <c r="G334" t="s">
        <v>4596</v>
      </c>
    </row>
    <row r="335" spans="1:7" x14ac:dyDescent="0.45">
      <c r="A335">
        <v>3</v>
      </c>
      <c r="B335" t="s">
        <v>3101</v>
      </c>
      <c r="C335">
        <v>5173</v>
      </c>
      <c r="D335" s="153" t="s">
        <v>7397</v>
      </c>
      <c r="E335" t="s">
        <v>4600</v>
      </c>
      <c r="G335" t="s">
        <v>4601</v>
      </c>
    </row>
    <row r="336" spans="1:7" x14ac:dyDescent="0.45">
      <c r="A336">
        <v>3</v>
      </c>
      <c r="B336" t="s">
        <v>3101</v>
      </c>
      <c r="C336">
        <v>5174</v>
      </c>
      <c r="D336" s="153" t="s">
        <v>6458</v>
      </c>
      <c r="E336" t="s">
        <v>2150</v>
      </c>
      <c r="G336" t="s">
        <v>4605</v>
      </c>
    </row>
    <row r="337" spans="1:7" x14ac:dyDescent="0.45">
      <c r="A337">
        <v>3</v>
      </c>
      <c r="B337" t="s">
        <v>3101</v>
      </c>
      <c r="C337">
        <v>5179</v>
      </c>
      <c r="D337" s="153" t="s">
        <v>6330</v>
      </c>
      <c r="E337" t="s">
        <v>2152</v>
      </c>
      <c r="G337" t="s">
        <v>4608</v>
      </c>
    </row>
    <row r="338" spans="1:7" x14ac:dyDescent="0.45">
      <c r="A338">
        <v>3</v>
      </c>
      <c r="B338" t="s">
        <v>3101</v>
      </c>
      <c r="C338">
        <v>5182</v>
      </c>
      <c r="D338" s="153" t="s">
        <v>51</v>
      </c>
      <c r="E338" t="s">
        <v>54</v>
      </c>
      <c r="G338" t="s">
        <v>4615</v>
      </c>
    </row>
    <row r="339" spans="1:7" x14ac:dyDescent="0.45">
      <c r="A339">
        <v>3</v>
      </c>
      <c r="B339" t="s">
        <v>3101</v>
      </c>
      <c r="C339">
        <v>5191</v>
      </c>
      <c r="D339" s="153" t="s">
        <v>56</v>
      </c>
      <c r="E339" t="s">
        <v>59</v>
      </c>
      <c r="G339" t="s">
        <v>4619</v>
      </c>
    </row>
    <row r="340" spans="1:7" x14ac:dyDescent="0.45">
      <c r="A340">
        <v>3</v>
      </c>
      <c r="B340" t="s">
        <v>3101</v>
      </c>
      <c r="C340">
        <v>5211</v>
      </c>
      <c r="D340" s="153" t="s">
        <v>6554</v>
      </c>
      <c r="E340" t="s">
        <v>741</v>
      </c>
      <c r="G340" t="s">
        <v>4633</v>
      </c>
    </row>
    <row r="341" spans="1:7" x14ac:dyDescent="0.45">
      <c r="A341">
        <v>3</v>
      </c>
      <c r="B341" t="s">
        <v>3101</v>
      </c>
      <c r="C341">
        <v>5221</v>
      </c>
      <c r="D341" s="153" t="s">
        <v>6278</v>
      </c>
      <c r="E341" t="s">
        <v>4638</v>
      </c>
      <c r="F341" t="s">
        <v>3109</v>
      </c>
      <c r="G341" t="s">
        <v>4639</v>
      </c>
    </row>
    <row r="342" spans="1:7" x14ac:dyDescent="0.45">
      <c r="A342">
        <v>3</v>
      </c>
      <c r="B342" t="s">
        <v>3101</v>
      </c>
      <c r="C342">
        <v>5222</v>
      </c>
      <c r="D342" s="153" t="s">
        <v>6556</v>
      </c>
      <c r="E342" t="s">
        <v>750</v>
      </c>
      <c r="F342" t="s">
        <v>3109</v>
      </c>
      <c r="G342" t="s">
        <v>4648</v>
      </c>
    </row>
    <row r="343" spans="1:7" x14ac:dyDescent="0.45">
      <c r="A343">
        <v>3</v>
      </c>
      <c r="B343" t="s">
        <v>3101</v>
      </c>
      <c r="C343">
        <v>5223</v>
      </c>
      <c r="D343" s="153" t="s">
        <v>6333</v>
      </c>
      <c r="E343" t="s">
        <v>753</v>
      </c>
      <c r="F343" t="s">
        <v>3109</v>
      </c>
      <c r="G343" t="s">
        <v>4657</v>
      </c>
    </row>
    <row r="344" spans="1:7" x14ac:dyDescent="0.45">
      <c r="A344">
        <v>3</v>
      </c>
      <c r="B344" t="s">
        <v>3101</v>
      </c>
      <c r="C344">
        <v>5231</v>
      </c>
      <c r="D344" s="153" t="s">
        <v>6461</v>
      </c>
      <c r="E344" t="s">
        <v>4668</v>
      </c>
      <c r="G344" t="s">
        <v>4669</v>
      </c>
    </row>
    <row r="345" spans="1:7" x14ac:dyDescent="0.45">
      <c r="A345">
        <v>3</v>
      </c>
      <c r="B345" t="s">
        <v>3101</v>
      </c>
      <c r="C345">
        <v>5232</v>
      </c>
      <c r="D345" s="153" t="s">
        <v>6280</v>
      </c>
      <c r="E345" t="s">
        <v>2197</v>
      </c>
      <c r="G345" t="s">
        <v>4678</v>
      </c>
    </row>
    <row r="346" spans="1:7" x14ac:dyDescent="0.45">
      <c r="A346">
        <v>3</v>
      </c>
      <c r="B346" t="s">
        <v>3101</v>
      </c>
      <c r="C346">
        <v>5239</v>
      </c>
      <c r="D346" s="153" t="s">
        <v>6558</v>
      </c>
      <c r="E346" t="s">
        <v>4681</v>
      </c>
      <c r="G346" t="s">
        <v>4682</v>
      </c>
    </row>
    <row r="347" spans="1:7" x14ac:dyDescent="0.45">
      <c r="A347">
        <v>3</v>
      </c>
      <c r="B347" t="s">
        <v>3101</v>
      </c>
      <c r="C347">
        <v>5241</v>
      </c>
      <c r="D347" s="153" t="s">
        <v>6560</v>
      </c>
      <c r="E347" t="s">
        <v>758</v>
      </c>
      <c r="G347" t="s">
        <v>4692</v>
      </c>
    </row>
    <row r="348" spans="1:7" x14ac:dyDescent="0.45">
      <c r="A348">
        <v>3</v>
      </c>
      <c r="B348" t="s">
        <v>3101</v>
      </c>
      <c r="C348">
        <v>5242</v>
      </c>
      <c r="D348" s="153" t="s">
        <v>6463</v>
      </c>
      <c r="E348" t="s">
        <v>761</v>
      </c>
      <c r="G348" t="s">
        <v>4713</v>
      </c>
    </row>
    <row r="349" spans="1:7" x14ac:dyDescent="0.45">
      <c r="A349">
        <v>3</v>
      </c>
      <c r="B349" t="s">
        <v>3101</v>
      </c>
      <c r="C349">
        <v>5261</v>
      </c>
      <c r="D349" s="153" t="s">
        <v>6562</v>
      </c>
      <c r="E349" t="s">
        <v>4722</v>
      </c>
      <c r="F349" t="s">
        <v>3120</v>
      </c>
      <c r="G349" t="s">
        <v>4723</v>
      </c>
    </row>
    <row r="350" spans="1:7" x14ac:dyDescent="0.45">
      <c r="A350">
        <v>3</v>
      </c>
      <c r="B350" t="s">
        <v>3101</v>
      </c>
      <c r="C350">
        <v>5269</v>
      </c>
      <c r="D350" s="153" t="s">
        <v>6465</v>
      </c>
      <c r="E350" t="s">
        <v>4727</v>
      </c>
      <c r="F350" t="s">
        <v>3120</v>
      </c>
      <c r="G350" t="s">
        <v>4728</v>
      </c>
    </row>
    <row r="351" spans="1:7" x14ac:dyDescent="0.45">
      <c r="A351">
        <v>3</v>
      </c>
      <c r="B351" t="s">
        <v>3101</v>
      </c>
      <c r="C351">
        <v>5311</v>
      </c>
      <c r="D351" s="153" t="s">
        <v>6335</v>
      </c>
      <c r="E351" t="s">
        <v>771</v>
      </c>
      <c r="G351" t="s">
        <v>4748</v>
      </c>
    </row>
    <row r="352" spans="1:7" x14ac:dyDescent="0.45">
      <c r="A352">
        <v>3</v>
      </c>
      <c r="B352" t="s">
        <v>3101</v>
      </c>
      <c r="C352">
        <v>5312</v>
      </c>
      <c r="D352" s="153" t="s">
        <v>6282</v>
      </c>
      <c r="E352" t="s">
        <v>4759</v>
      </c>
      <c r="G352" t="s">
        <v>4760</v>
      </c>
    </row>
    <row r="353" spans="1:7" x14ac:dyDescent="0.45">
      <c r="A353">
        <v>3</v>
      </c>
      <c r="B353" t="s">
        <v>3101</v>
      </c>
      <c r="C353">
        <v>5313</v>
      </c>
      <c r="D353" s="153" t="s">
        <v>6337</v>
      </c>
      <c r="E353" t="s">
        <v>4764</v>
      </c>
      <c r="G353" t="s">
        <v>4765</v>
      </c>
    </row>
    <row r="354" spans="1:7" x14ac:dyDescent="0.45">
      <c r="A354">
        <v>3</v>
      </c>
      <c r="B354" t="s">
        <v>3101</v>
      </c>
      <c r="C354">
        <v>5321</v>
      </c>
      <c r="D354" s="153" t="s">
        <v>6467</v>
      </c>
      <c r="E354" t="s">
        <v>779</v>
      </c>
      <c r="G354" t="s">
        <v>4773</v>
      </c>
    </row>
    <row r="355" spans="1:7" x14ac:dyDescent="0.45">
      <c r="A355">
        <v>3</v>
      </c>
      <c r="B355" t="s">
        <v>3101</v>
      </c>
      <c r="C355">
        <v>5322</v>
      </c>
      <c r="D355" s="153" t="s">
        <v>6284</v>
      </c>
      <c r="E355" t="s">
        <v>4781</v>
      </c>
      <c r="G355" t="s">
        <v>4782</v>
      </c>
    </row>
    <row r="356" spans="1:7" x14ac:dyDescent="0.45">
      <c r="A356">
        <v>3</v>
      </c>
      <c r="B356" t="s">
        <v>3101</v>
      </c>
      <c r="C356">
        <v>5323</v>
      </c>
      <c r="D356" s="153" t="s">
        <v>6564</v>
      </c>
      <c r="E356" t="s">
        <v>2301</v>
      </c>
      <c r="G356" t="s">
        <v>4788</v>
      </c>
    </row>
    <row r="357" spans="1:7" x14ac:dyDescent="0.45">
      <c r="A357">
        <v>3</v>
      </c>
      <c r="B357" t="s">
        <v>3101</v>
      </c>
      <c r="C357">
        <v>5324</v>
      </c>
      <c r="D357" s="153" t="s">
        <v>6286</v>
      </c>
      <c r="E357" t="s">
        <v>4791</v>
      </c>
      <c r="G357" t="s">
        <v>4792</v>
      </c>
    </row>
    <row r="358" spans="1:7" x14ac:dyDescent="0.45">
      <c r="A358">
        <v>3</v>
      </c>
      <c r="B358" t="s">
        <v>3101</v>
      </c>
      <c r="C358">
        <v>5331</v>
      </c>
      <c r="D358" s="153" t="s">
        <v>6288</v>
      </c>
      <c r="E358" t="s">
        <v>785</v>
      </c>
      <c r="G358" t="s">
        <v>4800</v>
      </c>
    </row>
    <row r="359" spans="1:7" x14ac:dyDescent="0.45">
      <c r="A359">
        <v>3</v>
      </c>
      <c r="B359" t="s">
        <v>3101</v>
      </c>
      <c r="C359">
        <v>5411</v>
      </c>
      <c r="D359" s="153" t="s">
        <v>6469</v>
      </c>
      <c r="E359" t="s">
        <v>791</v>
      </c>
      <c r="G359" t="s">
        <v>4805</v>
      </c>
    </row>
    <row r="360" spans="1:7" x14ac:dyDescent="0.45">
      <c r="A360">
        <v>3</v>
      </c>
      <c r="B360" t="s">
        <v>3101</v>
      </c>
      <c r="C360">
        <v>5412</v>
      </c>
      <c r="D360" s="153" t="s">
        <v>6290</v>
      </c>
      <c r="E360" t="s">
        <v>794</v>
      </c>
      <c r="G360" t="s">
        <v>4812</v>
      </c>
    </row>
    <row r="361" spans="1:7" x14ac:dyDescent="0.45">
      <c r="A361">
        <v>3</v>
      </c>
      <c r="B361" t="s">
        <v>3101</v>
      </c>
      <c r="C361">
        <v>5413</v>
      </c>
      <c r="D361" s="153" t="s">
        <v>61</v>
      </c>
      <c r="E361" t="s">
        <v>65</v>
      </c>
      <c r="G361" t="s">
        <v>4817</v>
      </c>
    </row>
    <row r="362" spans="1:7" x14ac:dyDescent="0.45">
      <c r="A362">
        <v>3</v>
      </c>
      <c r="B362" t="s">
        <v>3101</v>
      </c>
      <c r="C362">
        <v>5414</v>
      </c>
      <c r="D362" s="153" t="s">
        <v>67</v>
      </c>
      <c r="E362" t="s">
        <v>71</v>
      </c>
      <c r="G362" t="s">
        <v>4834</v>
      </c>
    </row>
    <row r="363" spans="1:7" x14ac:dyDescent="0.45">
      <c r="A363">
        <v>3</v>
      </c>
      <c r="B363" t="s">
        <v>3101</v>
      </c>
      <c r="C363">
        <v>5415</v>
      </c>
      <c r="D363" s="153" t="s">
        <v>73</v>
      </c>
      <c r="E363" t="s">
        <v>76</v>
      </c>
      <c r="G363" t="s">
        <v>4843</v>
      </c>
    </row>
    <row r="364" spans="1:7" x14ac:dyDescent="0.45">
      <c r="A364">
        <v>3</v>
      </c>
      <c r="B364" t="s">
        <v>3101</v>
      </c>
      <c r="C364">
        <v>5416</v>
      </c>
      <c r="D364" s="153" t="s">
        <v>78</v>
      </c>
      <c r="E364" t="s">
        <v>82</v>
      </c>
      <c r="G364" t="s">
        <v>4847</v>
      </c>
    </row>
    <row r="365" spans="1:7" x14ac:dyDescent="0.45">
      <c r="A365">
        <v>3</v>
      </c>
      <c r="B365" t="s">
        <v>3101</v>
      </c>
      <c r="C365">
        <v>5417</v>
      </c>
      <c r="D365" s="153" t="s">
        <v>6339</v>
      </c>
      <c r="E365" t="s">
        <v>802</v>
      </c>
      <c r="G365" t="s">
        <v>4857</v>
      </c>
    </row>
    <row r="366" spans="1:7" x14ac:dyDescent="0.45">
      <c r="A366">
        <v>3</v>
      </c>
      <c r="B366" t="s">
        <v>3101</v>
      </c>
      <c r="C366">
        <v>5418</v>
      </c>
      <c r="D366" s="153" t="s">
        <v>84</v>
      </c>
      <c r="E366" t="s">
        <v>87</v>
      </c>
      <c r="G366" t="s">
        <v>4862</v>
      </c>
    </row>
    <row r="367" spans="1:7" x14ac:dyDescent="0.45">
      <c r="A367">
        <v>3</v>
      </c>
      <c r="B367" t="s">
        <v>3101</v>
      </c>
      <c r="C367">
        <v>5419</v>
      </c>
      <c r="D367" s="153" t="s">
        <v>89</v>
      </c>
      <c r="E367" t="s">
        <v>92</v>
      </c>
      <c r="G367" t="s">
        <v>4881</v>
      </c>
    </row>
    <row r="368" spans="1:7" x14ac:dyDescent="0.45">
      <c r="A368">
        <v>3</v>
      </c>
      <c r="B368" t="s">
        <v>3101</v>
      </c>
      <c r="C368">
        <v>5511</v>
      </c>
      <c r="D368" s="153" t="s">
        <v>6342</v>
      </c>
      <c r="E368" t="s">
        <v>4892</v>
      </c>
      <c r="G368" t="s">
        <v>4895</v>
      </c>
    </row>
    <row r="369" spans="1:7" x14ac:dyDescent="0.45">
      <c r="A369">
        <v>3</v>
      </c>
      <c r="B369" t="s">
        <v>3101</v>
      </c>
      <c r="C369">
        <v>5611</v>
      </c>
      <c r="D369" s="153" t="s">
        <v>6473</v>
      </c>
      <c r="E369" t="s">
        <v>815</v>
      </c>
      <c r="G369" t="s">
        <v>4902</v>
      </c>
    </row>
    <row r="370" spans="1:7" x14ac:dyDescent="0.45">
      <c r="A370">
        <v>3</v>
      </c>
      <c r="B370" t="s">
        <v>3101</v>
      </c>
      <c r="C370">
        <v>5612</v>
      </c>
      <c r="D370" s="153" t="s">
        <v>6475</v>
      </c>
      <c r="E370" t="s">
        <v>2394</v>
      </c>
      <c r="G370" t="s">
        <v>4905</v>
      </c>
    </row>
    <row r="371" spans="1:7" x14ac:dyDescent="0.45">
      <c r="A371">
        <v>3</v>
      </c>
      <c r="B371" t="s">
        <v>3101</v>
      </c>
      <c r="C371">
        <v>5613</v>
      </c>
      <c r="D371" s="153" t="s">
        <v>6567</v>
      </c>
      <c r="E371" t="s">
        <v>818</v>
      </c>
      <c r="G371" t="s">
        <v>4908</v>
      </c>
    </row>
    <row r="372" spans="1:7" x14ac:dyDescent="0.45">
      <c r="A372">
        <v>3</v>
      </c>
      <c r="B372" t="s">
        <v>3101</v>
      </c>
      <c r="C372">
        <v>5614</v>
      </c>
      <c r="D372" s="153" t="s">
        <v>6344</v>
      </c>
      <c r="E372" t="s">
        <v>821</v>
      </c>
      <c r="G372" t="s">
        <v>4915</v>
      </c>
    </row>
    <row r="373" spans="1:7" x14ac:dyDescent="0.45">
      <c r="A373">
        <v>3</v>
      </c>
      <c r="B373" t="s">
        <v>3101</v>
      </c>
      <c r="C373">
        <v>5615</v>
      </c>
      <c r="D373" s="153" t="s">
        <v>6569</v>
      </c>
      <c r="E373" t="s">
        <v>824</v>
      </c>
      <c r="G373" t="s">
        <v>4928</v>
      </c>
    </row>
    <row r="374" spans="1:7" x14ac:dyDescent="0.45">
      <c r="A374">
        <v>3</v>
      </c>
      <c r="B374" t="s">
        <v>3101</v>
      </c>
      <c r="C374">
        <v>5616</v>
      </c>
      <c r="D374" s="153" t="s">
        <v>6477</v>
      </c>
      <c r="E374" t="s">
        <v>827</v>
      </c>
      <c r="G374" t="s">
        <v>4935</v>
      </c>
    </row>
    <row r="375" spans="1:7" x14ac:dyDescent="0.45">
      <c r="A375">
        <v>3</v>
      </c>
      <c r="B375" t="s">
        <v>3101</v>
      </c>
      <c r="C375">
        <v>5617</v>
      </c>
      <c r="D375" s="153" t="s">
        <v>6571</v>
      </c>
      <c r="E375" t="s">
        <v>830</v>
      </c>
      <c r="G375" t="s">
        <v>4945</v>
      </c>
    </row>
    <row r="376" spans="1:7" x14ac:dyDescent="0.45">
      <c r="A376">
        <v>3</v>
      </c>
      <c r="B376" t="s">
        <v>3101</v>
      </c>
      <c r="C376">
        <v>5619</v>
      </c>
      <c r="D376" s="153" t="s">
        <v>6589</v>
      </c>
      <c r="E376" t="s">
        <v>4960</v>
      </c>
      <c r="G376" t="s">
        <v>4961</v>
      </c>
    </row>
    <row r="377" spans="1:7" x14ac:dyDescent="0.45">
      <c r="A377">
        <v>3</v>
      </c>
      <c r="B377" t="s">
        <v>3101</v>
      </c>
      <c r="C377">
        <v>5621</v>
      </c>
      <c r="D377" s="153" t="s">
        <v>6573</v>
      </c>
      <c r="E377" t="s">
        <v>2450</v>
      </c>
      <c r="F377" t="s">
        <v>3109</v>
      </c>
      <c r="G377" t="s">
        <v>4969</v>
      </c>
    </row>
    <row r="378" spans="1:7" x14ac:dyDescent="0.45">
      <c r="A378">
        <v>3</v>
      </c>
      <c r="B378" t="s">
        <v>3101</v>
      </c>
      <c r="C378">
        <v>5622</v>
      </c>
      <c r="D378" s="153" t="s">
        <v>6294</v>
      </c>
      <c r="E378" t="s">
        <v>2452</v>
      </c>
      <c r="F378" t="s">
        <v>3109</v>
      </c>
      <c r="G378" t="s">
        <v>4972</v>
      </c>
    </row>
    <row r="379" spans="1:7" x14ac:dyDescent="0.45">
      <c r="A379">
        <v>3</v>
      </c>
      <c r="B379" t="s">
        <v>3101</v>
      </c>
      <c r="C379">
        <v>5629</v>
      </c>
      <c r="D379" s="153" t="s">
        <v>6575</v>
      </c>
      <c r="E379" t="s">
        <v>4975</v>
      </c>
      <c r="F379" t="s">
        <v>3109</v>
      </c>
      <c r="G379" t="s">
        <v>4976</v>
      </c>
    </row>
    <row r="380" spans="1:7" x14ac:dyDescent="0.45">
      <c r="A380">
        <v>3</v>
      </c>
      <c r="B380" t="s">
        <v>3101</v>
      </c>
      <c r="C380">
        <v>6111</v>
      </c>
      <c r="D380" s="153" t="s">
        <v>6591</v>
      </c>
      <c r="E380" t="s">
        <v>961</v>
      </c>
      <c r="G380" t="s">
        <v>4985</v>
      </c>
    </row>
    <row r="381" spans="1:7" x14ac:dyDescent="0.45">
      <c r="A381">
        <v>3</v>
      </c>
      <c r="B381" t="s">
        <v>3101</v>
      </c>
      <c r="C381">
        <v>6112</v>
      </c>
      <c r="D381" s="153" t="s">
        <v>6296</v>
      </c>
      <c r="E381" t="s">
        <v>964</v>
      </c>
      <c r="G381" t="s">
        <v>4988</v>
      </c>
    </row>
    <row r="382" spans="1:7" x14ac:dyDescent="0.45">
      <c r="A382">
        <v>3</v>
      </c>
      <c r="B382" t="s">
        <v>3101</v>
      </c>
      <c r="C382">
        <v>6113</v>
      </c>
      <c r="D382" s="153" t="s">
        <v>6346</v>
      </c>
      <c r="E382" t="s">
        <v>967</v>
      </c>
      <c r="G382" t="s">
        <v>4991</v>
      </c>
    </row>
    <row r="383" spans="1:7" x14ac:dyDescent="0.45">
      <c r="A383">
        <v>3</v>
      </c>
      <c r="B383" t="s">
        <v>3101</v>
      </c>
      <c r="C383">
        <v>6114</v>
      </c>
      <c r="D383" s="153" t="s">
        <v>6593</v>
      </c>
      <c r="E383" t="s">
        <v>4994</v>
      </c>
      <c r="G383" t="s">
        <v>4995</v>
      </c>
    </row>
    <row r="384" spans="1:7" x14ac:dyDescent="0.45">
      <c r="A384">
        <v>3</v>
      </c>
      <c r="B384" t="s">
        <v>3101</v>
      </c>
      <c r="C384">
        <v>6115</v>
      </c>
      <c r="D384" s="153" t="s">
        <v>6347</v>
      </c>
      <c r="E384" t="s">
        <v>2469</v>
      </c>
      <c r="G384" t="s">
        <v>5002</v>
      </c>
    </row>
    <row r="385" spans="1:7" x14ac:dyDescent="0.45">
      <c r="A385">
        <v>3</v>
      </c>
      <c r="B385" t="s">
        <v>3101</v>
      </c>
      <c r="C385">
        <v>6116</v>
      </c>
      <c r="D385" s="153" t="s">
        <v>94</v>
      </c>
      <c r="E385" t="s">
        <v>5005</v>
      </c>
      <c r="G385" t="s">
        <v>5006</v>
      </c>
    </row>
    <row r="386" spans="1:7" x14ac:dyDescent="0.45">
      <c r="A386">
        <v>3</v>
      </c>
      <c r="B386" t="s">
        <v>3101</v>
      </c>
      <c r="C386">
        <v>6117</v>
      </c>
      <c r="D386" s="153" t="s">
        <v>6349</v>
      </c>
      <c r="E386" t="s">
        <v>2479</v>
      </c>
      <c r="G386" t="s">
        <v>5015</v>
      </c>
    </row>
    <row r="387" spans="1:7" x14ac:dyDescent="0.45">
      <c r="A387">
        <v>3</v>
      </c>
      <c r="B387" t="s">
        <v>3101</v>
      </c>
      <c r="C387">
        <v>6211</v>
      </c>
      <c r="D387" s="153" t="s">
        <v>6298</v>
      </c>
      <c r="E387" t="s">
        <v>849</v>
      </c>
      <c r="G387" t="s">
        <v>5020</v>
      </c>
    </row>
    <row r="388" spans="1:7" x14ac:dyDescent="0.45">
      <c r="A388">
        <v>3</v>
      </c>
      <c r="B388" t="s">
        <v>3101</v>
      </c>
      <c r="C388">
        <v>6212</v>
      </c>
      <c r="D388" s="153" t="s">
        <v>6595</v>
      </c>
      <c r="E388" t="s">
        <v>852</v>
      </c>
      <c r="G388" t="s">
        <v>5023</v>
      </c>
    </row>
    <row r="389" spans="1:7" x14ac:dyDescent="0.45">
      <c r="A389">
        <v>3</v>
      </c>
      <c r="B389" t="s">
        <v>3101</v>
      </c>
      <c r="C389">
        <v>6213</v>
      </c>
      <c r="D389" s="153" t="s">
        <v>6578</v>
      </c>
      <c r="E389" t="s">
        <v>5026</v>
      </c>
      <c r="G389" t="s">
        <v>5027</v>
      </c>
    </row>
    <row r="390" spans="1:7" x14ac:dyDescent="0.45">
      <c r="A390">
        <v>3</v>
      </c>
      <c r="B390" t="s">
        <v>3101</v>
      </c>
      <c r="C390">
        <v>6214</v>
      </c>
      <c r="D390" s="153" t="s">
        <v>6597</v>
      </c>
      <c r="E390" t="s">
        <v>5038</v>
      </c>
      <c r="G390" t="s">
        <v>5039</v>
      </c>
    </row>
    <row r="391" spans="1:7" x14ac:dyDescent="0.45">
      <c r="A391">
        <v>3</v>
      </c>
      <c r="B391" t="s">
        <v>3101</v>
      </c>
      <c r="C391">
        <v>6215</v>
      </c>
      <c r="D391" s="153" t="s">
        <v>6300</v>
      </c>
      <c r="E391" t="s">
        <v>2501</v>
      </c>
      <c r="G391" t="s">
        <v>5048</v>
      </c>
    </row>
    <row r="392" spans="1:7" x14ac:dyDescent="0.45">
      <c r="A392">
        <v>3</v>
      </c>
      <c r="B392" t="s">
        <v>3101</v>
      </c>
      <c r="C392">
        <v>6216</v>
      </c>
      <c r="D392" s="153" t="s">
        <v>6351</v>
      </c>
      <c r="E392" t="s">
        <v>2503</v>
      </c>
      <c r="G392" t="s">
        <v>5051</v>
      </c>
    </row>
    <row r="393" spans="1:7" x14ac:dyDescent="0.45">
      <c r="A393">
        <v>3</v>
      </c>
      <c r="B393" t="s">
        <v>3101</v>
      </c>
      <c r="C393">
        <v>6219</v>
      </c>
      <c r="D393" s="153" t="s">
        <v>6599</v>
      </c>
      <c r="E393" t="s">
        <v>5054</v>
      </c>
      <c r="G393" t="s">
        <v>5055</v>
      </c>
    </row>
    <row r="394" spans="1:7" x14ac:dyDescent="0.45">
      <c r="A394">
        <v>3</v>
      </c>
      <c r="B394" t="s">
        <v>3101</v>
      </c>
      <c r="C394">
        <v>6221</v>
      </c>
      <c r="D394" s="153" t="s">
        <v>7634</v>
      </c>
      <c r="E394" t="s">
        <v>5063</v>
      </c>
      <c r="G394" t="s">
        <v>5064</v>
      </c>
    </row>
    <row r="395" spans="1:7" x14ac:dyDescent="0.45">
      <c r="A395">
        <v>3</v>
      </c>
      <c r="B395" t="s">
        <v>3101</v>
      </c>
      <c r="C395">
        <v>6222</v>
      </c>
      <c r="D395" s="153" t="s">
        <v>7638</v>
      </c>
      <c r="E395" t="s">
        <v>2515</v>
      </c>
      <c r="G395" t="s">
        <v>5068</v>
      </c>
    </row>
    <row r="396" spans="1:7" x14ac:dyDescent="0.45">
      <c r="A396">
        <v>3</v>
      </c>
      <c r="B396" t="s">
        <v>3101</v>
      </c>
      <c r="C396">
        <v>6223</v>
      </c>
      <c r="D396" s="153" t="s">
        <v>7640</v>
      </c>
      <c r="E396" t="s">
        <v>2517</v>
      </c>
      <c r="G396" t="s">
        <v>5071</v>
      </c>
    </row>
    <row r="397" spans="1:7" x14ac:dyDescent="0.45">
      <c r="A397">
        <v>3</v>
      </c>
      <c r="B397" t="s">
        <v>3101</v>
      </c>
      <c r="C397">
        <v>6231</v>
      </c>
      <c r="D397" s="153" t="s">
        <v>7642</v>
      </c>
      <c r="E397" t="s">
        <v>2519</v>
      </c>
      <c r="G397" t="s">
        <v>5075</v>
      </c>
    </row>
    <row r="398" spans="1:7" x14ac:dyDescent="0.45">
      <c r="A398">
        <v>3</v>
      </c>
      <c r="B398" t="s">
        <v>3101</v>
      </c>
      <c r="C398">
        <v>6232</v>
      </c>
      <c r="D398" s="153" t="s">
        <v>7644</v>
      </c>
      <c r="E398" t="s">
        <v>5078</v>
      </c>
      <c r="G398" t="s">
        <v>5079</v>
      </c>
    </row>
    <row r="399" spans="1:7" x14ac:dyDescent="0.45">
      <c r="A399">
        <v>3</v>
      </c>
      <c r="B399" t="s">
        <v>3101</v>
      </c>
      <c r="C399">
        <v>6233</v>
      </c>
      <c r="D399" s="153" t="s">
        <v>7649</v>
      </c>
      <c r="E399" t="s">
        <v>2527</v>
      </c>
      <c r="G399" t="s">
        <v>5086</v>
      </c>
    </row>
    <row r="400" spans="1:7" x14ac:dyDescent="0.45">
      <c r="A400">
        <v>3</v>
      </c>
      <c r="B400" t="s">
        <v>3101</v>
      </c>
      <c r="C400">
        <v>6239</v>
      </c>
      <c r="D400" s="153" t="s">
        <v>7651</v>
      </c>
      <c r="E400" t="s">
        <v>5089</v>
      </c>
      <c r="G400" t="s">
        <v>5090</v>
      </c>
    </row>
    <row r="401" spans="1:7" x14ac:dyDescent="0.45">
      <c r="A401">
        <v>3</v>
      </c>
      <c r="B401" t="s">
        <v>3101</v>
      </c>
      <c r="C401">
        <v>6241</v>
      </c>
      <c r="D401" s="153" t="s">
        <v>6601</v>
      </c>
      <c r="E401" t="s">
        <v>5097</v>
      </c>
      <c r="G401" t="s">
        <v>5098</v>
      </c>
    </row>
    <row r="402" spans="1:7" x14ac:dyDescent="0.45">
      <c r="A402">
        <v>3</v>
      </c>
      <c r="B402" t="s">
        <v>3101</v>
      </c>
      <c r="C402">
        <v>6242</v>
      </c>
      <c r="D402" s="153" t="s">
        <v>6353</v>
      </c>
      <c r="E402" t="s">
        <v>5105</v>
      </c>
      <c r="G402" t="s">
        <v>5106</v>
      </c>
    </row>
    <row r="403" spans="1:7" x14ac:dyDescent="0.45">
      <c r="A403">
        <v>3</v>
      </c>
      <c r="B403" t="s">
        <v>3101</v>
      </c>
      <c r="C403">
        <v>6243</v>
      </c>
      <c r="D403" s="153" t="s">
        <v>6603</v>
      </c>
      <c r="E403" t="s">
        <v>2550</v>
      </c>
      <c r="G403" t="s">
        <v>5113</v>
      </c>
    </row>
    <row r="404" spans="1:7" x14ac:dyDescent="0.45">
      <c r="A404">
        <v>3</v>
      </c>
      <c r="B404" t="s">
        <v>3101</v>
      </c>
      <c r="C404">
        <v>6244</v>
      </c>
      <c r="D404" s="153" t="s">
        <v>6586</v>
      </c>
      <c r="E404" t="s">
        <v>2552</v>
      </c>
      <c r="G404" t="s">
        <v>5116</v>
      </c>
    </row>
    <row r="405" spans="1:7" x14ac:dyDescent="0.45">
      <c r="A405">
        <v>3</v>
      </c>
      <c r="B405" t="s">
        <v>3101</v>
      </c>
      <c r="C405">
        <v>7111</v>
      </c>
      <c r="D405" s="153" t="s">
        <v>99</v>
      </c>
      <c r="E405" t="s">
        <v>101</v>
      </c>
      <c r="G405" t="s">
        <v>5122</v>
      </c>
    </row>
    <row r="406" spans="1:7" x14ac:dyDescent="0.45">
      <c r="A406">
        <v>3</v>
      </c>
      <c r="B406" t="s">
        <v>3101</v>
      </c>
      <c r="C406">
        <v>7112</v>
      </c>
      <c r="D406" s="153" t="s">
        <v>6302</v>
      </c>
      <c r="E406" t="s">
        <v>5133</v>
      </c>
      <c r="G406" t="s">
        <v>5134</v>
      </c>
    </row>
    <row r="407" spans="1:7" x14ac:dyDescent="0.45">
      <c r="A407">
        <v>3</v>
      </c>
      <c r="B407" t="s">
        <v>3101</v>
      </c>
      <c r="C407">
        <v>7113</v>
      </c>
      <c r="D407" s="153" t="s">
        <v>105</v>
      </c>
      <c r="E407" t="s">
        <v>107</v>
      </c>
      <c r="G407" t="s">
        <v>5143</v>
      </c>
    </row>
    <row r="408" spans="1:7" x14ac:dyDescent="0.45">
      <c r="A408">
        <v>3</v>
      </c>
      <c r="B408" t="s">
        <v>3101</v>
      </c>
      <c r="C408">
        <v>7114</v>
      </c>
      <c r="D408" s="153" t="s">
        <v>108</v>
      </c>
      <c r="E408" t="s">
        <v>110</v>
      </c>
      <c r="G408" t="s">
        <v>5153</v>
      </c>
    </row>
    <row r="409" spans="1:7" x14ac:dyDescent="0.45">
      <c r="A409">
        <v>3</v>
      </c>
      <c r="B409" t="s">
        <v>3101</v>
      </c>
      <c r="C409">
        <v>7115</v>
      </c>
      <c r="D409" s="153" t="s">
        <v>111</v>
      </c>
      <c r="E409" t="s">
        <v>113</v>
      </c>
      <c r="G409" t="s">
        <v>5159</v>
      </c>
    </row>
    <row r="410" spans="1:7" x14ac:dyDescent="0.45">
      <c r="A410">
        <v>3</v>
      </c>
      <c r="B410" t="s">
        <v>3101</v>
      </c>
      <c r="C410">
        <v>7121</v>
      </c>
      <c r="D410" s="153" t="s">
        <v>114</v>
      </c>
      <c r="E410" t="s">
        <v>116</v>
      </c>
      <c r="G410" t="s">
        <v>5165</v>
      </c>
    </row>
    <row r="411" spans="1:7" x14ac:dyDescent="0.45">
      <c r="A411">
        <v>3</v>
      </c>
      <c r="B411" t="s">
        <v>3101</v>
      </c>
      <c r="C411">
        <v>7131</v>
      </c>
      <c r="D411" s="153" t="s">
        <v>6355</v>
      </c>
      <c r="E411" t="s">
        <v>5178</v>
      </c>
      <c r="G411" t="s">
        <v>5179</v>
      </c>
    </row>
    <row r="412" spans="1:7" x14ac:dyDescent="0.45">
      <c r="A412">
        <v>3</v>
      </c>
      <c r="B412" t="s">
        <v>3101</v>
      </c>
      <c r="C412">
        <v>7132</v>
      </c>
      <c r="D412" s="153" t="s">
        <v>6607</v>
      </c>
      <c r="E412" t="s">
        <v>869</v>
      </c>
      <c r="G412" t="s">
        <v>5184</v>
      </c>
    </row>
    <row r="413" spans="1:7" x14ac:dyDescent="0.45">
      <c r="A413">
        <v>3</v>
      </c>
      <c r="B413" t="s">
        <v>3101</v>
      </c>
      <c r="C413">
        <v>7139</v>
      </c>
      <c r="D413" s="153" t="s">
        <v>6306</v>
      </c>
      <c r="E413" t="s">
        <v>5191</v>
      </c>
      <c r="G413" t="s">
        <v>5192</v>
      </c>
    </row>
    <row r="414" spans="1:7" x14ac:dyDescent="0.45">
      <c r="A414">
        <v>3</v>
      </c>
      <c r="B414" t="s">
        <v>3101</v>
      </c>
      <c r="C414">
        <v>7211</v>
      </c>
      <c r="D414" s="153" t="s">
        <v>6357</v>
      </c>
      <c r="E414" t="s">
        <v>879</v>
      </c>
      <c r="G414" t="s">
        <v>5211</v>
      </c>
    </row>
    <row r="415" spans="1:7" x14ac:dyDescent="0.45">
      <c r="A415">
        <v>3</v>
      </c>
      <c r="B415" t="s">
        <v>3101</v>
      </c>
      <c r="C415">
        <v>7212</v>
      </c>
      <c r="D415" s="153" t="s">
        <v>6609</v>
      </c>
      <c r="E415" t="s">
        <v>5225</v>
      </c>
      <c r="G415" t="s">
        <v>5226</v>
      </c>
    </row>
    <row r="416" spans="1:7" x14ac:dyDescent="0.45">
      <c r="A416">
        <v>3</v>
      </c>
      <c r="B416" t="s">
        <v>3101</v>
      </c>
      <c r="C416">
        <v>7213</v>
      </c>
      <c r="D416" s="153" t="s">
        <v>6359</v>
      </c>
      <c r="E416" t="s">
        <v>2643</v>
      </c>
      <c r="G416" t="s">
        <v>5231</v>
      </c>
    </row>
    <row r="417" spans="1:7" x14ac:dyDescent="0.45">
      <c r="A417">
        <v>3</v>
      </c>
      <c r="B417" t="s">
        <v>3101</v>
      </c>
      <c r="C417">
        <v>7223</v>
      </c>
      <c r="D417" s="153" t="s">
        <v>6620</v>
      </c>
      <c r="E417" t="s">
        <v>5235</v>
      </c>
      <c r="G417" t="s">
        <v>5236</v>
      </c>
    </row>
    <row r="418" spans="1:7" x14ac:dyDescent="0.45">
      <c r="A418">
        <v>3</v>
      </c>
      <c r="B418" t="s">
        <v>3101</v>
      </c>
      <c r="C418">
        <v>7224</v>
      </c>
      <c r="D418" s="153" t="s">
        <v>6308</v>
      </c>
      <c r="E418" t="s">
        <v>2651</v>
      </c>
      <c r="G418" t="s">
        <v>5243</v>
      </c>
    </row>
    <row r="419" spans="1:7" x14ac:dyDescent="0.45">
      <c r="A419">
        <v>3</v>
      </c>
      <c r="B419" t="s">
        <v>3101</v>
      </c>
      <c r="C419">
        <v>7225</v>
      </c>
      <c r="D419" s="153" t="s">
        <v>6622</v>
      </c>
      <c r="E419" t="s">
        <v>5246</v>
      </c>
      <c r="G419" t="s">
        <v>5247</v>
      </c>
    </row>
    <row r="420" spans="1:7" x14ac:dyDescent="0.45">
      <c r="A420">
        <v>3</v>
      </c>
      <c r="B420" t="s">
        <v>3101</v>
      </c>
      <c r="C420">
        <v>8111</v>
      </c>
      <c r="D420" s="153" t="s">
        <v>6611</v>
      </c>
      <c r="E420" t="s">
        <v>892</v>
      </c>
      <c r="G420" t="s">
        <v>5254</v>
      </c>
    </row>
    <row r="421" spans="1:7" x14ac:dyDescent="0.45">
      <c r="A421">
        <v>3</v>
      </c>
      <c r="B421" t="s">
        <v>3101</v>
      </c>
      <c r="C421">
        <v>8112</v>
      </c>
      <c r="D421" s="153" t="s">
        <v>6361</v>
      </c>
      <c r="E421" t="s">
        <v>2671</v>
      </c>
      <c r="G421" t="s">
        <v>5268</v>
      </c>
    </row>
    <row r="422" spans="1:7" x14ac:dyDescent="0.45">
      <c r="A422">
        <v>3</v>
      </c>
      <c r="B422" t="s">
        <v>3101</v>
      </c>
      <c r="C422">
        <v>8113</v>
      </c>
      <c r="D422" s="153" t="s">
        <v>6613</v>
      </c>
      <c r="E422" t="s">
        <v>2673</v>
      </c>
      <c r="G422" t="s">
        <v>5271</v>
      </c>
    </row>
    <row r="423" spans="1:7" x14ac:dyDescent="0.45">
      <c r="A423">
        <v>3</v>
      </c>
      <c r="B423" t="s">
        <v>3101</v>
      </c>
      <c r="C423">
        <v>8114</v>
      </c>
      <c r="D423" s="153" t="s">
        <v>6615</v>
      </c>
      <c r="E423" t="s">
        <v>5274</v>
      </c>
      <c r="G423" t="s">
        <v>5275</v>
      </c>
    </row>
    <row r="424" spans="1:7" x14ac:dyDescent="0.45">
      <c r="A424">
        <v>3</v>
      </c>
      <c r="B424" t="s">
        <v>3101</v>
      </c>
      <c r="C424">
        <v>8121</v>
      </c>
      <c r="D424" s="153" t="s">
        <v>6310</v>
      </c>
      <c r="E424" t="s">
        <v>5287</v>
      </c>
      <c r="F424" t="s">
        <v>3109</v>
      </c>
      <c r="G424" t="s">
        <v>5288</v>
      </c>
    </row>
    <row r="425" spans="1:7" x14ac:dyDescent="0.45">
      <c r="A425">
        <v>3</v>
      </c>
      <c r="B425" t="s">
        <v>3101</v>
      </c>
      <c r="C425">
        <v>8122</v>
      </c>
      <c r="D425" s="153" t="s">
        <v>6363</v>
      </c>
      <c r="E425" t="s">
        <v>902</v>
      </c>
      <c r="F425" t="s">
        <v>3109</v>
      </c>
      <c r="G425" t="s">
        <v>5296</v>
      </c>
    </row>
    <row r="426" spans="1:7" x14ac:dyDescent="0.45">
      <c r="A426">
        <v>3</v>
      </c>
      <c r="B426" t="s">
        <v>3101</v>
      </c>
      <c r="C426">
        <v>8123</v>
      </c>
      <c r="D426" s="153" t="s">
        <v>6312</v>
      </c>
      <c r="E426" t="s">
        <v>905</v>
      </c>
      <c r="F426" t="s">
        <v>3109</v>
      </c>
      <c r="G426" t="s">
        <v>5301</v>
      </c>
    </row>
    <row r="427" spans="1:7" x14ac:dyDescent="0.45">
      <c r="A427">
        <v>3</v>
      </c>
      <c r="B427" t="s">
        <v>3101</v>
      </c>
      <c r="C427">
        <v>8129</v>
      </c>
      <c r="D427" s="153" t="s">
        <v>117</v>
      </c>
      <c r="E427" t="s">
        <v>119</v>
      </c>
      <c r="F427" t="s">
        <v>3109</v>
      </c>
      <c r="G427" t="s">
        <v>5308</v>
      </c>
    </row>
    <row r="428" spans="1:7" x14ac:dyDescent="0.45">
      <c r="A428">
        <v>3</v>
      </c>
      <c r="B428" t="s">
        <v>3101</v>
      </c>
      <c r="C428">
        <v>8131</v>
      </c>
      <c r="D428" s="153" t="s">
        <v>6366</v>
      </c>
      <c r="E428" t="s">
        <v>952</v>
      </c>
      <c r="F428" t="s">
        <v>3109</v>
      </c>
      <c r="G428" t="s">
        <v>5321</v>
      </c>
    </row>
    <row r="429" spans="1:7" x14ac:dyDescent="0.45">
      <c r="A429">
        <v>3</v>
      </c>
      <c r="B429" t="s">
        <v>3101</v>
      </c>
      <c r="C429">
        <v>8132</v>
      </c>
      <c r="D429" s="153" t="s">
        <v>6368</v>
      </c>
      <c r="E429" t="s">
        <v>2714</v>
      </c>
      <c r="F429" t="s">
        <v>3109</v>
      </c>
      <c r="G429" t="s">
        <v>5324</v>
      </c>
    </row>
    <row r="430" spans="1:7" x14ac:dyDescent="0.45">
      <c r="A430">
        <v>3</v>
      </c>
      <c r="B430" t="s">
        <v>3101</v>
      </c>
      <c r="C430">
        <v>8133</v>
      </c>
      <c r="D430" s="153" t="s">
        <v>6623</v>
      </c>
      <c r="E430" t="s">
        <v>2716</v>
      </c>
      <c r="F430" t="s">
        <v>3109</v>
      </c>
      <c r="G430" t="s">
        <v>5327</v>
      </c>
    </row>
    <row r="431" spans="1:7" x14ac:dyDescent="0.45">
      <c r="A431">
        <v>3</v>
      </c>
      <c r="B431" t="s">
        <v>3101</v>
      </c>
      <c r="C431">
        <v>8134</v>
      </c>
      <c r="D431" s="153" t="s">
        <v>6370</v>
      </c>
      <c r="E431" t="s">
        <v>2718</v>
      </c>
      <c r="F431" t="s">
        <v>3109</v>
      </c>
      <c r="G431" t="s">
        <v>5330</v>
      </c>
    </row>
    <row r="432" spans="1:7" x14ac:dyDescent="0.45">
      <c r="A432">
        <v>3</v>
      </c>
      <c r="B432" t="s">
        <v>3101</v>
      </c>
      <c r="C432">
        <v>8139</v>
      </c>
      <c r="D432" s="153" t="s">
        <v>6314</v>
      </c>
      <c r="E432" t="s">
        <v>5333</v>
      </c>
      <c r="F432" t="s">
        <v>3109</v>
      </c>
      <c r="G432" t="s">
        <v>5334</v>
      </c>
    </row>
    <row r="433" spans="1:7" x14ac:dyDescent="0.45">
      <c r="A433">
        <v>3</v>
      </c>
      <c r="B433" t="s">
        <v>3101</v>
      </c>
      <c r="C433">
        <v>8141</v>
      </c>
      <c r="D433" s="153" t="s">
        <v>6316</v>
      </c>
      <c r="E433" t="s">
        <v>910</v>
      </c>
      <c r="G433" t="s">
        <v>5346</v>
      </c>
    </row>
    <row r="434" spans="1:7" x14ac:dyDescent="0.45">
      <c r="A434">
        <v>3</v>
      </c>
      <c r="B434" t="s">
        <v>3101</v>
      </c>
      <c r="C434">
        <v>9111</v>
      </c>
      <c r="D434" s="153" t="s">
        <v>6318</v>
      </c>
      <c r="E434" t="s">
        <v>981</v>
      </c>
      <c r="F434" t="s">
        <v>3120</v>
      </c>
      <c r="G434" t="s">
        <v>5353</v>
      </c>
    </row>
    <row r="435" spans="1:7" x14ac:dyDescent="0.45">
      <c r="A435">
        <v>3</v>
      </c>
      <c r="B435" t="s">
        <v>3101</v>
      </c>
      <c r="C435">
        <v>9112</v>
      </c>
      <c r="D435" s="153" t="s">
        <v>7792</v>
      </c>
      <c r="E435" t="s">
        <v>5356</v>
      </c>
      <c r="F435" t="s">
        <v>3120</v>
      </c>
      <c r="G435" t="s">
        <v>5357</v>
      </c>
    </row>
    <row r="436" spans="1:7" x14ac:dyDescent="0.45">
      <c r="A436">
        <v>3</v>
      </c>
      <c r="B436" t="s">
        <v>3101</v>
      </c>
      <c r="C436">
        <v>9113</v>
      </c>
      <c r="D436" s="153" t="s">
        <v>7798</v>
      </c>
      <c r="E436" t="s">
        <v>5368</v>
      </c>
      <c r="F436" t="s">
        <v>3120</v>
      </c>
      <c r="G436" t="s">
        <v>5369</v>
      </c>
    </row>
    <row r="437" spans="1:7" x14ac:dyDescent="0.45">
      <c r="A437">
        <v>3</v>
      </c>
      <c r="B437" t="s">
        <v>3101</v>
      </c>
      <c r="C437">
        <v>9114</v>
      </c>
      <c r="D437" s="153" t="s">
        <v>7802</v>
      </c>
      <c r="E437" t="s">
        <v>5376</v>
      </c>
      <c r="F437" t="s">
        <v>3120</v>
      </c>
      <c r="G437" t="s">
        <v>5377</v>
      </c>
    </row>
    <row r="438" spans="1:7" x14ac:dyDescent="0.45">
      <c r="A438">
        <v>3</v>
      </c>
      <c r="B438" t="s">
        <v>3101</v>
      </c>
      <c r="C438">
        <v>9119</v>
      </c>
      <c r="D438" s="153" t="s">
        <v>7805</v>
      </c>
      <c r="E438" t="s">
        <v>2754</v>
      </c>
      <c r="F438" t="s">
        <v>3120</v>
      </c>
      <c r="G438" t="s">
        <v>5382</v>
      </c>
    </row>
    <row r="439" spans="1:7" x14ac:dyDescent="0.45">
      <c r="A439">
        <v>3</v>
      </c>
      <c r="B439" t="s">
        <v>3101</v>
      </c>
      <c r="C439">
        <v>9121</v>
      </c>
      <c r="D439" s="153" t="s">
        <v>7807</v>
      </c>
      <c r="E439" t="s">
        <v>5387</v>
      </c>
      <c r="F439" t="s">
        <v>3120</v>
      </c>
      <c r="G439" t="s">
        <v>5388</v>
      </c>
    </row>
    <row r="440" spans="1:7" x14ac:dyDescent="0.45">
      <c r="A440">
        <v>3</v>
      </c>
      <c r="B440" t="s">
        <v>3101</v>
      </c>
      <c r="C440">
        <v>9122</v>
      </c>
      <c r="D440" s="153" t="s">
        <v>7814</v>
      </c>
      <c r="E440" t="s">
        <v>2770</v>
      </c>
      <c r="F440" t="s">
        <v>3120</v>
      </c>
      <c r="G440" t="s">
        <v>5401</v>
      </c>
    </row>
    <row r="441" spans="1:7" x14ac:dyDescent="0.45">
      <c r="A441">
        <v>3</v>
      </c>
      <c r="B441" t="s">
        <v>3101</v>
      </c>
      <c r="C441">
        <v>9129</v>
      </c>
      <c r="D441" s="153" t="s">
        <v>7816</v>
      </c>
      <c r="E441" t="s">
        <v>2772</v>
      </c>
      <c r="F441" t="s">
        <v>3120</v>
      </c>
      <c r="G441" t="s">
        <v>5404</v>
      </c>
    </row>
    <row r="442" spans="1:7" x14ac:dyDescent="0.45">
      <c r="A442">
        <v>3</v>
      </c>
      <c r="B442" t="s">
        <v>3101</v>
      </c>
      <c r="C442">
        <v>9131</v>
      </c>
      <c r="D442" s="153" t="s">
        <v>7818</v>
      </c>
      <c r="E442" t="s">
        <v>5409</v>
      </c>
      <c r="F442" t="s">
        <v>3120</v>
      </c>
      <c r="G442" t="s">
        <v>5410</v>
      </c>
    </row>
    <row r="443" spans="1:7" x14ac:dyDescent="0.45">
      <c r="A443">
        <v>3</v>
      </c>
      <c r="B443" t="s">
        <v>3101</v>
      </c>
      <c r="C443">
        <v>9139</v>
      </c>
      <c r="D443" s="153" t="s">
        <v>7825</v>
      </c>
      <c r="E443" t="s">
        <v>2788</v>
      </c>
      <c r="F443" t="s">
        <v>3120</v>
      </c>
      <c r="G443" t="s">
        <v>5423</v>
      </c>
    </row>
    <row r="444" spans="1:7" x14ac:dyDescent="0.45">
      <c r="A444">
        <v>3</v>
      </c>
      <c r="B444" t="s">
        <v>3101</v>
      </c>
      <c r="C444">
        <v>9141</v>
      </c>
      <c r="D444" s="153" t="s">
        <v>6631</v>
      </c>
      <c r="E444" t="s">
        <v>2790</v>
      </c>
      <c r="F444" t="s">
        <v>3120</v>
      </c>
      <c r="G444" t="s">
        <v>5427</v>
      </c>
    </row>
    <row r="445" spans="1:7" x14ac:dyDescent="0.45">
      <c r="A445">
        <v>3</v>
      </c>
      <c r="B445" t="s">
        <v>3101</v>
      </c>
      <c r="C445">
        <v>9191</v>
      </c>
      <c r="D445" s="153" t="s">
        <v>6633</v>
      </c>
      <c r="E445" t="s">
        <v>5430</v>
      </c>
      <c r="F445" t="s">
        <v>3120</v>
      </c>
      <c r="G445" t="s">
        <v>5432</v>
      </c>
    </row>
    <row r="446" spans="1:7" x14ac:dyDescent="0.45">
      <c r="A446">
        <v>4</v>
      </c>
      <c r="B446" t="s">
        <v>3104</v>
      </c>
      <c r="C446">
        <v>11111</v>
      </c>
      <c r="D446" s="153" t="s">
        <v>6644</v>
      </c>
      <c r="E446" t="s">
        <v>998</v>
      </c>
      <c r="G446" t="s">
        <v>3105</v>
      </c>
    </row>
    <row r="447" spans="1:7" x14ac:dyDescent="0.45">
      <c r="A447">
        <v>4</v>
      </c>
      <c r="B447" t="s">
        <v>3104</v>
      </c>
      <c r="C447">
        <v>11112</v>
      </c>
      <c r="D447" s="153" t="s">
        <v>6645</v>
      </c>
      <c r="E447" t="s">
        <v>1000</v>
      </c>
      <c r="G447" t="s">
        <v>3108</v>
      </c>
    </row>
    <row r="448" spans="1:7" x14ac:dyDescent="0.45">
      <c r="A448">
        <v>4</v>
      </c>
      <c r="B448" t="s">
        <v>3104</v>
      </c>
      <c r="C448">
        <v>11113</v>
      </c>
      <c r="D448" s="153" t="s">
        <v>6646</v>
      </c>
      <c r="E448" t="s">
        <v>1002</v>
      </c>
      <c r="G448" t="s">
        <v>3111</v>
      </c>
    </row>
    <row r="449" spans="1:7" x14ac:dyDescent="0.45">
      <c r="A449">
        <v>4</v>
      </c>
      <c r="B449" t="s">
        <v>3104</v>
      </c>
      <c r="C449">
        <v>11114</v>
      </c>
      <c r="D449" s="153" t="s">
        <v>6647</v>
      </c>
      <c r="E449" t="s">
        <v>1004</v>
      </c>
      <c r="G449" t="s">
        <v>3113</v>
      </c>
    </row>
    <row r="450" spans="1:7" x14ac:dyDescent="0.45">
      <c r="A450">
        <v>4</v>
      </c>
      <c r="B450" t="s">
        <v>3104</v>
      </c>
      <c r="C450">
        <v>11115</v>
      </c>
      <c r="D450" s="153" t="s">
        <v>6648</v>
      </c>
      <c r="E450" t="s">
        <v>1006</v>
      </c>
      <c r="G450" t="s">
        <v>3115</v>
      </c>
    </row>
    <row r="451" spans="1:7" x14ac:dyDescent="0.45">
      <c r="A451">
        <v>4</v>
      </c>
      <c r="B451" t="s">
        <v>3104</v>
      </c>
      <c r="C451">
        <v>11116</v>
      </c>
      <c r="D451" s="153" t="s">
        <v>6649</v>
      </c>
      <c r="E451" t="s">
        <v>1008</v>
      </c>
      <c r="G451" t="s">
        <v>3117</v>
      </c>
    </row>
    <row r="452" spans="1:7" x14ac:dyDescent="0.45">
      <c r="A452">
        <v>4</v>
      </c>
      <c r="B452" t="s">
        <v>3104</v>
      </c>
      <c r="C452">
        <v>11119</v>
      </c>
      <c r="D452" s="153" t="s">
        <v>6650</v>
      </c>
      <c r="E452" t="s">
        <v>1010</v>
      </c>
      <c r="G452" t="s">
        <v>3119</v>
      </c>
    </row>
    <row r="453" spans="1:7" x14ac:dyDescent="0.45">
      <c r="A453">
        <v>4</v>
      </c>
      <c r="B453" t="s">
        <v>3104</v>
      </c>
      <c r="C453">
        <v>11121</v>
      </c>
      <c r="D453" s="153" t="s">
        <v>6651</v>
      </c>
      <c r="E453" t="s">
        <v>3122</v>
      </c>
      <c r="G453" t="s">
        <v>3124</v>
      </c>
    </row>
    <row r="454" spans="1:7" x14ac:dyDescent="0.45">
      <c r="A454">
        <v>4</v>
      </c>
      <c r="B454" t="s">
        <v>3104</v>
      </c>
      <c r="C454">
        <v>11131</v>
      </c>
      <c r="D454" s="153" t="s">
        <v>6654</v>
      </c>
      <c r="E454" t="s">
        <v>1016</v>
      </c>
      <c r="G454" t="s">
        <v>3129</v>
      </c>
    </row>
    <row r="455" spans="1:7" x14ac:dyDescent="0.45">
      <c r="A455">
        <v>4</v>
      </c>
      <c r="B455" t="s">
        <v>3104</v>
      </c>
      <c r="C455">
        <v>11132</v>
      </c>
      <c r="D455" s="153" t="s">
        <v>6655</v>
      </c>
      <c r="E455" t="s">
        <v>1018</v>
      </c>
      <c r="G455" t="s">
        <v>3131</v>
      </c>
    </row>
    <row r="456" spans="1:7" x14ac:dyDescent="0.45">
      <c r="A456">
        <v>4</v>
      </c>
      <c r="B456" t="s">
        <v>3104</v>
      </c>
      <c r="C456">
        <v>11133</v>
      </c>
      <c r="D456" s="153" t="s">
        <v>6656</v>
      </c>
      <c r="E456" t="s">
        <v>1020</v>
      </c>
      <c r="G456" t="s">
        <v>3133</v>
      </c>
    </row>
    <row r="457" spans="1:7" x14ac:dyDescent="0.45">
      <c r="A457">
        <v>4</v>
      </c>
      <c r="B457" t="s">
        <v>3104</v>
      </c>
      <c r="C457">
        <v>11141</v>
      </c>
      <c r="D457" s="153" t="s">
        <v>6657</v>
      </c>
      <c r="E457" t="s">
        <v>3136</v>
      </c>
      <c r="G457" t="s">
        <v>3137</v>
      </c>
    </row>
    <row r="458" spans="1:7" x14ac:dyDescent="0.45">
      <c r="A458">
        <v>4</v>
      </c>
      <c r="B458" t="s">
        <v>3104</v>
      </c>
      <c r="C458">
        <v>11142</v>
      </c>
      <c r="D458" s="153" t="s">
        <v>6660</v>
      </c>
      <c r="E458" t="s">
        <v>3140</v>
      </c>
      <c r="G458" t="s">
        <v>3141</v>
      </c>
    </row>
    <row r="459" spans="1:7" x14ac:dyDescent="0.45">
      <c r="A459">
        <v>4</v>
      </c>
      <c r="B459" t="s">
        <v>3104</v>
      </c>
      <c r="C459">
        <v>11191</v>
      </c>
      <c r="D459" s="153" t="s">
        <v>6663</v>
      </c>
      <c r="E459" t="s">
        <v>1030</v>
      </c>
      <c r="G459" t="s">
        <v>3146</v>
      </c>
    </row>
    <row r="460" spans="1:7" x14ac:dyDescent="0.45">
      <c r="A460">
        <v>4</v>
      </c>
      <c r="B460" t="s">
        <v>3104</v>
      </c>
      <c r="C460">
        <v>11192</v>
      </c>
      <c r="D460" s="153" t="s">
        <v>6664</v>
      </c>
      <c r="E460" t="s">
        <v>1032</v>
      </c>
      <c r="G460" t="s">
        <v>3148</v>
      </c>
    </row>
    <row r="461" spans="1:7" x14ac:dyDescent="0.45">
      <c r="A461">
        <v>4</v>
      </c>
      <c r="B461" t="s">
        <v>3104</v>
      </c>
      <c r="C461">
        <v>11193</v>
      </c>
      <c r="D461" s="153" t="s">
        <v>6665</v>
      </c>
      <c r="E461" t="s">
        <v>1034</v>
      </c>
      <c r="G461" t="s">
        <v>3150</v>
      </c>
    </row>
    <row r="462" spans="1:7" x14ac:dyDescent="0.45">
      <c r="A462">
        <v>4</v>
      </c>
      <c r="B462" t="s">
        <v>3104</v>
      </c>
      <c r="C462">
        <v>11194</v>
      </c>
      <c r="D462" s="153" t="s">
        <v>6666</v>
      </c>
      <c r="E462" t="s">
        <v>1036</v>
      </c>
      <c r="G462" t="s">
        <v>3152</v>
      </c>
    </row>
    <row r="463" spans="1:7" x14ac:dyDescent="0.45">
      <c r="A463">
        <v>4</v>
      </c>
      <c r="B463" t="s">
        <v>3104</v>
      </c>
      <c r="C463">
        <v>11199</v>
      </c>
      <c r="D463" s="153" t="s">
        <v>6667</v>
      </c>
      <c r="E463" t="s">
        <v>3154</v>
      </c>
      <c r="G463" t="s">
        <v>3155</v>
      </c>
    </row>
    <row r="464" spans="1:7" x14ac:dyDescent="0.45">
      <c r="A464">
        <v>4</v>
      </c>
      <c r="B464" t="s">
        <v>3104</v>
      </c>
      <c r="C464">
        <v>11211</v>
      </c>
      <c r="D464" s="153" t="s">
        <v>6672</v>
      </c>
      <c r="E464" t="s">
        <v>1044</v>
      </c>
      <c r="G464" t="s">
        <v>3163</v>
      </c>
    </row>
    <row r="465" spans="1:7" x14ac:dyDescent="0.45">
      <c r="A465">
        <v>4</v>
      </c>
      <c r="B465" t="s">
        <v>3104</v>
      </c>
      <c r="C465">
        <v>11212</v>
      </c>
      <c r="D465" s="153" t="s">
        <v>6673</v>
      </c>
      <c r="E465" t="s">
        <v>1046</v>
      </c>
      <c r="G465" t="s">
        <v>3165</v>
      </c>
    </row>
    <row r="466" spans="1:7" x14ac:dyDescent="0.45">
      <c r="A466">
        <v>4</v>
      </c>
      <c r="B466" t="s">
        <v>3104</v>
      </c>
      <c r="C466">
        <v>11221</v>
      </c>
      <c r="D466" s="153" t="s">
        <v>6674</v>
      </c>
      <c r="E466" t="s">
        <v>1048</v>
      </c>
      <c r="G466" t="s">
        <v>3168</v>
      </c>
    </row>
    <row r="467" spans="1:7" x14ac:dyDescent="0.45">
      <c r="A467">
        <v>4</v>
      </c>
      <c r="B467" t="s">
        <v>3104</v>
      </c>
      <c r="C467">
        <v>11231</v>
      </c>
      <c r="D467" s="153" t="s">
        <v>6675</v>
      </c>
      <c r="E467" t="s">
        <v>1050</v>
      </c>
      <c r="G467" t="s">
        <v>3172</v>
      </c>
    </row>
    <row r="468" spans="1:7" x14ac:dyDescent="0.45">
      <c r="A468">
        <v>4</v>
      </c>
      <c r="B468" t="s">
        <v>3104</v>
      </c>
      <c r="C468">
        <v>11232</v>
      </c>
      <c r="D468" s="153" t="s">
        <v>6676</v>
      </c>
      <c r="E468" t="s">
        <v>1052</v>
      </c>
      <c r="G468" t="s">
        <v>3174</v>
      </c>
    </row>
    <row r="469" spans="1:7" x14ac:dyDescent="0.45">
      <c r="A469">
        <v>4</v>
      </c>
      <c r="B469" t="s">
        <v>3104</v>
      </c>
      <c r="C469">
        <v>11233</v>
      </c>
      <c r="D469" s="153" t="s">
        <v>6677</v>
      </c>
      <c r="E469" t="s">
        <v>1054</v>
      </c>
      <c r="G469" t="s">
        <v>3176</v>
      </c>
    </row>
    <row r="470" spans="1:7" x14ac:dyDescent="0.45">
      <c r="A470">
        <v>4</v>
      </c>
      <c r="B470" t="s">
        <v>3104</v>
      </c>
      <c r="C470">
        <v>11234</v>
      </c>
      <c r="D470" s="153" t="s">
        <v>6678</v>
      </c>
      <c r="E470" t="s">
        <v>1056</v>
      </c>
      <c r="G470" t="s">
        <v>3178</v>
      </c>
    </row>
    <row r="471" spans="1:7" x14ac:dyDescent="0.45">
      <c r="A471">
        <v>4</v>
      </c>
      <c r="B471" t="s">
        <v>3104</v>
      </c>
      <c r="C471">
        <v>11239</v>
      </c>
      <c r="D471" s="153" t="s">
        <v>6679</v>
      </c>
      <c r="E471" t="s">
        <v>3180</v>
      </c>
      <c r="G471" t="s">
        <v>3181</v>
      </c>
    </row>
    <row r="472" spans="1:7" x14ac:dyDescent="0.45">
      <c r="A472">
        <v>4</v>
      </c>
      <c r="B472" t="s">
        <v>3104</v>
      </c>
      <c r="C472">
        <v>11241</v>
      </c>
      <c r="D472" s="153" t="s">
        <v>6682</v>
      </c>
      <c r="E472" t="s">
        <v>1062</v>
      </c>
      <c r="G472" t="s">
        <v>3186</v>
      </c>
    </row>
    <row r="473" spans="1:7" x14ac:dyDescent="0.45">
      <c r="A473">
        <v>4</v>
      </c>
      <c r="B473" t="s">
        <v>3104</v>
      </c>
      <c r="C473">
        <v>11242</v>
      </c>
      <c r="D473" s="153" t="s">
        <v>6683</v>
      </c>
      <c r="E473" t="s">
        <v>1064</v>
      </c>
      <c r="G473" t="s">
        <v>3188</v>
      </c>
    </row>
    <row r="474" spans="1:7" x14ac:dyDescent="0.45">
      <c r="A474">
        <v>4</v>
      </c>
      <c r="B474" t="s">
        <v>3104</v>
      </c>
      <c r="C474">
        <v>11251</v>
      </c>
      <c r="D474" s="153" t="s">
        <v>6684</v>
      </c>
      <c r="E474" t="s">
        <v>203</v>
      </c>
      <c r="G474" t="s">
        <v>3191</v>
      </c>
    </row>
    <row r="475" spans="1:7" x14ac:dyDescent="0.45">
      <c r="A475">
        <v>4</v>
      </c>
      <c r="B475" t="s">
        <v>3104</v>
      </c>
      <c r="C475">
        <v>11291</v>
      </c>
      <c r="D475" s="153" t="s">
        <v>6685</v>
      </c>
      <c r="E475" t="s">
        <v>1067</v>
      </c>
      <c r="G475" t="s">
        <v>3195</v>
      </c>
    </row>
    <row r="476" spans="1:7" x14ac:dyDescent="0.45">
      <c r="A476">
        <v>4</v>
      </c>
      <c r="B476" t="s">
        <v>3104</v>
      </c>
      <c r="C476">
        <v>11292</v>
      </c>
      <c r="D476" s="153" t="s">
        <v>6686</v>
      </c>
      <c r="E476" t="s">
        <v>1069</v>
      </c>
      <c r="G476" t="s">
        <v>3197</v>
      </c>
    </row>
    <row r="477" spans="1:7" x14ac:dyDescent="0.45">
      <c r="A477">
        <v>4</v>
      </c>
      <c r="B477" t="s">
        <v>3104</v>
      </c>
      <c r="C477">
        <v>11293</v>
      </c>
      <c r="D477" s="153" t="s">
        <v>6687</v>
      </c>
      <c r="E477" t="s">
        <v>1071</v>
      </c>
      <c r="G477" t="s">
        <v>3199</v>
      </c>
    </row>
    <row r="478" spans="1:7" x14ac:dyDescent="0.45">
      <c r="A478">
        <v>4</v>
      </c>
      <c r="B478" t="s">
        <v>3104</v>
      </c>
      <c r="C478">
        <v>11299</v>
      </c>
      <c r="D478" s="153" t="s">
        <v>6688</v>
      </c>
      <c r="E478" t="s">
        <v>3201</v>
      </c>
      <c r="G478" t="s">
        <v>3202</v>
      </c>
    </row>
    <row r="479" spans="1:7" x14ac:dyDescent="0.45">
      <c r="A479">
        <v>4</v>
      </c>
      <c r="B479" t="s">
        <v>3104</v>
      </c>
      <c r="C479">
        <v>11311</v>
      </c>
      <c r="D479" s="153" t="s">
        <v>6692</v>
      </c>
      <c r="E479" t="s">
        <v>1077</v>
      </c>
      <c r="G479" t="s">
        <v>3207</v>
      </c>
    </row>
    <row r="480" spans="1:7" x14ac:dyDescent="0.45">
      <c r="A480">
        <v>4</v>
      </c>
      <c r="B480" t="s">
        <v>3104</v>
      </c>
      <c r="C480">
        <v>11321</v>
      </c>
      <c r="D480" s="153" t="s">
        <v>6693</v>
      </c>
      <c r="E480" t="s">
        <v>1079</v>
      </c>
      <c r="G480" t="s">
        <v>3210</v>
      </c>
    </row>
    <row r="481" spans="1:7" x14ac:dyDescent="0.45">
      <c r="A481">
        <v>4</v>
      </c>
      <c r="B481" t="s">
        <v>3104</v>
      </c>
      <c r="C481">
        <v>11331</v>
      </c>
      <c r="D481" s="153" t="s">
        <v>6694</v>
      </c>
      <c r="E481" t="s">
        <v>3212</v>
      </c>
      <c r="G481" t="s">
        <v>3214</v>
      </c>
    </row>
    <row r="482" spans="1:7" x14ac:dyDescent="0.45">
      <c r="A482">
        <v>4</v>
      </c>
      <c r="B482" t="s">
        <v>3104</v>
      </c>
      <c r="C482">
        <v>11411</v>
      </c>
      <c r="D482" s="153" t="s">
        <v>6698</v>
      </c>
      <c r="E482" t="s">
        <v>3218</v>
      </c>
      <c r="G482" t="s">
        <v>3220</v>
      </c>
    </row>
    <row r="483" spans="1:7" x14ac:dyDescent="0.45">
      <c r="A483">
        <v>4</v>
      </c>
      <c r="B483" t="s">
        <v>3104</v>
      </c>
      <c r="C483">
        <v>11421</v>
      </c>
      <c r="D483" s="153" t="s">
        <v>6701</v>
      </c>
      <c r="E483" t="s">
        <v>1089</v>
      </c>
      <c r="G483" t="s">
        <v>3224</v>
      </c>
    </row>
    <row r="484" spans="1:7" x14ac:dyDescent="0.45">
      <c r="A484">
        <v>4</v>
      </c>
      <c r="B484" t="s">
        <v>3104</v>
      </c>
      <c r="C484">
        <v>11511</v>
      </c>
      <c r="D484" s="153" t="s">
        <v>6703</v>
      </c>
      <c r="E484" t="s">
        <v>1091</v>
      </c>
      <c r="G484" t="s">
        <v>3228</v>
      </c>
    </row>
    <row r="485" spans="1:7" x14ac:dyDescent="0.45">
      <c r="A485">
        <v>4</v>
      </c>
      <c r="B485" t="s">
        <v>3104</v>
      </c>
      <c r="C485">
        <v>11521</v>
      </c>
      <c r="D485" s="153" t="s">
        <v>6704</v>
      </c>
      <c r="E485" t="s">
        <v>1093</v>
      </c>
      <c r="G485" t="s">
        <v>3231</v>
      </c>
    </row>
    <row r="486" spans="1:7" x14ac:dyDescent="0.45">
      <c r="A486">
        <v>4</v>
      </c>
      <c r="B486" t="s">
        <v>3104</v>
      </c>
      <c r="C486">
        <v>11531</v>
      </c>
      <c r="D486" s="153" t="s">
        <v>6705</v>
      </c>
      <c r="E486" t="s">
        <v>217</v>
      </c>
      <c r="G486" t="s">
        <v>3234</v>
      </c>
    </row>
    <row r="487" spans="1:7" x14ac:dyDescent="0.45">
      <c r="A487">
        <v>4</v>
      </c>
      <c r="B487" t="s">
        <v>3104</v>
      </c>
      <c r="C487">
        <v>21111</v>
      </c>
      <c r="D487" s="153" t="s">
        <v>6707</v>
      </c>
      <c r="E487" t="s">
        <v>3240</v>
      </c>
      <c r="F487" t="s">
        <v>3120</v>
      </c>
      <c r="G487" t="s">
        <v>3241</v>
      </c>
    </row>
    <row r="488" spans="1:7" x14ac:dyDescent="0.45">
      <c r="A488">
        <v>4</v>
      </c>
      <c r="B488" t="s">
        <v>3104</v>
      </c>
      <c r="C488">
        <v>21114</v>
      </c>
      <c r="D488" s="153" t="s">
        <v>6708</v>
      </c>
      <c r="E488" t="s">
        <v>3243</v>
      </c>
      <c r="F488" t="s">
        <v>3120</v>
      </c>
      <c r="G488" t="s">
        <v>3244</v>
      </c>
    </row>
    <row r="489" spans="1:7" x14ac:dyDescent="0.45">
      <c r="A489">
        <v>4</v>
      </c>
      <c r="B489" t="s">
        <v>3104</v>
      </c>
      <c r="C489">
        <v>21211</v>
      </c>
      <c r="D489" s="153" t="s">
        <v>6712</v>
      </c>
      <c r="E489" t="s">
        <v>235</v>
      </c>
      <c r="G489" t="s">
        <v>3251</v>
      </c>
    </row>
    <row r="490" spans="1:7" x14ac:dyDescent="0.45">
      <c r="A490">
        <v>4</v>
      </c>
      <c r="B490" t="s">
        <v>3104</v>
      </c>
      <c r="C490">
        <v>21221</v>
      </c>
      <c r="D490" s="153" t="s">
        <v>6716</v>
      </c>
      <c r="E490" t="s">
        <v>240</v>
      </c>
      <c r="G490" t="s">
        <v>3256</v>
      </c>
    </row>
    <row r="491" spans="1:7" x14ac:dyDescent="0.45">
      <c r="A491">
        <v>4</v>
      </c>
      <c r="B491" t="s">
        <v>3104</v>
      </c>
      <c r="C491">
        <v>21222</v>
      </c>
      <c r="D491" s="153" t="s">
        <v>6717</v>
      </c>
      <c r="E491" t="s">
        <v>243</v>
      </c>
      <c r="G491" t="s">
        <v>3258</v>
      </c>
    </row>
    <row r="492" spans="1:7" x14ac:dyDescent="0.45">
      <c r="A492">
        <v>4</v>
      </c>
      <c r="B492" t="s">
        <v>3104</v>
      </c>
      <c r="C492">
        <v>21223</v>
      </c>
      <c r="D492" s="153" t="s">
        <v>6718</v>
      </c>
      <c r="E492" t="s">
        <v>246</v>
      </c>
      <c r="G492" t="s">
        <v>3260</v>
      </c>
    </row>
    <row r="493" spans="1:7" x14ac:dyDescent="0.45">
      <c r="A493">
        <v>4</v>
      </c>
      <c r="B493" t="s">
        <v>3104</v>
      </c>
      <c r="C493">
        <v>21229</v>
      </c>
      <c r="D493" s="153" t="s">
        <v>6722</v>
      </c>
      <c r="E493" t="s">
        <v>249</v>
      </c>
      <c r="G493" t="s">
        <v>3264</v>
      </c>
    </row>
    <row r="494" spans="1:7" x14ac:dyDescent="0.45">
      <c r="A494">
        <v>4</v>
      </c>
      <c r="B494" t="s">
        <v>3104</v>
      </c>
      <c r="C494">
        <v>21231</v>
      </c>
      <c r="D494" s="153" t="s">
        <v>6725</v>
      </c>
      <c r="E494" t="s">
        <v>254</v>
      </c>
      <c r="G494" t="s">
        <v>3268</v>
      </c>
    </row>
    <row r="495" spans="1:7" x14ac:dyDescent="0.45">
      <c r="A495">
        <v>4</v>
      </c>
      <c r="B495" t="s">
        <v>3104</v>
      </c>
      <c r="C495">
        <v>21232</v>
      </c>
      <c r="D495" s="153" t="s">
        <v>6730</v>
      </c>
      <c r="E495" t="s">
        <v>257</v>
      </c>
      <c r="G495" t="s">
        <v>3273</v>
      </c>
    </row>
    <row r="496" spans="1:7" x14ac:dyDescent="0.45">
      <c r="A496">
        <v>4</v>
      </c>
      <c r="B496" t="s">
        <v>3104</v>
      </c>
      <c r="C496">
        <v>21239</v>
      </c>
      <c r="D496" s="153" t="s">
        <v>6733</v>
      </c>
      <c r="E496" t="s">
        <v>3276</v>
      </c>
      <c r="G496" t="s">
        <v>3277</v>
      </c>
    </row>
    <row r="497" spans="1:7" x14ac:dyDescent="0.45">
      <c r="A497">
        <v>4</v>
      </c>
      <c r="B497" t="s">
        <v>3104</v>
      </c>
      <c r="C497">
        <v>21311</v>
      </c>
      <c r="D497" s="153" t="s">
        <v>6740</v>
      </c>
      <c r="E497" t="s">
        <v>3285</v>
      </c>
      <c r="G497" t="s">
        <v>3288</v>
      </c>
    </row>
    <row r="498" spans="1:7" x14ac:dyDescent="0.45">
      <c r="A498">
        <v>4</v>
      </c>
      <c r="B498" t="s">
        <v>3104</v>
      </c>
      <c r="C498">
        <v>22111</v>
      </c>
      <c r="D498" s="153" t="s">
        <v>6747</v>
      </c>
      <c r="E498" t="s">
        <v>3296</v>
      </c>
      <c r="F498" t="s">
        <v>3109</v>
      </c>
      <c r="G498" t="s">
        <v>3297</v>
      </c>
    </row>
    <row r="499" spans="1:7" x14ac:dyDescent="0.45">
      <c r="A499">
        <v>4</v>
      </c>
      <c r="B499" t="s">
        <v>3104</v>
      </c>
      <c r="C499">
        <v>22112</v>
      </c>
      <c r="D499" s="153" t="s">
        <v>6752</v>
      </c>
      <c r="E499" t="s">
        <v>3302</v>
      </c>
      <c r="F499" t="s">
        <v>3109</v>
      </c>
      <c r="G499" t="s">
        <v>3303</v>
      </c>
    </row>
    <row r="500" spans="1:7" x14ac:dyDescent="0.45">
      <c r="A500">
        <v>4</v>
      </c>
      <c r="B500" t="s">
        <v>3104</v>
      </c>
      <c r="C500">
        <v>22121</v>
      </c>
      <c r="D500" s="153" t="s">
        <v>6755</v>
      </c>
      <c r="E500" t="s">
        <v>283</v>
      </c>
      <c r="F500" t="s">
        <v>3109</v>
      </c>
      <c r="G500" t="s">
        <v>3307</v>
      </c>
    </row>
    <row r="501" spans="1:7" x14ac:dyDescent="0.45">
      <c r="A501">
        <v>4</v>
      </c>
      <c r="B501" t="s">
        <v>3104</v>
      </c>
      <c r="C501">
        <v>22131</v>
      </c>
      <c r="D501" s="153" t="s">
        <v>6756</v>
      </c>
      <c r="E501" t="s">
        <v>1161</v>
      </c>
      <c r="F501" t="s">
        <v>3109</v>
      </c>
      <c r="G501" t="s">
        <v>3310</v>
      </c>
    </row>
    <row r="502" spans="1:7" x14ac:dyDescent="0.45">
      <c r="A502">
        <v>4</v>
      </c>
      <c r="B502" t="s">
        <v>3104</v>
      </c>
      <c r="C502">
        <v>22132</v>
      </c>
      <c r="D502" s="153" t="s">
        <v>6757</v>
      </c>
      <c r="E502" t="s">
        <v>1163</v>
      </c>
      <c r="F502" t="s">
        <v>3109</v>
      </c>
      <c r="G502" t="s">
        <v>3312</v>
      </c>
    </row>
    <row r="503" spans="1:7" x14ac:dyDescent="0.45">
      <c r="A503">
        <v>4</v>
      </c>
      <c r="B503" t="s">
        <v>3104</v>
      </c>
      <c r="C503">
        <v>22133</v>
      </c>
      <c r="D503" s="153" t="s">
        <v>6758</v>
      </c>
      <c r="E503" t="s">
        <v>1165</v>
      </c>
      <c r="F503" t="s">
        <v>3109</v>
      </c>
      <c r="G503" t="s">
        <v>3314</v>
      </c>
    </row>
    <row r="504" spans="1:7" x14ac:dyDescent="0.45">
      <c r="A504">
        <v>4</v>
      </c>
      <c r="B504" t="s">
        <v>3104</v>
      </c>
      <c r="C504">
        <v>23611</v>
      </c>
      <c r="D504" s="153" t="s">
        <v>6761</v>
      </c>
      <c r="E504" t="s">
        <v>290</v>
      </c>
      <c r="G504" t="s">
        <v>3320</v>
      </c>
    </row>
    <row r="505" spans="1:7" x14ac:dyDescent="0.45">
      <c r="A505">
        <v>4</v>
      </c>
      <c r="B505" t="s">
        <v>3104</v>
      </c>
      <c r="C505">
        <v>23621</v>
      </c>
      <c r="D505" s="153" t="s">
        <v>6762</v>
      </c>
      <c r="E505" t="s">
        <v>1168</v>
      </c>
      <c r="G505" t="s">
        <v>3323</v>
      </c>
    </row>
    <row r="506" spans="1:7" x14ac:dyDescent="0.45">
      <c r="A506">
        <v>4</v>
      </c>
      <c r="B506" t="s">
        <v>3104</v>
      </c>
      <c r="C506">
        <v>23622</v>
      </c>
      <c r="D506" s="153" t="s">
        <v>6763</v>
      </c>
      <c r="E506" t="s">
        <v>1170</v>
      </c>
      <c r="G506" t="s">
        <v>3325</v>
      </c>
    </row>
    <row r="507" spans="1:7" x14ac:dyDescent="0.45">
      <c r="A507">
        <v>4</v>
      </c>
      <c r="B507" t="s">
        <v>3104</v>
      </c>
      <c r="C507">
        <v>23711</v>
      </c>
      <c r="D507" s="153" t="s">
        <v>6765</v>
      </c>
      <c r="E507" t="s">
        <v>1172</v>
      </c>
      <c r="G507" t="s">
        <v>3331</v>
      </c>
    </row>
    <row r="508" spans="1:7" x14ac:dyDescent="0.45">
      <c r="A508">
        <v>4</v>
      </c>
      <c r="B508" t="s">
        <v>3104</v>
      </c>
      <c r="C508">
        <v>23712</v>
      </c>
      <c r="D508" s="153" t="s">
        <v>6766</v>
      </c>
      <c r="E508" t="s">
        <v>1174</v>
      </c>
      <c r="G508" t="s">
        <v>3333</v>
      </c>
    </row>
    <row r="509" spans="1:7" x14ac:dyDescent="0.45">
      <c r="A509">
        <v>4</v>
      </c>
      <c r="B509" t="s">
        <v>3104</v>
      </c>
      <c r="C509">
        <v>23713</v>
      </c>
      <c r="D509" s="153" t="s">
        <v>6767</v>
      </c>
      <c r="E509" t="s">
        <v>1176</v>
      </c>
      <c r="G509" t="s">
        <v>3335</v>
      </c>
    </row>
    <row r="510" spans="1:7" x14ac:dyDescent="0.45">
      <c r="A510">
        <v>4</v>
      </c>
      <c r="B510" t="s">
        <v>3104</v>
      </c>
      <c r="C510">
        <v>23721</v>
      </c>
      <c r="D510" s="153" t="s">
        <v>6768</v>
      </c>
      <c r="E510" t="s">
        <v>1178</v>
      </c>
      <c r="G510" t="s">
        <v>3338</v>
      </c>
    </row>
    <row r="511" spans="1:7" x14ac:dyDescent="0.45">
      <c r="A511">
        <v>4</v>
      </c>
      <c r="B511" t="s">
        <v>3104</v>
      </c>
      <c r="C511">
        <v>23731</v>
      </c>
      <c r="D511" s="153" t="s">
        <v>6769</v>
      </c>
      <c r="E511" t="s">
        <v>1180</v>
      </c>
      <c r="G511" t="s">
        <v>3341</v>
      </c>
    </row>
    <row r="512" spans="1:7" x14ac:dyDescent="0.45">
      <c r="A512">
        <v>4</v>
      </c>
      <c r="B512" t="s">
        <v>3104</v>
      </c>
      <c r="C512">
        <v>23799</v>
      </c>
      <c r="D512" s="153" t="s">
        <v>6770</v>
      </c>
      <c r="E512" t="s">
        <v>1182</v>
      </c>
      <c r="G512" t="s">
        <v>3344</v>
      </c>
    </row>
    <row r="513" spans="1:7" x14ac:dyDescent="0.45">
      <c r="A513">
        <v>4</v>
      </c>
      <c r="B513" t="s">
        <v>3104</v>
      </c>
      <c r="C513">
        <v>23811</v>
      </c>
      <c r="D513" s="153" t="s">
        <v>6772</v>
      </c>
      <c r="E513" t="s">
        <v>1184</v>
      </c>
      <c r="G513" t="s">
        <v>3350</v>
      </c>
    </row>
    <row r="514" spans="1:7" x14ac:dyDescent="0.45">
      <c r="A514">
        <v>4</v>
      </c>
      <c r="B514" t="s">
        <v>3104</v>
      </c>
      <c r="C514">
        <v>23812</v>
      </c>
      <c r="D514" s="153" t="s">
        <v>6773</v>
      </c>
      <c r="E514" t="s">
        <v>1186</v>
      </c>
      <c r="G514" t="s">
        <v>3352</v>
      </c>
    </row>
    <row r="515" spans="1:7" x14ac:dyDescent="0.45">
      <c r="A515">
        <v>4</v>
      </c>
      <c r="B515" t="s">
        <v>3104</v>
      </c>
      <c r="C515">
        <v>23813</v>
      </c>
      <c r="D515" s="153" t="s">
        <v>6774</v>
      </c>
      <c r="E515" t="s">
        <v>1188</v>
      </c>
      <c r="F515" t="s">
        <v>3109</v>
      </c>
      <c r="G515" t="s">
        <v>3354</v>
      </c>
    </row>
    <row r="516" spans="1:7" x14ac:dyDescent="0.45">
      <c r="A516">
        <v>4</v>
      </c>
      <c r="B516" t="s">
        <v>3104</v>
      </c>
      <c r="C516">
        <v>23814</v>
      </c>
      <c r="D516" s="153" t="s">
        <v>6775</v>
      </c>
      <c r="E516" t="s">
        <v>1190</v>
      </c>
      <c r="F516" t="s">
        <v>3109</v>
      </c>
      <c r="G516" t="s">
        <v>3356</v>
      </c>
    </row>
    <row r="517" spans="1:7" x14ac:dyDescent="0.45">
      <c r="A517">
        <v>4</v>
      </c>
      <c r="B517" t="s">
        <v>3104</v>
      </c>
      <c r="C517">
        <v>23815</v>
      </c>
      <c r="D517" s="153" t="s">
        <v>6776</v>
      </c>
      <c r="E517" t="s">
        <v>1192</v>
      </c>
      <c r="F517" t="s">
        <v>3109</v>
      </c>
      <c r="G517" t="s">
        <v>3358</v>
      </c>
    </row>
    <row r="518" spans="1:7" x14ac:dyDescent="0.45">
      <c r="A518">
        <v>4</v>
      </c>
      <c r="B518" t="s">
        <v>3104</v>
      </c>
      <c r="C518">
        <v>23816</v>
      </c>
      <c r="D518" s="153" t="s">
        <v>6777</v>
      </c>
      <c r="E518" t="s">
        <v>1194</v>
      </c>
      <c r="F518" t="s">
        <v>3109</v>
      </c>
      <c r="G518" t="s">
        <v>3360</v>
      </c>
    </row>
    <row r="519" spans="1:7" x14ac:dyDescent="0.45">
      <c r="A519">
        <v>4</v>
      </c>
      <c r="B519" t="s">
        <v>3104</v>
      </c>
      <c r="C519">
        <v>23817</v>
      </c>
      <c r="D519" s="153" t="s">
        <v>6778</v>
      </c>
      <c r="E519" t="s">
        <v>1196</v>
      </c>
      <c r="F519" t="s">
        <v>3109</v>
      </c>
      <c r="G519" t="s">
        <v>3362</v>
      </c>
    </row>
    <row r="520" spans="1:7" x14ac:dyDescent="0.45">
      <c r="A520">
        <v>4</v>
      </c>
      <c r="B520" t="s">
        <v>3104</v>
      </c>
      <c r="C520">
        <v>23819</v>
      </c>
      <c r="D520" s="153" t="s">
        <v>6779</v>
      </c>
      <c r="E520" t="s">
        <v>1198</v>
      </c>
      <c r="F520" t="s">
        <v>3109</v>
      </c>
      <c r="G520" t="s">
        <v>3364</v>
      </c>
    </row>
    <row r="521" spans="1:7" x14ac:dyDescent="0.45">
      <c r="A521">
        <v>4</v>
      </c>
      <c r="B521" t="s">
        <v>3104</v>
      </c>
      <c r="C521">
        <v>23821</v>
      </c>
      <c r="D521" s="153" t="s">
        <v>6780</v>
      </c>
      <c r="E521" t="s">
        <v>1200</v>
      </c>
      <c r="G521" t="s">
        <v>3368</v>
      </c>
    </row>
    <row r="522" spans="1:7" x14ac:dyDescent="0.45">
      <c r="A522">
        <v>4</v>
      </c>
      <c r="B522" t="s">
        <v>3104</v>
      </c>
      <c r="C522">
        <v>23822</v>
      </c>
      <c r="D522" s="153" t="s">
        <v>6781</v>
      </c>
      <c r="E522" t="s">
        <v>1202</v>
      </c>
      <c r="G522" t="s">
        <v>3370</v>
      </c>
    </row>
    <row r="523" spans="1:7" x14ac:dyDescent="0.45">
      <c r="A523">
        <v>4</v>
      </c>
      <c r="B523" t="s">
        <v>3104</v>
      </c>
      <c r="C523">
        <v>23829</v>
      </c>
      <c r="D523" s="153" t="s">
        <v>6782</v>
      </c>
      <c r="E523" t="s">
        <v>3372</v>
      </c>
      <c r="G523" t="s">
        <v>3373</v>
      </c>
    </row>
    <row r="524" spans="1:7" x14ac:dyDescent="0.45">
      <c r="A524">
        <v>4</v>
      </c>
      <c r="B524" t="s">
        <v>3104</v>
      </c>
      <c r="C524">
        <v>23831</v>
      </c>
      <c r="D524" s="153" t="s">
        <v>6785</v>
      </c>
      <c r="E524" t="s">
        <v>1208</v>
      </c>
      <c r="G524" t="s">
        <v>3378</v>
      </c>
    </row>
    <row r="525" spans="1:7" x14ac:dyDescent="0.45">
      <c r="A525">
        <v>4</v>
      </c>
      <c r="B525" t="s">
        <v>3104</v>
      </c>
      <c r="C525">
        <v>23832</v>
      </c>
      <c r="D525" s="153" t="s">
        <v>6786</v>
      </c>
      <c r="E525" t="s">
        <v>1210</v>
      </c>
      <c r="G525" t="s">
        <v>3380</v>
      </c>
    </row>
    <row r="526" spans="1:7" x14ac:dyDescent="0.45">
      <c r="A526">
        <v>4</v>
      </c>
      <c r="B526" t="s">
        <v>3104</v>
      </c>
      <c r="C526">
        <v>23833</v>
      </c>
      <c r="D526" s="153" t="s">
        <v>6787</v>
      </c>
      <c r="E526" t="s">
        <v>1212</v>
      </c>
      <c r="G526" t="s">
        <v>3382</v>
      </c>
    </row>
    <row r="527" spans="1:7" x14ac:dyDescent="0.45">
      <c r="A527">
        <v>4</v>
      </c>
      <c r="B527" t="s">
        <v>3104</v>
      </c>
      <c r="C527">
        <v>23834</v>
      </c>
      <c r="D527" s="153" t="s">
        <v>6788</v>
      </c>
      <c r="E527" t="s">
        <v>1214</v>
      </c>
      <c r="G527" t="s">
        <v>3384</v>
      </c>
    </row>
    <row r="528" spans="1:7" x14ac:dyDescent="0.45">
      <c r="A528">
        <v>4</v>
      </c>
      <c r="B528" t="s">
        <v>3104</v>
      </c>
      <c r="C528">
        <v>23835</v>
      </c>
      <c r="D528" s="153" t="s">
        <v>6789</v>
      </c>
      <c r="E528" t="s">
        <v>1216</v>
      </c>
      <c r="G528" t="s">
        <v>3386</v>
      </c>
    </row>
    <row r="529" spans="1:7" x14ac:dyDescent="0.45">
      <c r="A529">
        <v>4</v>
      </c>
      <c r="B529" t="s">
        <v>3104</v>
      </c>
      <c r="C529">
        <v>23839</v>
      </c>
      <c r="D529" s="153" t="s">
        <v>6790</v>
      </c>
      <c r="E529" t="s">
        <v>1218</v>
      </c>
      <c r="G529" t="s">
        <v>3388</v>
      </c>
    </row>
    <row r="530" spans="1:7" x14ac:dyDescent="0.45">
      <c r="A530">
        <v>4</v>
      </c>
      <c r="B530" t="s">
        <v>3104</v>
      </c>
      <c r="C530">
        <v>23891</v>
      </c>
      <c r="D530" s="153" t="s">
        <v>6791</v>
      </c>
      <c r="E530" t="s">
        <v>1220</v>
      </c>
      <c r="G530" t="s">
        <v>3392</v>
      </c>
    </row>
    <row r="531" spans="1:7" x14ac:dyDescent="0.45">
      <c r="A531">
        <v>4</v>
      </c>
      <c r="B531" t="s">
        <v>3104</v>
      </c>
      <c r="C531">
        <v>23899</v>
      </c>
      <c r="D531" s="153" t="s">
        <v>6792</v>
      </c>
      <c r="E531" t="s">
        <v>1222</v>
      </c>
      <c r="G531" t="s">
        <v>3394</v>
      </c>
    </row>
    <row r="532" spans="1:7" x14ac:dyDescent="0.45">
      <c r="A532">
        <v>4</v>
      </c>
      <c r="B532" t="s">
        <v>3104</v>
      </c>
      <c r="C532">
        <v>31111</v>
      </c>
      <c r="D532" s="153" t="s">
        <v>6795</v>
      </c>
      <c r="E532" t="s">
        <v>314</v>
      </c>
      <c r="G532" t="s">
        <v>3400</v>
      </c>
    </row>
    <row r="533" spans="1:7" x14ac:dyDescent="0.45">
      <c r="A533">
        <v>4</v>
      </c>
      <c r="B533" t="s">
        <v>3104</v>
      </c>
      <c r="C533">
        <v>31121</v>
      </c>
      <c r="D533" s="153" t="s">
        <v>6798</v>
      </c>
      <c r="E533" t="s">
        <v>3404</v>
      </c>
      <c r="G533" t="s">
        <v>3405</v>
      </c>
    </row>
    <row r="534" spans="1:7" x14ac:dyDescent="0.45">
      <c r="A534">
        <v>4</v>
      </c>
      <c r="B534" t="s">
        <v>3104</v>
      </c>
      <c r="C534">
        <v>31122</v>
      </c>
      <c r="D534" s="153" t="s">
        <v>6801</v>
      </c>
      <c r="E534" t="s">
        <v>3408</v>
      </c>
      <c r="G534" t="s">
        <v>3409</v>
      </c>
    </row>
    <row r="535" spans="1:7" x14ac:dyDescent="0.45">
      <c r="A535">
        <v>4</v>
      </c>
      <c r="B535" t="s">
        <v>3104</v>
      </c>
      <c r="C535">
        <v>31123</v>
      </c>
      <c r="D535" s="153" t="s">
        <v>6805</v>
      </c>
      <c r="E535" t="s">
        <v>1238</v>
      </c>
      <c r="G535" t="s">
        <v>3413</v>
      </c>
    </row>
    <row r="536" spans="1:7" x14ac:dyDescent="0.45">
      <c r="A536">
        <v>4</v>
      </c>
      <c r="B536" t="s">
        <v>3104</v>
      </c>
      <c r="C536">
        <v>31131</v>
      </c>
      <c r="D536" s="153" t="s">
        <v>6806</v>
      </c>
      <c r="E536" t="s">
        <v>1240</v>
      </c>
      <c r="G536" t="s">
        <v>3416</v>
      </c>
    </row>
    <row r="537" spans="1:7" x14ac:dyDescent="0.45">
      <c r="A537">
        <v>4</v>
      </c>
      <c r="B537" t="s">
        <v>3104</v>
      </c>
      <c r="C537">
        <v>31134</v>
      </c>
      <c r="D537" s="153" t="s">
        <v>6807</v>
      </c>
      <c r="E537" t="s">
        <v>1242</v>
      </c>
      <c r="G537" t="s">
        <v>3418</v>
      </c>
    </row>
    <row r="538" spans="1:7" x14ac:dyDescent="0.45">
      <c r="A538">
        <v>4</v>
      </c>
      <c r="B538" t="s">
        <v>3104</v>
      </c>
      <c r="C538">
        <v>31135</v>
      </c>
      <c r="D538" s="153" t="s">
        <v>6808</v>
      </c>
      <c r="E538" t="s">
        <v>3420</v>
      </c>
      <c r="G538" t="s">
        <v>3421</v>
      </c>
    </row>
    <row r="539" spans="1:7" x14ac:dyDescent="0.45">
      <c r="A539">
        <v>4</v>
      </c>
      <c r="B539" t="s">
        <v>3104</v>
      </c>
      <c r="C539">
        <v>31141</v>
      </c>
      <c r="D539" s="153" t="s">
        <v>6811</v>
      </c>
      <c r="E539" t="s">
        <v>1248</v>
      </c>
      <c r="G539" t="s">
        <v>3425</v>
      </c>
    </row>
    <row r="540" spans="1:7" x14ac:dyDescent="0.45">
      <c r="A540">
        <v>4</v>
      </c>
      <c r="B540" t="s">
        <v>3104</v>
      </c>
      <c r="C540">
        <v>31142</v>
      </c>
      <c r="D540" s="153" t="s">
        <v>6812</v>
      </c>
      <c r="E540" t="s">
        <v>1250</v>
      </c>
      <c r="G540" t="s">
        <v>3427</v>
      </c>
    </row>
    <row r="541" spans="1:7" x14ac:dyDescent="0.45">
      <c r="A541">
        <v>4</v>
      </c>
      <c r="B541" t="s">
        <v>3104</v>
      </c>
      <c r="C541">
        <v>31151</v>
      </c>
      <c r="D541" s="153" t="s">
        <v>6813</v>
      </c>
      <c r="E541" t="s">
        <v>3430</v>
      </c>
      <c r="G541" t="s">
        <v>3431</v>
      </c>
    </row>
    <row r="542" spans="1:7" x14ac:dyDescent="0.45">
      <c r="A542">
        <v>4</v>
      </c>
      <c r="B542" t="s">
        <v>3104</v>
      </c>
      <c r="C542">
        <v>31152</v>
      </c>
      <c r="D542" s="153" t="s">
        <v>6816</v>
      </c>
      <c r="E542" t="s">
        <v>1256</v>
      </c>
      <c r="G542" t="s">
        <v>3434</v>
      </c>
    </row>
    <row r="543" spans="1:7" x14ac:dyDescent="0.45">
      <c r="A543">
        <v>4</v>
      </c>
      <c r="B543" t="s">
        <v>3104</v>
      </c>
      <c r="C543">
        <v>31161</v>
      </c>
      <c r="D543" s="153" t="s">
        <v>6817</v>
      </c>
      <c r="E543" t="s">
        <v>3437</v>
      </c>
      <c r="G543" t="s">
        <v>3438</v>
      </c>
    </row>
    <row r="544" spans="1:7" x14ac:dyDescent="0.45">
      <c r="A544">
        <v>4</v>
      </c>
      <c r="B544" t="s">
        <v>3104</v>
      </c>
      <c r="C544">
        <v>31171</v>
      </c>
      <c r="D544" s="153" t="s">
        <v>6821</v>
      </c>
      <c r="E544" t="s">
        <v>329</v>
      </c>
      <c r="G544" t="s">
        <v>3443</v>
      </c>
    </row>
    <row r="545" spans="1:7" x14ac:dyDescent="0.45">
      <c r="A545">
        <v>4</v>
      </c>
      <c r="B545" t="s">
        <v>3104</v>
      </c>
      <c r="C545">
        <v>31181</v>
      </c>
      <c r="D545" s="153" t="s">
        <v>6822</v>
      </c>
      <c r="E545" t="s">
        <v>3446</v>
      </c>
      <c r="G545" t="s">
        <v>3447</v>
      </c>
    </row>
    <row r="546" spans="1:7" x14ac:dyDescent="0.45">
      <c r="A546">
        <v>4</v>
      </c>
      <c r="B546" t="s">
        <v>3104</v>
      </c>
      <c r="C546">
        <v>31182</v>
      </c>
      <c r="D546" s="153" t="s">
        <v>6825</v>
      </c>
      <c r="E546" t="s">
        <v>3450</v>
      </c>
      <c r="G546" t="s">
        <v>3451</v>
      </c>
    </row>
    <row r="547" spans="1:7" x14ac:dyDescent="0.45">
      <c r="A547">
        <v>4</v>
      </c>
      <c r="B547" t="s">
        <v>3104</v>
      </c>
      <c r="C547">
        <v>31183</v>
      </c>
      <c r="D547" s="153" t="s">
        <v>6828</v>
      </c>
      <c r="E547" t="s">
        <v>1273</v>
      </c>
      <c r="G547" t="s">
        <v>3454</v>
      </c>
    </row>
    <row r="548" spans="1:7" x14ac:dyDescent="0.45">
      <c r="A548">
        <v>4</v>
      </c>
      <c r="B548" t="s">
        <v>3104</v>
      </c>
      <c r="C548">
        <v>31191</v>
      </c>
      <c r="D548" s="153" t="s">
        <v>6829</v>
      </c>
      <c r="E548" t="s">
        <v>3457</v>
      </c>
      <c r="G548" t="s">
        <v>3458</v>
      </c>
    </row>
    <row r="549" spans="1:7" x14ac:dyDescent="0.45">
      <c r="A549">
        <v>4</v>
      </c>
      <c r="B549" t="s">
        <v>3104</v>
      </c>
      <c r="C549">
        <v>31192</v>
      </c>
      <c r="D549" s="153" t="s">
        <v>6832</v>
      </c>
      <c r="E549" t="s">
        <v>1279</v>
      </c>
      <c r="G549" t="s">
        <v>3461</v>
      </c>
    </row>
    <row r="550" spans="1:7" x14ac:dyDescent="0.45">
      <c r="A550">
        <v>4</v>
      </c>
      <c r="B550" t="s">
        <v>3104</v>
      </c>
      <c r="C550">
        <v>31193</v>
      </c>
      <c r="D550" s="153" t="s">
        <v>6833</v>
      </c>
      <c r="E550" t="s">
        <v>1281</v>
      </c>
      <c r="G550" t="s">
        <v>3463</v>
      </c>
    </row>
    <row r="551" spans="1:7" x14ac:dyDescent="0.45">
      <c r="A551">
        <v>4</v>
      </c>
      <c r="B551" t="s">
        <v>3104</v>
      </c>
      <c r="C551">
        <v>31194</v>
      </c>
      <c r="D551" s="153" t="s">
        <v>6834</v>
      </c>
      <c r="E551" t="s">
        <v>1283</v>
      </c>
      <c r="G551" t="s">
        <v>3465</v>
      </c>
    </row>
    <row r="552" spans="1:7" x14ac:dyDescent="0.45">
      <c r="A552">
        <v>4</v>
      </c>
      <c r="B552" t="s">
        <v>3104</v>
      </c>
      <c r="C552">
        <v>31199</v>
      </c>
      <c r="D552" s="153" t="s">
        <v>6835</v>
      </c>
      <c r="E552" t="s">
        <v>1285</v>
      </c>
      <c r="G552" t="s">
        <v>3468</v>
      </c>
    </row>
    <row r="553" spans="1:7" x14ac:dyDescent="0.45">
      <c r="A553">
        <v>4</v>
      </c>
      <c r="B553" t="s">
        <v>3104</v>
      </c>
      <c r="C553">
        <v>31211</v>
      </c>
      <c r="D553" s="153" t="s">
        <v>6837</v>
      </c>
      <c r="E553" t="s">
        <v>345</v>
      </c>
      <c r="G553" t="s">
        <v>3473</v>
      </c>
    </row>
    <row r="554" spans="1:7" x14ac:dyDescent="0.45">
      <c r="A554">
        <v>4</v>
      </c>
      <c r="B554" t="s">
        <v>3104</v>
      </c>
      <c r="C554">
        <v>31212</v>
      </c>
      <c r="D554" s="153" t="s">
        <v>6838</v>
      </c>
      <c r="E554" t="s">
        <v>348</v>
      </c>
      <c r="G554" t="s">
        <v>3475</v>
      </c>
    </row>
    <row r="555" spans="1:7" x14ac:dyDescent="0.45">
      <c r="A555">
        <v>4</v>
      </c>
      <c r="B555" t="s">
        <v>3104</v>
      </c>
      <c r="C555">
        <v>31213</v>
      </c>
      <c r="D555" s="153" t="s">
        <v>6839</v>
      </c>
      <c r="E555" t="s">
        <v>1289</v>
      </c>
      <c r="G555" t="s">
        <v>3477</v>
      </c>
    </row>
    <row r="556" spans="1:7" x14ac:dyDescent="0.45">
      <c r="A556">
        <v>4</v>
      </c>
      <c r="B556" t="s">
        <v>3104</v>
      </c>
      <c r="C556">
        <v>31214</v>
      </c>
      <c r="D556" s="153" t="s">
        <v>6840</v>
      </c>
      <c r="E556" t="s">
        <v>1291</v>
      </c>
      <c r="G556" t="s">
        <v>3479</v>
      </c>
    </row>
    <row r="557" spans="1:7" x14ac:dyDescent="0.45">
      <c r="A557">
        <v>4</v>
      </c>
      <c r="B557" t="s">
        <v>3104</v>
      </c>
      <c r="C557">
        <v>31221</v>
      </c>
      <c r="D557" s="153" t="s">
        <v>6841</v>
      </c>
      <c r="E557" t="s">
        <v>1293</v>
      </c>
      <c r="G557" t="s">
        <v>3482</v>
      </c>
    </row>
    <row r="558" spans="1:7" x14ac:dyDescent="0.45">
      <c r="A558">
        <v>4</v>
      </c>
      <c r="B558" t="s">
        <v>3104</v>
      </c>
      <c r="C558">
        <v>31222</v>
      </c>
      <c r="D558" s="153" t="s">
        <v>6842</v>
      </c>
      <c r="E558" t="s">
        <v>1295</v>
      </c>
      <c r="G558" t="s">
        <v>3484</v>
      </c>
    </row>
    <row r="559" spans="1:7" x14ac:dyDescent="0.45">
      <c r="A559">
        <v>4</v>
      </c>
      <c r="B559" t="s">
        <v>3104</v>
      </c>
      <c r="C559">
        <v>31311</v>
      </c>
      <c r="D559" s="153" t="s">
        <v>6844</v>
      </c>
      <c r="E559" t="s">
        <v>1297</v>
      </c>
      <c r="G559" t="s">
        <v>3489</v>
      </c>
    </row>
    <row r="560" spans="1:7" x14ac:dyDescent="0.45">
      <c r="A560">
        <v>4</v>
      </c>
      <c r="B560" t="s">
        <v>3104</v>
      </c>
      <c r="C560">
        <v>31321</v>
      </c>
      <c r="D560" s="153" t="s">
        <v>6845</v>
      </c>
      <c r="E560" t="s">
        <v>1299</v>
      </c>
      <c r="G560" t="s">
        <v>3493</v>
      </c>
    </row>
    <row r="561" spans="1:7" x14ac:dyDescent="0.45">
      <c r="A561">
        <v>4</v>
      </c>
      <c r="B561" t="s">
        <v>3104</v>
      </c>
      <c r="C561">
        <v>31322</v>
      </c>
      <c r="D561" s="153" t="s">
        <v>6846</v>
      </c>
      <c r="E561" t="s">
        <v>1301</v>
      </c>
      <c r="G561" t="s">
        <v>3495</v>
      </c>
    </row>
    <row r="562" spans="1:7" x14ac:dyDescent="0.45">
      <c r="A562">
        <v>4</v>
      </c>
      <c r="B562" t="s">
        <v>3104</v>
      </c>
      <c r="C562">
        <v>31323</v>
      </c>
      <c r="D562" s="153" t="s">
        <v>6847</v>
      </c>
      <c r="E562" t="s">
        <v>1303</v>
      </c>
      <c r="G562" t="s">
        <v>3497</v>
      </c>
    </row>
    <row r="563" spans="1:7" x14ac:dyDescent="0.45">
      <c r="A563">
        <v>4</v>
      </c>
      <c r="B563" t="s">
        <v>3104</v>
      </c>
      <c r="C563">
        <v>31324</v>
      </c>
      <c r="D563" s="153" t="s">
        <v>6848</v>
      </c>
      <c r="E563" t="s">
        <v>1305</v>
      </c>
      <c r="G563" t="s">
        <v>3499</v>
      </c>
    </row>
    <row r="564" spans="1:7" x14ac:dyDescent="0.45">
      <c r="A564">
        <v>4</v>
      </c>
      <c r="B564" t="s">
        <v>3104</v>
      </c>
      <c r="C564">
        <v>31331</v>
      </c>
      <c r="D564" s="153" t="s">
        <v>6849</v>
      </c>
      <c r="E564" t="s">
        <v>1307</v>
      </c>
      <c r="G564" t="s">
        <v>3503</v>
      </c>
    </row>
    <row r="565" spans="1:7" x14ac:dyDescent="0.45">
      <c r="A565">
        <v>4</v>
      </c>
      <c r="B565" t="s">
        <v>3104</v>
      </c>
      <c r="C565">
        <v>31332</v>
      </c>
      <c r="D565" s="153" t="s">
        <v>6850</v>
      </c>
      <c r="E565" t="s">
        <v>1309</v>
      </c>
      <c r="G565" t="s">
        <v>3505</v>
      </c>
    </row>
    <row r="566" spans="1:7" x14ac:dyDescent="0.45">
      <c r="A566">
        <v>4</v>
      </c>
      <c r="B566" t="s">
        <v>3104</v>
      </c>
      <c r="C566">
        <v>31411</v>
      </c>
      <c r="D566" s="153" t="s">
        <v>6852</v>
      </c>
      <c r="E566" t="s">
        <v>1311</v>
      </c>
      <c r="G566" t="s">
        <v>3511</v>
      </c>
    </row>
    <row r="567" spans="1:7" x14ac:dyDescent="0.45">
      <c r="A567">
        <v>4</v>
      </c>
      <c r="B567" t="s">
        <v>3104</v>
      </c>
      <c r="C567">
        <v>31412</v>
      </c>
      <c r="D567" s="153" t="s">
        <v>6853</v>
      </c>
      <c r="E567" t="s">
        <v>1313</v>
      </c>
      <c r="G567" t="s">
        <v>3513</v>
      </c>
    </row>
    <row r="568" spans="1:7" x14ac:dyDescent="0.45">
      <c r="A568">
        <v>4</v>
      </c>
      <c r="B568" t="s">
        <v>3104</v>
      </c>
      <c r="C568">
        <v>31491</v>
      </c>
      <c r="D568" s="153" t="s">
        <v>6854</v>
      </c>
      <c r="E568" t="s">
        <v>1315</v>
      </c>
      <c r="G568" t="s">
        <v>3517</v>
      </c>
    </row>
    <row r="569" spans="1:7" x14ac:dyDescent="0.45">
      <c r="A569">
        <v>4</v>
      </c>
      <c r="B569" t="s">
        <v>3104</v>
      </c>
      <c r="C569">
        <v>31499</v>
      </c>
      <c r="D569" s="153" t="s">
        <v>6855</v>
      </c>
      <c r="E569" t="s">
        <v>1317</v>
      </c>
      <c r="G569" t="s">
        <v>3519</v>
      </c>
    </row>
    <row r="570" spans="1:7" x14ac:dyDescent="0.45">
      <c r="A570">
        <v>4</v>
      </c>
      <c r="B570" t="s">
        <v>3104</v>
      </c>
      <c r="C570">
        <v>31511</v>
      </c>
      <c r="D570" s="153" t="s">
        <v>6857</v>
      </c>
      <c r="E570" t="s">
        <v>1319</v>
      </c>
      <c r="G570" t="s">
        <v>3525</v>
      </c>
    </row>
    <row r="571" spans="1:7" x14ac:dyDescent="0.45">
      <c r="A571">
        <v>4</v>
      </c>
      <c r="B571" t="s">
        <v>3104</v>
      </c>
      <c r="C571">
        <v>31519</v>
      </c>
      <c r="D571" s="153" t="s">
        <v>6858</v>
      </c>
      <c r="E571" t="s">
        <v>1321</v>
      </c>
      <c r="G571" t="s">
        <v>3527</v>
      </c>
    </row>
    <row r="572" spans="1:7" x14ac:dyDescent="0.45">
      <c r="A572">
        <v>4</v>
      </c>
      <c r="B572" t="s">
        <v>3104</v>
      </c>
      <c r="C572">
        <v>31521</v>
      </c>
      <c r="D572" s="153" t="s">
        <v>6859</v>
      </c>
      <c r="E572" t="s">
        <v>1323</v>
      </c>
      <c r="F572" t="s">
        <v>3109</v>
      </c>
      <c r="G572" t="s">
        <v>3531</v>
      </c>
    </row>
    <row r="573" spans="1:7" x14ac:dyDescent="0.45">
      <c r="A573">
        <v>4</v>
      </c>
      <c r="B573" t="s">
        <v>3104</v>
      </c>
      <c r="C573">
        <v>31522</v>
      </c>
      <c r="D573" s="153" t="s">
        <v>6860</v>
      </c>
      <c r="E573" t="s">
        <v>1325</v>
      </c>
      <c r="F573" t="s">
        <v>3109</v>
      </c>
      <c r="G573" t="s">
        <v>3533</v>
      </c>
    </row>
    <row r="574" spans="1:7" x14ac:dyDescent="0.45">
      <c r="A574">
        <v>4</v>
      </c>
      <c r="B574" t="s">
        <v>3104</v>
      </c>
      <c r="C574">
        <v>31524</v>
      </c>
      <c r="D574" s="153" t="s">
        <v>6861</v>
      </c>
      <c r="E574" t="s">
        <v>3535</v>
      </c>
      <c r="F574" t="s">
        <v>3109</v>
      </c>
      <c r="G574" t="s">
        <v>3536</v>
      </c>
    </row>
    <row r="575" spans="1:7" x14ac:dyDescent="0.45">
      <c r="A575">
        <v>4</v>
      </c>
      <c r="B575" t="s">
        <v>3104</v>
      </c>
      <c r="C575">
        <v>31528</v>
      </c>
      <c r="D575" s="153" t="s">
        <v>6864</v>
      </c>
      <c r="E575" t="s">
        <v>3539</v>
      </c>
      <c r="F575" t="s">
        <v>3109</v>
      </c>
      <c r="G575" t="s">
        <v>3540</v>
      </c>
    </row>
    <row r="576" spans="1:7" x14ac:dyDescent="0.45">
      <c r="A576">
        <v>4</v>
      </c>
      <c r="B576" t="s">
        <v>3104</v>
      </c>
      <c r="C576">
        <v>31599</v>
      </c>
      <c r="D576" s="153" t="s">
        <v>6867</v>
      </c>
      <c r="E576" t="s">
        <v>1335</v>
      </c>
      <c r="G576" t="s">
        <v>3544</v>
      </c>
    </row>
    <row r="577" spans="1:7" x14ac:dyDescent="0.45">
      <c r="A577">
        <v>4</v>
      </c>
      <c r="B577" t="s">
        <v>3104</v>
      </c>
      <c r="C577">
        <v>31611</v>
      </c>
      <c r="D577" s="153" t="s">
        <v>6869</v>
      </c>
      <c r="E577" t="s">
        <v>1337</v>
      </c>
      <c r="G577" t="s">
        <v>3549</v>
      </c>
    </row>
    <row r="578" spans="1:7" x14ac:dyDescent="0.45">
      <c r="A578">
        <v>4</v>
      </c>
      <c r="B578" t="s">
        <v>3104</v>
      </c>
      <c r="C578">
        <v>31621</v>
      </c>
      <c r="D578" s="153" t="s">
        <v>6870</v>
      </c>
      <c r="E578" t="s">
        <v>1339</v>
      </c>
      <c r="G578" t="s">
        <v>3552</v>
      </c>
    </row>
    <row r="579" spans="1:7" x14ac:dyDescent="0.45">
      <c r="A579">
        <v>4</v>
      </c>
      <c r="B579" t="s">
        <v>3104</v>
      </c>
      <c r="C579">
        <v>31699</v>
      </c>
      <c r="D579" s="153" t="s">
        <v>6871</v>
      </c>
      <c r="E579" t="s">
        <v>1341</v>
      </c>
      <c r="G579" t="s">
        <v>3555</v>
      </c>
    </row>
    <row r="580" spans="1:7" x14ac:dyDescent="0.45">
      <c r="A580">
        <v>4</v>
      </c>
      <c r="B580" t="s">
        <v>3104</v>
      </c>
      <c r="C580">
        <v>32111</v>
      </c>
      <c r="D580" s="153" t="s">
        <v>6873</v>
      </c>
      <c r="E580" t="s">
        <v>365</v>
      </c>
      <c r="G580" t="s">
        <v>3559</v>
      </c>
    </row>
    <row r="581" spans="1:7" x14ac:dyDescent="0.45">
      <c r="A581">
        <v>4</v>
      </c>
      <c r="B581" t="s">
        <v>3104</v>
      </c>
      <c r="C581">
        <v>32121</v>
      </c>
      <c r="D581" s="153" t="s">
        <v>6877</v>
      </c>
      <c r="E581" t="s">
        <v>368</v>
      </c>
      <c r="G581" t="s">
        <v>3564</v>
      </c>
    </row>
    <row r="582" spans="1:7" x14ac:dyDescent="0.45">
      <c r="A582">
        <v>4</v>
      </c>
      <c r="B582" t="s">
        <v>3104</v>
      </c>
      <c r="C582">
        <v>32191</v>
      </c>
      <c r="D582" s="153" t="s">
        <v>6883</v>
      </c>
      <c r="E582" t="s">
        <v>3571</v>
      </c>
      <c r="G582" t="s">
        <v>3572</v>
      </c>
    </row>
    <row r="583" spans="1:7" x14ac:dyDescent="0.45">
      <c r="A583">
        <v>4</v>
      </c>
      <c r="B583" t="s">
        <v>3104</v>
      </c>
      <c r="C583">
        <v>32192</v>
      </c>
      <c r="D583" s="153" t="s">
        <v>6886</v>
      </c>
      <c r="E583" t="s">
        <v>1363</v>
      </c>
      <c r="G583" t="s">
        <v>3575</v>
      </c>
    </row>
    <row r="584" spans="1:7" x14ac:dyDescent="0.45">
      <c r="A584">
        <v>4</v>
      </c>
      <c r="B584" t="s">
        <v>3104</v>
      </c>
      <c r="C584">
        <v>32199</v>
      </c>
      <c r="D584" s="153" t="s">
        <v>6887</v>
      </c>
      <c r="E584" t="s">
        <v>3577</v>
      </c>
      <c r="G584" t="s">
        <v>3578</v>
      </c>
    </row>
    <row r="585" spans="1:7" x14ac:dyDescent="0.45">
      <c r="A585">
        <v>4</v>
      </c>
      <c r="B585" t="s">
        <v>3104</v>
      </c>
      <c r="C585">
        <v>32211</v>
      </c>
      <c r="D585" s="153" t="s">
        <v>6892</v>
      </c>
      <c r="E585" t="s">
        <v>3584</v>
      </c>
      <c r="G585" t="s">
        <v>3585</v>
      </c>
    </row>
    <row r="586" spans="1:7" x14ac:dyDescent="0.45">
      <c r="A586">
        <v>4</v>
      </c>
      <c r="B586" t="s">
        <v>3104</v>
      </c>
      <c r="C586">
        <v>32212</v>
      </c>
      <c r="D586" s="153" t="s">
        <v>6895</v>
      </c>
      <c r="E586" t="s">
        <v>3588</v>
      </c>
      <c r="G586" t="s">
        <v>3589</v>
      </c>
    </row>
    <row r="587" spans="1:7" x14ac:dyDescent="0.45">
      <c r="A587">
        <v>4</v>
      </c>
      <c r="B587" t="s">
        <v>3104</v>
      </c>
      <c r="C587">
        <v>32213</v>
      </c>
      <c r="D587" s="153" t="s">
        <v>6898</v>
      </c>
      <c r="E587" t="s">
        <v>1379</v>
      </c>
      <c r="G587" t="s">
        <v>3592</v>
      </c>
    </row>
    <row r="588" spans="1:7" x14ac:dyDescent="0.45">
      <c r="A588">
        <v>4</v>
      </c>
      <c r="B588" t="s">
        <v>3104</v>
      </c>
      <c r="C588">
        <v>32221</v>
      </c>
      <c r="D588" s="153" t="s">
        <v>6899</v>
      </c>
      <c r="E588" t="s">
        <v>3595</v>
      </c>
      <c r="G588" t="s">
        <v>3596</v>
      </c>
    </row>
    <row r="589" spans="1:7" x14ac:dyDescent="0.45">
      <c r="A589">
        <v>4</v>
      </c>
      <c r="B589" t="s">
        <v>3104</v>
      </c>
      <c r="C589">
        <v>32222</v>
      </c>
      <c r="D589" s="153" t="s">
        <v>6903</v>
      </c>
      <c r="E589" t="s">
        <v>1387</v>
      </c>
      <c r="G589" t="s">
        <v>3600</v>
      </c>
    </row>
    <row r="590" spans="1:7" x14ac:dyDescent="0.45">
      <c r="A590">
        <v>4</v>
      </c>
      <c r="B590" t="s">
        <v>3104</v>
      </c>
      <c r="C590">
        <v>32223</v>
      </c>
      <c r="D590" s="153" t="s">
        <v>6904</v>
      </c>
      <c r="E590" t="s">
        <v>1389</v>
      </c>
      <c r="G590" t="s">
        <v>3602</v>
      </c>
    </row>
    <row r="591" spans="1:7" x14ac:dyDescent="0.45">
      <c r="A591">
        <v>4</v>
      </c>
      <c r="B591" t="s">
        <v>3104</v>
      </c>
      <c r="C591">
        <v>32229</v>
      </c>
      <c r="D591" s="153" t="s">
        <v>6905</v>
      </c>
      <c r="E591" t="s">
        <v>3604</v>
      </c>
      <c r="G591" t="s">
        <v>3605</v>
      </c>
    </row>
    <row r="592" spans="1:7" x14ac:dyDescent="0.45">
      <c r="A592">
        <v>4</v>
      </c>
      <c r="B592" t="s">
        <v>3104</v>
      </c>
      <c r="C592">
        <v>32311</v>
      </c>
      <c r="D592" s="153" t="s">
        <v>6909</v>
      </c>
      <c r="E592" t="s">
        <v>3610</v>
      </c>
      <c r="G592" t="s">
        <v>3611</v>
      </c>
    </row>
    <row r="593" spans="1:7" x14ac:dyDescent="0.45">
      <c r="A593">
        <v>4</v>
      </c>
      <c r="B593" t="s">
        <v>3104</v>
      </c>
      <c r="C593">
        <v>32312</v>
      </c>
      <c r="D593" s="153" t="s">
        <v>6915</v>
      </c>
      <c r="E593" t="s">
        <v>1405</v>
      </c>
      <c r="G593" t="s">
        <v>3617</v>
      </c>
    </row>
    <row r="594" spans="1:7" x14ac:dyDescent="0.45">
      <c r="A594">
        <v>4</v>
      </c>
      <c r="B594" t="s">
        <v>3104</v>
      </c>
      <c r="C594">
        <v>32411</v>
      </c>
      <c r="D594" s="153" t="s">
        <v>6917</v>
      </c>
      <c r="E594" t="s">
        <v>387</v>
      </c>
      <c r="G594" t="s">
        <v>3621</v>
      </c>
    </row>
    <row r="595" spans="1:7" x14ac:dyDescent="0.45">
      <c r="A595">
        <v>4</v>
      </c>
      <c r="B595" t="s">
        <v>3104</v>
      </c>
      <c r="C595">
        <v>32412</v>
      </c>
      <c r="D595" s="153" t="s">
        <v>6918</v>
      </c>
      <c r="E595" t="s">
        <v>3623</v>
      </c>
      <c r="G595" t="s">
        <v>3624</v>
      </c>
    </row>
    <row r="596" spans="1:7" x14ac:dyDescent="0.45">
      <c r="A596">
        <v>4</v>
      </c>
      <c r="B596" t="s">
        <v>3104</v>
      </c>
      <c r="C596">
        <v>32419</v>
      </c>
      <c r="D596" s="153" t="s">
        <v>6921</v>
      </c>
      <c r="E596" t="s">
        <v>1414</v>
      </c>
      <c r="G596" t="s">
        <v>3627</v>
      </c>
    </row>
    <row r="597" spans="1:7" x14ac:dyDescent="0.45">
      <c r="A597">
        <v>4</v>
      </c>
      <c r="B597" t="s">
        <v>3104</v>
      </c>
      <c r="C597">
        <v>32511</v>
      </c>
      <c r="D597" s="153" t="s">
        <v>6923</v>
      </c>
      <c r="E597" t="s">
        <v>1416</v>
      </c>
      <c r="G597" t="s">
        <v>3631</v>
      </c>
    </row>
    <row r="598" spans="1:7" x14ac:dyDescent="0.45">
      <c r="A598">
        <v>4</v>
      </c>
      <c r="B598" t="s">
        <v>3104</v>
      </c>
      <c r="C598">
        <v>32512</v>
      </c>
      <c r="D598" s="153" t="s">
        <v>6924</v>
      </c>
      <c r="E598" t="s">
        <v>1418</v>
      </c>
      <c r="G598" t="s">
        <v>3633</v>
      </c>
    </row>
    <row r="599" spans="1:7" x14ac:dyDescent="0.45">
      <c r="A599">
        <v>4</v>
      </c>
      <c r="B599" t="s">
        <v>3104</v>
      </c>
      <c r="C599">
        <v>32513</v>
      </c>
      <c r="D599" s="153" t="s">
        <v>6925</v>
      </c>
      <c r="E599" t="s">
        <v>1420</v>
      </c>
      <c r="G599" t="s">
        <v>3635</v>
      </c>
    </row>
    <row r="600" spans="1:7" x14ac:dyDescent="0.45">
      <c r="A600">
        <v>4</v>
      </c>
      <c r="B600" t="s">
        <v>3104</v>
      </c>
      <c r="C600">
        <v>32518</v>
      </c>
      <c r="D600" s="153" t="s">
        <v>6926</v>
      </c>
      <c r="E600" t="s">
        <v>3637</v>
      </c>
      <c r="G600" t="s">
        <v>3638</v>
      </c>
    </row>
    <row r="601" spans="1:7" x14ac:dyDescent="0.45">
      <c r="A601">
        <v>4</v>
      </c>
      <c r="B601" t="s">
        <v>3104</v>
      </c>
      <c r="C601">
        <v>32519</v>
      </c>
      <c r="D601" s="153" t="s">
        <v>6929</v>
      </c>
      <c r="E601" t="s">
        <v>1426</v>
      </c>
      <c r="G601" t="s">
        <v>3641</v>
      </c>
    </row>
    <row r="602" spans="1:7" x14ac:dyDescent="0.45">
      <c r="A602">
        <v>4</v>
      </c>
      <c r="B602" t="s">
        <v>3104</v>
      </c>
      <c r="C602">
        <v>32521</v>
      </c>
      <c r="D602" s="153" t="s">
        <v>6930</v>
      </c>
      <c r="E602" t="s">
        <v>1428</v>
      </c>
      <c r="G602" t="s">
        <v>3644</v>
      </c>
    </row>
    <row r="603" spans="1:7" x14ac:dyDescent="0.45">
      <c r="A603">
        <v>4</v>
      </c>
      <c r="B603" t="s">
        <v>3104</v>
      </c>
      <c r="C603">
        <v>32522</v>
      </c>
      <c r="D603" s="153" t="s">
        <v>6931</v>
      </c>
      <c r="E603" t="s">
        <v>1430</v>
      </c>
      <c r="G603" t="s">
        <v>3646</v>
      </c>
    </row>
    <row r="604" spans="1:7" x14ac:dyDescent="0.45">
      <c r="A604">
        <v>4</v>
      </c>
      <c r="B604" t="s">
        <v>3104</v>
      </c>
      <c r="C604">
        <v>32531</v>
      </c>
      <c r="D604" s="153" t="s">
        <v>6932</v>
      </c>
      <c r="E604" t="s">
        <v>3649</v>
      </c>
      <c r="G604" t="s">
        <v>3650</v>
      </c>
    </row>
    <row r="605" spans="1:7" x14ac:dyDescent="0.45">
      <c r="A605">
        <v>4</v>
      </c>
      <c r="B605" t="s">
        <v>3104</v>
      </c>
      <c r="C605">
        <v>32532</v>
      </c>
      <c r="D605" s="153" t="s">
        <v>6935</v>
      </c>
      <c r="E605" t="s">
        <v>1436</v>
      </c>
      <c r="G605" t="s">
        <v>3653</v>
      </c>
    </row>
    <row r="606" spans="1:7" x14ac:dyDescent="0.45">
      <c r="A606">
        <v>4</v>
      </c>
      <c r="B606" t="s">
        <v>3104</v>
      </c>
      <c r="C606">
        <v>32541</v>
      </c>
      <c r="D606" s="153" t="s">
        <v>6936</v>
      </c>
      <c r="E606" t="s">
        <v>403</v>
      </c>
      <c r="G606" t="s">
        <v>3656</v>
      </c>
    </row>
    <row r="607" spans="1:7" x14ac:dyDescent="0.45">
      <c r="A607">
        <v>4</v>
      </c>
      <c r="B607" t="s">
        <v>3104</v>
      </c>
      <c r="C607">
        <v>32551</v>
      </c>
      <c r="D607" s="153" t="s">
        <v>6937</v>
      </c>
      <c r="E607" t="s">
        <v>1439</v>
      </c>
      <c r="G607" t="s">
        <v>3659</v>
      </c>
    </row>
    <row r="608" spans="1:7" x14ac:dyDescent="0.45">
      <c r="A608">
        <v>4</v>
      </c>
      <c r="B608" t="s">
        <v>3104</v>
      </c>
      <c r="C608">
        <v>32552</v>
      </c>
      <c r="D608" s="153" t="s">
        <v>6938</v>
      </c>
      <c r="E608" t="s">
        <v>1441</v>
      </c>
      <c r="G608" t="s">
        <v>3661</v>
      </c>
    </row>
    <row r="609" spans="1:7" x14ac:dyDescent="0.45">
      <c r="A609">
        <v>4</v>
      </c>
      <c r="B609" t="s">
        <v>3104</v>
      </c>
      <c r="C609">
        <v>32561</v>
      </c>
      <c r="D609" s="153" t="s">
        <v>6939</v>
      </c>
      <c r="E609" t="s">
        <v>1443</v>
      </c>
      <c r="G609" t="s">
        <v>3664</v>
      </c>
    </row>
    <row r="610" spans="1:7" x14ac:dyDescent="0.45">
      <c r="A610">
        <v>4</v>
      </c>
      <c r="B610" t="s">
        <v>3104</v>
      </c>
      <c r="C610">
        <v>32562</v>
      </c>
      <c r="D610" s="153" t="s">
        <v>6940</v>
      </c>
      <c r="E610" t="s">
        <v>1445</v>
      </c>
      <c r="G610" t="s">
        <v>3666</v>
      </c>
    </row>
    <row r="611" spans="1:7" x14ac:dyDescent="0.45">
      <c r="A611">
        <v>4</v>
      </c>
      <c r="B611" t="s">
        <v>3104</v>
      </c>
      <c r="C611">
        <v>32591</v>
      </c>
      <c r="D611" s="153" t="s">
        <v>6941</v>
      </c>
      <c r="E611" t="s">
        <v>1447</v>
      </c>
      <c r="G611" t="s">
        <v>3669</v>
      </c>
    </row>
    <row r="612" spans="1:7" x14ac:dyDescent="0.45">
      <c r="A612">
        <v>4</v>
      </c>
      <c r="B612" t="s">
        <v>3104</v>
      </c>
      <c r="C612">
        <v>32592</v>
      </c>
      <c r="D612" s="153" t="s">
        <v>6942</v>
      </c>
      <c r="E612" t="s">
        <v>1449</v>
      </c>
      <c r="G612" t="s">
        <v>3671</v>
      </c>
    </row>
    <row r="613" spans="1:7" x14ac:dyDescent="0.45">
      <c r="A613">
        <v>4</v>
      </c>
      <c r="B613" t="s">
        <v>3104</v>
      </c>
      <c r="C613">
        <v>32599</v>
      </c>
      <c r="D613" s="153" t="s">
        <v>6943</v>
      </c>
      <c r="E613" t="s">
        <v>3673</v>
      </c>
      <c r="G613" t="s">
        <v>3674</v>
      </c>
    </row>
    <row r="614" spans="1:7" x14ac:dyDescent="0.45">
      <c r="A614">
        <v>4</v>
      </c>
      <c r="B614" t="s">
        <v>3104</v>
      </c>
      <c r="C614">
        <v>32611</v>
      </c>
      <c r="D614" s="153" t="s">
        <v>6947</v>
      </c>
      <c r="E614" t="s">
        <v>3679</v>
      </c>
      <c r="G614" t="s">
        <v>3680</v>
      </c>
    </row>
    <row r="615" spans="1:7" x14ac:dyDescent="0.45">
      <c r="A615">
        <v>4</v>
      </c>
      <c r="B615" t="s">
        <v>3104</v>
      </c>
      <c r="C615">
        <v>32612</v>
      </c>
      <c r="D615" s="153" t="s">
        <v>6950</v>
      </c>
      <c r="E615" t="s">
        <v>3683</v>
      </c>
      <c r="G615" t="s">
        <v>3684</v>
      </c>
    </row>
    <row r="616" spans="1:7" x14ac:dyDescent="0.45">
      <c r="A616">
        <v>4</v>
      </c>
      <c r="B616" t="s">
        <v>3104</v>
      </c>
      <c r="C616">
        <v>32613</v>
      </c>
      <c r="D616" s="153" t="s">
        <v>6953</v>
      </c>
      <c r="E616" t="s">
        <v>1463</v>
      </c>
      <c r="G616" t="s">
        <v>3687</v>
      </c>
    </row>
    <row r="617" spans="1:7" x14ac:dyDescent="0.45">
      <c r="A617">
        <v>4</v>
      </c>
      <c r="B617" t="s">
        <v>3104</v>
      </c>
      <c r="C617">
        <v>32614</v>
      </c>
      <c r="D617" s="153" t="s">
        <v>6954</v>
      </c>
      <c r="E617" t="s">
        <v>1465</v>
      </c>
      <c r="G617" t="s">
        <v>3689</v>
      </c>
    </row>
    <row r="618" spans="1:7" x14ac:dyDescent="0.45">
      <c r="A618">
        <v>4</v>
      </c>
      <c r="B618" t="s">
        <v>3104</v>
      </c>
      <c r="C618">
        <v>32615</v>
      </c>
      <c r="D618" s="153" t="s">
        <v>6955</v>
      </c>
      <c r="E618" t="s">
        <v>1467</v>
      </c>
      <c r="G618" t="s">
        <v>3691</v>
      </c>
    </row>
    <row r="619" spans="1:7" x14ac:dyDescent="0.45">
      <c r="A619">
        <v>4</v>
      </c>
      <c r="B619" t="s">
        <v>3104</v>
      </c>
      <c r="C619">
        <v>32616</v>
      </c>
      <c r="D619" s="153" t="s">
        <v>6956</v>
      </c>
      <c r="E619" t="s">
        <v>1469</v>
      </c>
      <c r="G619" t="s">
        <v>3693</v>
      </c>
    </row>
    <row r="620" spans="1:7" x14ac:dyDescent="0.45">
      <c r="A620">
        <v>4</v>
      </c>
      <c r="B620" t="s">
        <v>3104</v>
      </c>
      <c r="C620">
        <v>32619</v>
      </c>
      <c r="D620" s="153" t="s">
        <v>6957</v>
      </c>
      <c r="E620" t="s">
        <v>3695</v>
      </c>
      <c r="G620" t="s">
        <v>3696</v>
      </c>
    </row>
    <row r="621" spans="1:7" x14ac:dyDescent="0.45">
      <c r="A621">
        <v>4</v>
      </c>
      <c r="B621" t="s">
        <v>3104</v>
      </c>
      <c r="C621">
        <v>32621</v>
      </c>
      <c r="D621" s="153" t="s">
        <v>6962</v>
      </c>
      <c r="E621" t="s">
        <v>1479</v>
      </c>
      <c r="G621" t="s">
        <v>3702</v>
      </c>
    </row>
    <row r="622" spans="1:7" x14ac:dyDescent="0.45">
      <c r="A622">
        <v>4</v>
      </c>
      <c r="B622" t="s">
        <v>3104</v>
      </c>
      <c r="C622">
        <v>32622</v>
      </c>
      <c r="D622" s="153" t="s">
        <v>6963</v>
      </c>
      <c r="E622" t="s">
        <v>1481</v>
      </c>
      <c r="G622" t="s">
        <v>3704</v>
      </c>
    </row>
    <row r="623" spans="1:7" x14ac:dyDescent="0.45">
      <c r="A623">
        <v>4</v>
      </c>
      <c r="B623" t="s">
        <v>3104</v>
      </c>
      <c r="C623">
        <v>32629</v>
      </c>
      <c r="D623" s="153" t="s">
        <v>6964</v>
      </c>
      <c r="E623" t="s">
        <v>1483</v>
      </c>
      <c r="G623" t="s">
        <v>3706</v>
      </c>
    </row>
    <row r="624" spans="1:7" x14ac:dyDescent="0.45">
      <c r="A624">
        <v>4</v>
      </c>
      <c r="B624" t="s">
        <v>3104</v>
      </c>
      <c r="C624">
        <v>32711</v>
      </c>
      <c r="D624" s="153" t="s">
        <v>6966</v>
      </c>
      <c r="E624" t="s">
        <v>1485</v>
      </c>
      <c r="G624" t="s">
        <v>3711</v>
      </c>
    </row>
    <row r="625" spans="1:7" x14ac:dyDescent="0.45">
      <c r="A625">
        <v>4</v>
      </c>
      <c r="B625" t="s">
        <v>3104</v>
      </c>
      <c r="C625">
        <v>32712</v>
      </c>
      <c r="D625" s="153" t="s">
        <v>6967</v>
      </c>
      <c r="E625" t="s">
        <v>1487</v>
      </c>
      <c r="G625" t="s">
        <v>3713</v>
      </c>
    </row>
    <row r="626" spans="1:7" x14ac:dyDescent="0.45">
      <c r="A626">
        <v>4</v>
      </c>
      <c r="B626" t="s">
        <v>3104</v>
      </c>
      <c r="C626">
        <v>32721</v>
      </c>
      <c r="D626" s="153" t="s">
        <v>6968</v>
      </c>
      <c r="E626" t="s">
        <v>3715</v>
      </c>
      <c r="G626" t="s">
        <v>3717</v>
      </c>
    </row>
    <row r="627" spans="1:7" x14ac:dyDescent="0.45">
      <c r="A627">
        <v>4</v>
      </c>
      <c r="B627" t="s">
        <v>3104</v>
      </c>
      <c r="C627">
        <v>32731</v>
      </c>
      <c r="D627" s="153" t="s">
        <v>6971</v>
      </c>
      <c r="E627" t="s">
        <v>1493</v>
      </c>
      <c r="G627" t="s">
        <v>3721</v>
      </c>
    </row>
    <row r="628" spans="1:7" x14ac:dyDescent="0.45">
      <c r="A628">
        <v>4</v>
      </c>
      <c r="B628" t="s">
        <v>3104</v>
      </c>
      <c r="C628">
        <v>32732</v>
      </c>
      <c r="D628" s="153" t="s">
        <v>6972</v>
      </c>
      <c r="E628" t="s">
        <v>1495</v>
      </c>
      <c r="G628" t="s">
        <v>3723</v>
      </c>
    </row>
    <row r="629" spans="1:7" x14ac:dyDescent="0.45">
      <c r="A629">
        <v>4</v>
      </c>
      <c r="B629" t="s">
        <v>3104</v>
      </c>
      <c r="C629">
        <v>32733</v>
      </c>
      <c r="D629" s="153" t="s">
        <v>6973</v>
      </c>
      <c r="E629" t="s">
        <v>1497</v>
      </c>
      <c r="G629" t="s">
        <v>3725</v>
      </c>
    </row>
    <row r="630" spans="1:7" x14ac:dyDescent="0.45">
      <c r="A630">
        <v>4</v>
      </c>
      <c r="B630" t="s">
        <v>3104</v>
      </c>
      <c r="C630">
        <v>32739</v>
      </c>
      <c r="D630" s="153" t="s">
        <v>6974</v>
      </c>
      <c r="E630" t="s">
        <v>1499</v>
      </c>
      <c r="G630" t="s">
        <v>3727</v>
      </c>
    </row>
    <row r="631" spans="1:7" x14ac:dyDescent="0.45">
      <c r="A631">
        <v>4</v>
      </c>
      <c r="B631" t="s">
        <v>3104</v>
      </c>
      <c r="C631">
        <v>32741</v>
      </c>
      <c r="D631" s="153" t="s">
        <v>6975</v>
      </c>
      <c r="E631" t="s">
        <v>1501</v>
      </c>
      <c r="G631" t="s">
        <v>3731</v>
      </c>
    </row>
    <row r="632" spans="1:7" x14ac:dyDescent="0.45">
      <c r="A632">
        <v>4</v>
      </c>
      <c r="B632" t="s">
        <v>3104</v>
      </c>
      <c r="C632">
        <v>32742</v>
      </c>
      <c r="D632" s="153" t="s">
        <v>6976</v>
      </c>
      <c r="E632" t="s">
        <v>1503</v>
      </c>
      <c r="G632" t="s">
        <v>3733</v>
      </c>
    </row>
    <row r="633" spans="1:7" x14ac:dyDescent="0.45">
      <c r="A633">
        <v>4</v>
      </c>
      <c r="B633" t="s">
        <v>3104</v>
      </c>
      <c r="C633">
        <v>32791</v>
      </c>
      <c r="D633" s="153" t="s">
        <v>6977</v>
      </c>
      <c r="E633" t="s">
        <v>1505</v>
      </c>
      <c r="G633" t="s">
        <v>3736</v>
      </c>
    </row>
    <row r="634" spans="1:7" x14ac:dyDescent="0.45">
      <c r="A634">
        <v>4</v>
      </c>
      <c r="B634" t="s">
        <v>3104</v>
      </c>
      <c r="C634">
        <v>32799</v>
      </c>
      <c r="D634" s="153" t="s">
        <v>6978</v>
      </c>
      <c r="E634" t="s">
        <v>1507</v>
      </c>
      <c r="G634" t="s">
        <v>3738</v>
      </c>
    </row>
    <row r="635" spans="1:7" x14ac:dyDescent="0.45">
      <c r="A635">
        <v>4</v>
      </c>
      <c r="B635" t="s">
        <v>3104</v>
      </c>
      <c r="C635">
        <v>33111</v>
      </c>
      <c r="D635" s="153" t="s">
        <v>6980</v>
      </c>
      <c r="E635" t="s">
        <v>434</v>
      </c>
      <c r="G635" t="s">
        <v>3742</v>
      </c>
    </row>
    <row r="636" spans="1:7" x14ac:dyDescent="0.45">
      <c r="A636">
        <v>4</v>
      </c>
      <c r="B636" t="s">
        <v>3104</v>
      </c>
      <c r="C636">
        <v>33121</v>
      </c>
      <c r="D636" s="153" t="s">
        <v>6981</v>
      </c>
      <c r="E636" t="s">
        <v>1510</v>
      </c>
      <c r="G636" t="s">
        <v>3745</v>
      </c>
    </row>
    <row r="637" spans="1:7" x14ac:dyDescent="0.45">
      <c r="A637">
        <v>4</v>
      </c>
      <c r="B637" t="s">
        <v>3104</v>
      </c>
      <c r="C637">
        <v>33122</v>
      </c>
      <c r="D637" s="153" t="s">
        <v>6982</v>
      </c>
      <c r="E637" t="s">
        <v>3747</v>
      </c>
      <c r="G637" t="s">
        <v>3748</v>
      </c>
    </row>
    <row r="638" spans="1:7" x14ac:dyDescent="0.45">
      <c r="A638">
        <v>4</v>
      </c>
      <c r="B638" t="s">
        <v>3104</v>
      </c>
      <c r="C638">
        <v>33131</v>
      </c>
      <c r="D638" s="153" t="s">
        <v>6985</v>
      </c>
      <c r="E638" t="s">
        <v>440</v>
      </c>
      <c r="G638" t="s">
        <v>3752</v>
      </c>
    </row>
    <row r="639" spans="1:7" x14ac:dyDescent="0.45">
      <c r="A639">
        <v>4</v>
      </c>
      <c r="B639" t="s">
        <v>3104</v>
      </c>
      <c r="C639">
        <v>33141</v>
      </c>
      <c r="D639" s="153" t="s">
        <v>6988</v>
      </c>
      <c r="E639" t="s">
        <v>1520</v>
      </c>
      <c r="G639" t="s">
        <v>3756</v>
      </c>
    </row>
    <row r="640" spans="1:7" x14ac:dyDescent="0.45">
      <c r="A640">
        <v>4</v>
      </c>
      <c r="B640" t="s">
        <v>3104</v>
      </c>
      <c r="C640">
        <v>33142</v>
      </c>
      <c r="D640" s="153" t="s">
        <v>6989</v>
      </c>
      <c r="E640" t="s">
        <v>1522</v>
      </c>
      <c r="G640" t="s">
        <v>3758</v>
      </c>
    </row>
    <row r="641" spans="1:7" x14ac:dyDescent="0.45">
      <c r="A641">
        <v>4</v>
      </c>
      <c r="B641" t="s">
        <v>3104</v>
      </c>
      <c r="C641">
        <v>33149</v>
      </c>
      <c r="D641" s="153" t="s">
        <v>6990</v>
      </c>
      <c r="E641" t="s">
        <v>1524</v>
      </c>
      <c r="G641" t="s">
        <v>3760</v>
      </c>
    </row>
    <row r="642" spans="1:7" x14ac:dyDescent="0.45">
      <c r="A642">
        <v>4</v>
      </c>
      <c r="B642" t="s">
        <v>3104</v>
      </c>
      <c r="C642">
        <v>33151</v>
      </c>
      <c r="D642" s="153" t="s">
        <v>6991</v>
      </c>
      <c r="E642" t="s">
        <v>3763</v>
      </c>
      <c r="G642" t="s">
        <v>3764</v>
      </c>
    </row>
    <row r="643" spans="1:7" x14ac:dyDescent="0.45">
      <c r="A643">
        <v>4</v>
      </c>
      <c r="B643" t="s">
        <v>3104</v>
      </c>
      <c r="C643">
        <v>33152</v>
      </c>
      <c r="D643" s="153" t="s">
        <v>6994</v>
      </c>
      <c r="E643" t="s">
        <v>3767</v>
      </c>
      <c r="G643" t="s">
        <v>3768</v>
      </c>
    </row>
    <row r="644" spans="1:7" x14ac:dyDescent="0.45">
      <c r="A644">
        <v>4</v>
      </c>
      <c r="B644" t="s">
        <v>3104</v>
      </c>
      <c r="C644">
        <v>33211</v>
      </c>
      <c r="D644" s="153" t="s">
        <v>6998</v>
      </c>
      <c r="E644" t="s">
        <v>451</v>
      </c>
      <c r="G644" t="s">
        <v>3775</v>
      </c>
    </row>
    <row r="645" spans="1:7" x14ac:dyDescent="0.45">
      <c r="A645">
        <v>4</v>
      </c>
      <c r="B645" t="s">
        <v>3104</v>
      </c>
      <c r="C645">
        <v>33221</v>
      </c>
      <c r="D645" s="153" t="s">
        <v>7001</v>
      </c>
      <c r="E645" t="s">
        <v>1538</v>
      </c>
      <c r="G645" t="s">
        <v>3779</v>
      </c>
    </row>
    <row r="646" spans="1:7" x14ac:dyDescent="0.45">
      <c r="A646">
        <v>4</v>
      </c>
      <c r="B646" t="s">
        <v>3104</v>
      </c>
      <c r="C646">
        <v>33231</v>
      </c>
      <c r="D646" s="153" t="s">
        <v>7002</v>
      </c>
      <c r="E646" t="s">
        <v>3782</v>
      </c>
      <c r="G646" t="s">
        <v>3783</v>
      </c>
    </row>
    <row r="647" spans="1:7" x14ac:dyDescent="0.45">
      <c r="A647">
        <v>4</v>
      </c>
      <c r="B647" t="s">
        <v>3104</v>
      </c>
      <c r="C647">
        <v>33232</v>
      </c>
      <c r="D647" s="153" t="s">
        <v>7006</v>
      </c>
      <c r="E647" t="s">
        <v>3787</v>
      </c>
      <c r="G647" t="s">
        <v>3788</v>
      </c>
    </row>
    <row r="648" spans="1:7" x14ac:dyDescent="0.45">
      <c r="A648">
        <v>4</v>
      </c>
      <c r="B648" t="s">
        <v>3104</v>
      </c>
      <c r="C648">
        <v>33241</v>
      </c>
      <c r="D648" s="153" t="s">
        <v>7009</v>
      </c>
      <c r="E648" t="s">
        <v>1550</v>
      </c>
      <c r="G648" t="s">
        <v>3792</v>
      </c>
    </row>
    <row r="649" spans="1:7" x14ac:dyDescent="0.45">
      <c r="A649">
        <v>4</v>
      </c>
      <c r="B649" t="s">
        <v>3104</v>
      </c>
      <c r="C649">
        <v>33242</v>
      </c>
      <c r="D649" s="153" t="s">
        <v>7010</v>
      </c>
      <c r="E649" t="s">
        <v>1552</v>
      </c>
      <c r="G649" t="s">
        <v>3794</v>
      </c>
    </row>
    <row r="650" spans="1:7" x14ac:dyDescent="0.45">
      <c r="A650">
        <v>4</v>
      </c>
      <c r="B650" t="s">
        <v>3104</v>
      </c>
      <c r="C650">
        <v>33243</v>
      </c>
      <c r="D650" s="153" t="s">
        <v>7011</v>
      </c>
      <c r="E650" t="s">
        <v>3796</v>
      </c>
      <c r="G650" t="s">
        <v>3797</v>
      </c>
    </row>
    <row r="651" spans="1:7" x14ac:dyDescent="0.45">
      <c r="A651">
        <v>4</v>
      </c>
      <c r="B651" t="s">
        <v>3104</v>
      </c>
      <c r="C651">
        <v>33251</v>
      </c>
      <c r="D651" s="153" t="s">
        <v>7014</v>
      </c>
      <c r="E651" t="s">
        <v>460</v>
      </c>
      <c r="G651" t="s">
        <v>3801</v>
      </c>
    </row>
    <row r="652" spans="1:7" x14ac:dyDescent="0.45">
      <c r="A652">
        <v>4</v>
      </c>
      <c r="B652" t="s">
        <v>3104</v>
      </c>
      <c r="C652">
        <v>33261</v>
      </c>
      <c r="D652" s="153" t="s">
        <v>7015</v>
      </c>
      <c r="E652" t="s">
        <v>463</v>
      </c>
      <c r="G652" t="s">
        <v>3804</v>
      </c>
    </row>
    <row r="653" spans="1:7" x14ac:dyDescent="0.45">
      <c r="A653">
        <v>4</v>
      </c>
      <c r="B653" t="s">
        <v>3104</v>
      </c>
      <c r="C653">
        <v>33271</v>
      </c>
      <c r="D653" s="153" t="s">
        <v>7018</v>
      </c>
      <c r="E653" t="s">
        <v>1563</v>
      </c>
      <c r="G653" t="s">
        <v>3808</v>
      </c>
    </row>
    <row r="654" spans="1:7" x14ac:dyDescent="0.45">
      <c r="A654">
        <v>4</v>
      </c>
      <c r="B654" t="s">
        <v>3104</v>
      </c>
      <c r="C654">
        <v>33272</v>
      </c>
      <c r="D654" s="153" t="s">
        <v>7019</v>
      </c>
      <c r="E654" t="s">
        <v>1565</v>
      </c>
      <c r="G654" t="s">
        <v>3810</v>
      </c>
    </row>
    <row r="655" spans="1:7" x14ac:dyDescent="0.45">
      <c r="A655">
        <v>4</v>
      </c>
      <c r="B655" t="s">
        <v>3104</v>
      </c>
      <c r="C655">
        <v>33281</v>
      </c>
      <c r="D655" s="153" t="s">
        <v>7020</v>
      </c>
      <c r="E655" t="s">
        <v>1567</v>
      </c>
      <c r="G655" t="s">
        <v>3813</v>
      </c>
    </row>
    <row r="656" spans="1:7" x14ac:dyDescent="0.45">
      <c r="A656">
        <v>4</v>
      </c>
      <c r="B656" t="s">
        <v>3104</v>
      </c>
      <c r="C656">
        <v>33291</v>
      </c>
      <c r="D656" s="153" t="s">
        <v>7021</v>
      </c>
      <c r="E656" t="s">
        <v>1569</v>
      </c>
      <c r="G656" t="s">
        <v>3817</v>
      </c>
    </row>
    <row r="657" spans="1:7" x14ac:dyDescent="0.45">
      <c r="A657">
        <v>4</v>
      </c>
      <c r="B657" t="s">
        <v>3104</v>
      </c>
      <c r="C657">
        <v>33299</v>
      </c>
      <c r="D657" s="153" t="s">
        <v>7022</v>
      </c>
      <c r="E657" t="s">
        <v>3819</v>
      </c>
      <c r="G657" t="s">
        <v>3820</v>
      </c>
    </row>
    <row r="658" spans="1:7" x14ac:dyDescent="0.45">
      <c r="A658">
        <v>4</v>
      </c>
      <c r="B658" t="s">
        <v>3104</v>
      </c>
      <c r="C658">
        <v>33311</v>
      </c>
      <c r="D658" s="153" t="s">
        <v>7026</v>
      </c>
      <c r="E658" t="s">
        <v>1575</v>
      </c>
      <c r="G658" t="s">
        <v>3825</v>
      </c>
    </row>
    <row r="659" spans="1:7" x14ac:dyDescent="0.45">
      <c r="A659">
        <v>4</v>
      </c>
      <c r="B659" t="s">
        <v>3104</v>
      </c>
      <c r="C659">
        <v>33312</v>
      </c>
      <c r="D659" s="153" t="s">
        <v>7027</v>
      </c>
      <c r="E659" t="s">
        <v>1577</v>
      </c>
      <c r="G659" t="s">
        <v>3827</v>
      </c>
    </row>
    <row r="660" spans="1:7" x14ac:dyDescent="0.45">
      <c r="A660">
        <v>4</v>
      </c>
      <c r="B660" t="s">
        <v>3104</v>
      </c>
      <c r="C660">
        <v>33313</v>
      </c>
      <c r="D660" s="153" t="s">
        <v>7028</v>
      </c>
      <c r="E660" t="s">
        <v>1579</v>
      </c>
      <c r="G660" t="s">
        <v>3829</v>
      </c>
    </row>
    <row r="661" spans="1:7" x14ac:dyDescent="0.45">
      <c r="A661">
        <v>4</v>
      </c>
      <c r="B661" t="s">
        <v>3104</v>
      </c>
      <c r="C661">
        <v>33324</v>
      </c>
      <c r="D661" s="153" t="s">
        <v>7029</v>
      </c>
      <c r="E661" t="s">
        <v>482</v>
      </c>
      <c r="G661" t="s">
        <v>3832</v>
      </c>
    </row>
    <row r="662" spans="1:7" x14ac:dyDescent="0.45">
      <c r="A662">
        <v>4</v>
      </c>
      <c r="B662" t="s">
        <v>3104</v>
      </c>
      <c r="C662">
        <v>33331</v>
      </c>
      <c r="D662" s="153" t="s">
        <v>7034</v>
      </c>
      <c r="E662" t="s">
        <v>485</v>
      </c>
      <c r="G662" t="s">
        <v>3838</v>
      </c>
    </row>
    <row r="663" spans="1:7" x14ac:dyDescent="0.45">
      <c r="A663">
        <v>4</v>
      </c>
      <c r="B663" t="s">
        <v>3104</v>
      </c>
      <c r="C663">
        <v>33341</v>
      </c>
      <c r="D663" s="153" t="s">
        <v>7035</v>
      </c>
      <c r="E663" t="s">
        <v>488</v>
      </c>
      <c r="G663" t="s">
        <v>3841</v>
      </c>
    </row>
    <row r="664" spans="1:7" x14ac:dyDescent="0.45">
      <c r="A664">
        <v>4</v>
      </c>
      <c r="B664" t="s">
        <v>3104</v>
      </c>
      <c r="C664">
        <v>33351</v>
      </c>
      <c r="D664" s="153" t="s">
        <v>7038</v>
      </c>
      <c r="E664" t="s">
        <v>491</v>
      </c>
      <c r="G664" t="s">
        <v>3845</v>
      </c>
    </row>
    <row r="665" spans="1:7" x14ac:dyDescent="0.45">
      <c r="A665">
        <v>4</v>
      </c>
      <c r="B665" t="s">
        <v>3104</v>
      </c>
      <c r="C665">
        <v>33361</v>
      </c>
      <c r="D665" s="153" t="s">
        <v>7041</v>
      </c>
      <c r="E665" t="s">
        <v>494</v>
      </c>
      <c r="G665" t="s">
        <v>3849</v>
      </c>
    </row>
    <row r="666" spans="1:7" x14ac:dyDescent="0.45">
      <c r="A666">
        <v>4</v>
      </c>
      <c r="B666" t="s">
        <v>3104</v>
      </c>
      <c r="C666">
        <v>33391</v>
      </c>
      <c r="D666" s="153" t="s">
        <v>7044</v>
      </c>
      <c r="E666" t="s">
        <v>1602</v>
      </c>
      <c r="G666" t="s">
        <v>3853</v>
      </c>
    </row>
    <row r="667" spans="1:7" x14ac:dyDescent="0.45">
      <c r="A667">
        <v>4</v>
      </c>
      <c r="B667" t="s">
        <v>3104</v>
      </c>
      <c r="C667">
        <v>33392</v>
      </c>
      <c r="D667" s="153" t="s">
        <v>7045</v>
      </c>
      <c r="E667" t="s">
        <v>1604</v>
      </c>
      <c r="G667" t="s">
        <v>3855</v>
      </c>
    </row>
    <row r="668" spans="1:7" x14ac:dyDescent="0.45">
      <c r="A668">
        <v>4</v>
      </c>
      <c r="B668" t="s">
        <v>3104</v>
      </c>
      <c r="C668">
        <v>33399</v>
      </c>
      <c r="D668" s="153" t="s">
        <v>7046</v>
      </c>
      <c r="E668" t="s">
        <v>1606</v>
      </c>
      <c r="G668" t="s">
        <v>3857</v>
      </c>
    </row>
    <row r="669" spans="1:7" x14ac:dyDescent="0.45">
      <c r="A669">
        <v>4</v>
      </c>
      <c r="B669" t="s">
        <v>3104</v>
      </c>
      <c r="C669">
        <v>33411</v>
      </c>
      <c r="D669" s="153" t="s">
        <v>7048</v>
      </c>
      <c r="E669" t="s">
        <v>502</v>
      </c>
      <c r="G669" t="s">
        <v>3861</v>
      </c>
    </row>
    <row r="670" spans="1:7" x14ac:dyDescent="0.45">
      <c r="A670">
        <v>4</v>
      </c>
      <c r="B670" t="s">
        <v>3104</v>
      </c>
      <c r="C670">
        <v>33421</v>
      </c>
      <c r="D670" s="153" t="s">
        <v>7049</v>
      </c>
      <c r="E670" t="s">
        <v>1609</v>
      </c>
      <c r="G670" t="s">
        <v>3864</v>
      </c>
    </row>
    <row r="671" spans="1:7" x14ac:dyDescent="0.45">
      <c r="A671">
        <v>4</v>
      </c>
      <c r="B671" t="s">
        <v>3104</v>
      </c>
      <c r="C671">
        <v>33422</v>
      </c>
      <c r="D671" s="153" t="s">
        <v>7050</v>
      </c>
      <c r="E671" t="s">
        <v>1611</v>
      </c>
      <c r="G671" t="s">
        <v>3866</v>
      </c>
    </row>
    <row r="672" spans="1:7" x14ac:dyDescent="0.45">
      <c r="A672">
        <v>4</v>
      </c>
      <c r="B672" t="s">
        <v>3104</v>
      </c>
      <c r="C672">
        <v>33429</v>
      </c>
      <c r="D672" s="153" t="s">
        <v>7051</v>
      </c>
      <c r="E672" t="s">
        <v>1613</v>
      </c>
      <c r="G672" t="s">
        <v>3868</v>
      </c>
    </row>
    <row r="673" spans="1:7" x14ac:dyDescent="0.45">
      <c r="A673">
        <v>4</v>
      </c>
      <c r="B673" t="s">
        <v>3104</v>
      </c>
      <c r="C673">
        <v>33431</v>
      </c>
      <c r="D673" s="153" t="s">
        <v>7052</v>
      </c>
      <c r="E673" t="s">
        <v>1615</v>
      </c>
      <c r="G673" t="s">
        <v>3871</v>
      </c>
    </row>
    <row r="674" spans="1:7" x14ac:dyDescent="0.45">
      <c r="A674">
        <v>4</v>
      </c>
      <c r="B674" t="s">
        <v>3104</v>
      </c>
      <c r="C674">
        <v>33441</v>
      </c>
      <c r="D674" s="153" t="s">
        <v>7053</v>
      </c>
      <c r="E674" t="s">
        <v>508</v>
      </c>
      <c r="G674" t="s">
        <v>3874</v>
      </c>
    </row>
    <row r="675" spans="1:7" x14ac:dyDescent="0.45">
      <c r="A675">
        <v>4</v>
      </c>
      <c r="B675" t="s">
        <v>3104</v>
      </c>
      <c r="C675">
        <v>33451</v>
      </c>
      <c r="D675" s="153" t="s">
        <v>7054</v>
      </c>
      <c r="E675" t="s">
        <v>3876</v>
      </c>
      <c r="G675" t="s">
        <v>3878</v>
      </c>
    </row>
    <row r="676" spans="1:7" x14ac:dyDescent="0.45">
      <c r="A676">
        <v>4</v>
      </c>
      <c r="B676" t="s">
        <v>3104</v>
      </c>
      <c r="C676">
        <v>33461</v>
      </c>
      <c r="D676" s="153" t="s">
        <v>7057</v>
      </c>
      <c r="E676" t="s">
        <v>1622</v>
      </c>
      <c r="G676" t="s">
        <v>3882</v>
      </c>
    </row>
    <row r="677" spans="1:7" x14ac:dyDescent="0.45">
      <c r="A677">
        <v>4</v>
      </c>
      <c r="B677" t="s">
        <v>3104</v>
      </c>
      <c r="C677">
        <v>33511</v>
      </c>
      <c r="D677" s="153" t="s">
        <v>7059</v>
      </c>
      <c r="E677" t="s">
        <v>1624</v>
      </c>
      <c r="G677" t="s">
        <v>3886</v>
      </c>
    </row>
    <row r="678" spans="1:7" x14ac:dyDescent="0.45">
      <c r="A678">
        <v>4</v>
      </c>
      <c r="B678" t="s">
        <v>3104</v>
      </c>
      <c r="C678">
        <v>33512</v>
      </c>
      <c r="D678" s="153" t="s">
        <v>7060</v>
      </c>
      <c r="E678" t="s">
        <v>1626</v>
      </c>
      <c r="G678" t="s">
        <v>3888</v>
      </c>
    </row>
    <row r="679" spans="1:7" x14ac:dyDescent="0.45">
      <c r="A679">
        <v>4</v>
      </c>
      <c r="B679" t="s">
        <v>3104</v>
      </c>
      <c r="C679">
        <v>33521</v>
      </c>
      <c r="D679" s="153" t="s">
        <v>7061</v>
      </c>
      <c r="E679" t="s">
        <v>1628</v>
      </c>
      <c r="G679" t="s">
        <v>3891</v>
      </c>
    </row>
    <row r="680" spans="1:7" x14ac:dyDescent="0.45">
      <c r="A680">
        <v>4</v>
      </c>
      <c r="B680" t="s">
        <v>3104</v>
      </c>
      <c r="C680">
        <v>33522</v>
      </c>
      <c r="D680" s="153" t="s">
        <v>7062</v>
      </c>
      <c r="E680" t="s">
        <v>3893</v>
      </c>
      <c r="G680" t="s">
        <v>3894</v>
      </c>
    </row>
    <row r="681" spans="1:7" x14ac:dyDescent="0.45">
      <c r="A681">
        <v>4</v>
      </c>
      <c r="B681" t="s">
        <v>3104</v>
      </c>
      <c r="C681">
        <v>33531</v>
      </c>
      <c r="D681" s="153" t="s">
        <v>7065</v>
      </c>
      <c r="E681" t="s">
        <v>522</v>
      </c>
      <c r="G681" t="s">
        <v>3898</v>
      </c>
    </row>
    <row r="682" spans="1:7" x14ac:dyDescent="0.45">
      <c r="A682">
        <v>4</v>
      </c>
      <c r="B682" t="s">
        <v>3104</v>
      </c>
      <c r="C682">
        <v>33591</v>
      </c>
      <c r="D682" s="153" t="s">
        <v>7069</v>
      </c>
      <c r="E682" t="s">
        <v>1640</v>
      </c>
      <c r="G682" t="s">
        <v>3903</v>
      </c>
    </row>
    <row r="683" spans="1:7" x14ac:dyDescent="0.45">
      <c r="A683">
        <v>4</v>
      </c>
      <c r="B683" t="s">
        <v>3104</v>
      </c>
      <c r="C683">
        <v>33592</v>
      </c>
      <c r="D683" s="153" t="s">
        <v>7070</v>
      </c>
      <c r="E683" t="s">
        <v>1642</v>
      </c>
      <c r="G683" t="s">
        <v>3905</v>
      </c>
    </row>
    <row r="684" spans="1:7" x14ac:dyDescent="0.45">
      <c r="A684">
        <v>4</v>
      </c>
      <c r="B684" t="s">
        <v>3104</v>
      </c>
      <c r="C684">
        <v>33593</v>
      </c>
      <c r="D684" s="153" t="s">
        <v>7071</v>
      </c>
      <c r="E684" t="s">
        <v>1644</v>
      </c>
      <c r="G684" t="s">
        <v>3907</v>
      </c>
    </row>
    <row r="685" spans="1:7" x14ac:dyDescent="0.45">
      <c r="A685">
        <v>4</v>
      </c>
      <c r="B685" t="s">
        <v>3104</v>
      </c>
      <c r="C685">
        <v>33599</v>
      </c>
      <c r="D685" s="153" t="s">
        <v>7072</v>
      </c>
      <c r="E685" t="s">
        <v>1646</v>
      </c>
      <c r="G685" t="s">
        <v>3909</v>
      </c>
    </row>
    <row r="686" spans="1:7" x14ac:dyDescent="0.45">
      <c r="A686">
        <v>4</v>
      </c>
      <c r="B686" t="s">
        <v>3104</v>
      </c>
      <c r="C686">
        <v>33611</v>
      </c>
      <c r="D686" s="153" t="s">
        <v>7074</v>
      </c>
      <c r="E686" t="s">
        <v>532</v>
      </c>
      <c r="G686" t="s">
        <v>3913</v>
      </c>
    </row>
    <row r="687" spans="1:7" x14ac:dyDescent="0.45">
      <c r="A687">
        <v>4</v>
      </c>
      <c r="B687" t="s">
        <v>3104</v>
      </c>
      <c r="C687">
        <v>33612</v>
      </c>
      <c r="D687" s="153" t="s">
        <v>7075</v>
      </c>
      <c r="E687" t="s">
        <v>535</v>
      </c>
      <c r="G687" t="s">
        <v>3915</v>
      </c>
    </row>
    <row r="688" spans="1:7" x14ac:dyDescent="0.45">
      <c r="A688">
        <v>4</v>
      </c>
      <c r="B688" t="s">
        <v>3104</v>
      </c>
      <c r="C688">
        <v>33621</v>
      </c>
      <c r="D688" s="153" t="s">
        <v>7076</v>
      </c>
      <c r="E688" t="s">
        <v>538</v>
      </c>
      <c r="G688" t="s">
        <v>3918</v>
      </c>
    </row>
    <row r="689" spans="1:7" x14ac:dyDescent="0.45">
      <c r="A689">
        <v>4</v>
      </c>
      <c r="B689" t="s">
        <v>3104</v>
      </c>
      <c r="C689">
        <v>33631</v>
      </c>
      <c r="D689" s="153" t="s">
        <v>7080</v>
      </c>
      <c r="E689" t="s">
        <v>543</v>
      </c>
      <c r="G689" t="s">
        <v>3923</v>
      </c>
    </row>
    <row r="690" spans="1:7" x14ac:dyDescent="0.45">
      <c r="A690">
        <v>4</v>
      </c>
      <c r="B690" t="s">
        <v>3104</v>
      </c>
      <c r="C690">
        <v>33632</v>
      </c>
      <c r="D690" s="153" t="s">
        <v>7081</v>
      </c>
      <c r="E690" t="s">
        <v>546</v>
      </c>
      <c r="G690" t="s">
        <v>3925</v>
      </c>
    </row>
    <row r="691" spans="1:7" x14ac:dyDescent="0.45">
      <c r="A691">
        <v>4</v>
      </c>
      <c r="B691" t="s">
        <v>3104</v>
      </c>
      <c r="C691">
        <v>33633</v>
      </c>
      <c r="D691" s="153" t="s">
        <v>7082</v>
      </c>
      <c r="E691" t="s">
        <v>549</v>
      </c>
      <c r="G691" t="s">
        <v>3927</v>
      </c>
    </row>
    <row r="692" spans="1:7" x14ac:dyDescent="0.45">
      <c r="A692">
        <v>4</v>
      </c>
      <c r="B692" t="s">
        <v>3104</v>
      </c>
      <c r="C692">
        <v>33634</v>
      </c>
      <c r="D692" s="153" t="s">
        <v>7083</v>
      </c>
      <c r="E692" t="s">
        <v>552</v>
      </c>
      <c r="G692" t="s">
        <v>3929</v>
      </c>
    </row>
    <row r="693" spans="1:7" x14ac:dyDescent="0.45">
      <c r="A693">
        <v>4</v>
      </c>
      <c r="B693" t="s">
        <v>3104</v>
      </c>
      <c r="C693">
        <v>33635</v>
      </c>
      <c r="D693" s="153" t="s">
        <v>7084</v>
      </c>
      <c r="E693" t="s">
        <v>555</v>
      </c>
      <c r="G693" t="s">
        <v>3931</v>
      </c>
    </row>
    <row r="694" spans="1:7" x14ac:dyDescent="0.45">
      <c r="A694">
        <v>4</v>
      </c>
      <c r="B694" t="s">
        <v>3104</v>
      </c>
      <c r="C694">
        <v>33636</v>
      </c>
      <c r="D694" s="153" t="s">
        <v>7085</v>
      </c>
      <c r="E694" t="s">
        <v>558</v>
      </c>
      <c r="G694" t="s">
        <v>3933</v>
      </c>
    </row>
    <row r="695" spans="1:7" x14ac:dyDescent="0.45">
      <c r="A695">
        <v>4</v>
      </c>
      <c r="B695" t="s">
        <v>3104</v>
      </c>
      <c r="C695">
        <v>33637</v>
      </c>
      <c r="D695" s="153" t="s">
        <v>7086</v>
      </c>
      <c r="E695" t="s">
        <v>561</v>
      </c>
      <c r="G695" t="s">
        <v>3935</v>
      </c>
    </row>
    <row r="696" spans="1:7" x14ac:dyDescent="0.45">
      <c r="A696">
        <v>4</v>
      </c>
      <c r="B696" t="s">
        <v>3104</v>
      </c>
      <c r="C696">
        <v>33639</v>
      </c>
      <c r="D696" s="153" t="s">
        <v>7087</v>
      </c>
      <c r="E696" t="s">
        <v>564</v>
      </c>
      <c r="G696" t="s">
        <v>3937</v>
      </c>
    </row>
    <row r="697" spans="1:7" x14ac:dyDescent="0.45">
      <c r="A697">
        <v>4</v>
      </c>
      <c r="B697" t="s">
        <v>3104</v>
      </c>
      <c r="C697">
        <v>33641</v>
      </c>
      <c r="D697" s="153" t="s">
        <v>7088</v>
      </c>
      <c r="E697" t="s">
        <v>567</v>
      </c>
      <c r="G697" t="s">
        <v>3940</v>
      </c>
    </row>
    <row r="698" spans="1:7" x14ac:dyDescent="0.45">
      <c r="A698">
        <v>4</v>
      </c>
      <c r="B698" t="s">
        <v>3104</v>
      </c>
      <c r="C698">
        <v>33651</v>
      </c>
      <c r="D698" s="153" t="s">
        <v>7089</v>
      </c>
      <c r="E698" t="s">
        <v>570</v>
      </c>
      <c r="G698" t="s">
        <v>3943</v>
      </c>
    </row>
    <row r="699" spans="1:7" x14ac:dyDescent="0.45">
      <c r="A699">
        <v>4</v>
      </c>
      <c r="B699" t="s">
        <v>3104</v>
      </c>
      <c r="C699">
        <v>33661</v>
      </c>
      <c r="D699" s="153" t="s">
        <v>7090</v>
      </c>
      <c r="E699" t="s">
        <v>573</v>
      </c>
      <c r="G699" t="s">
        <v>3946</v>
      </c>
    </row>
    <row r="700" spans="1:7" x14ac:dyDescent="0.45">
      <c r="A700">
        <v>4</v>
      </c>
      <c r="B700" t="s">
        <v>3104</v>
      </c>
      <c r="C700">
        <v>33699</v>
      </c>
      <c r="D700" s="153" t="s">
        <v>7093</v>
      </c>
      <c r="E700" t="s">
        <v>576</v>
      </c>
      <c r="G700" t="s">
        <v>3950</v>
      </c>
    </row>
    <row r="701" spans="1:7" x14ac:dyDescent="0.45">
      <c r="A701">
        <v>4</v>
      </c>
      <c r="B701" t="s">
        <v>3104</v>
      </c>
      <c r="C701">
        <v>33711</v>
      </c>
      <c r="D701" s="153" t="s">
        <v>7095</v>
      </c>
      <c r="E701" t="s">
        <v>1671</v>
      </c>
      <c r="G701" t="s">
        <v>3954</v>
      </c>
    </row>
    <row r="702" spans="1:7" x14ac:dyDescent="0.45">
      <c r="A702">
        <v>4</v>
      </c>
      <c r="B702" t="s">
        <v>3104</v>
      </c>
      <c r="C702">
        <v>33712</v>
      </c>
      <c r="D702" s="153" t="s">
        <v>7096</v>
      </c>
      <c r="E702" t="s">
        <v>3956</v>
      </c>
      <c r="G702" t="s">
        <v>3957</v>
      </c>
    </row>
    <row r="703" spans="1:7" x14ac:dyDescent="0.45">
      <c r="A703">
        <v>4</v>
      </c>
      <c r="B703" t="s">
        <v>3104</v>
      </c>
      <c r="C703">
        <v>33721</v>
      </c>
      <c r="D703" s="153" t="s">
        <v>7101</v>
      </c>
      <c r="E703" t="s">
        <v>584</v>
      </c>
      <c r="G703" t="s">
        <v>3963</v>
      </c>
    </row>
    <row r="704" spans="1:7" x14ac:dyDescent="0.45">
      <c r="A704">
        <v>4</v>
      </c>
      <c r="B704" t="s">
        <v>3104</v>
      </c>
      <c r="C704">
        <v>33791</v>
      </c>
      <c r="D704" s="153" t="s">
        <v>7105</v>
      </c>
      <c r="E704" t="s">
        <v>1687</v>
      </c>
      <c r="G704" t="s">
        <v>3968</v>
      </c>
    </row>
    <row r="705" spans="1:7" x14ac:dyDescent="0.45">
      <c r="A705">
        <v>4</v>
      </c>
      <c r="B705" t="s">
        <v>3104</v>
      </c>
      <c r="C705">
        <v>33792</v>
      </c>
      <c r="D705" s="153" t="s">
        <v>7106</v>
      </c>
      <c r="E705" t="s">
        <v>1689</v>
      </c>
      <c r="G705" t="s">
        <v>3970</v>
      </c>
    </row>
    <row r="706" spans="1:7" x14ac:dyDescent="0.45">
      <c r="A706">
        <v>4</v>
      </c>
      <c r="B706" t="s">
        <v>3104</v>
      </c>
      <c r="C706">
        <v>33911</v>
      </c>
      <c r="D706" s="153" t="s">
        <v>7108</v>
      </c>
      <c r="E706" t="s">
        <v>592</v>
      </c>
      <c r="G706" t="s">
        <v>3974</v>
      </c>
    </row>
    <row r="707" spans="1:7" x14ac:dyDescent="0.45">
      <c r="A707">
        <v>4</v>
      </c>
      <c r="B707" t="s">
        <v>3104</v>
      </c>
      <c r="C707">
        <v>33991</v>
      </c>
      <c r="D707" s="153" t="s">
        <v>7109</v>
      </c>
      <c r="E707" t="s">
        <v>1692</v>
      </c>
      <c r="G707" t="s">
        <v>3977</v>
      </c>
    </row>
    <row r="708" spans="1:7" x14ac:dyDescent="0.45">
      <c r="A708">
        <v>4</v>
      </c>
      <c r="B708" t="s">
        <v>3104</v>
      </c>
      <c r="C708">
        <v>33992</v>
      </c>
      <c r="D708" s="153" t="s">
        <v>7110</v>
      </c>
      <c r="E708" t="s">
        <v>1694</v>
      </c>
      <c r="G708" t="s">
        <v>3979</v>
      </c>
    </row>
    <row r="709" spans="1:7" x14ac:dyDescent="0.45">
      <c r="A709">
        <v>4</v>
      </c>
      <c r="B709" t="s">
        <v>3104</v>
      </c>
      <c r="C709">
        <v>33993</v>
      </c>
      <c r="D709" s="153" t="s">
        <v>7111</v>
      </c>
      <c r="E709" t="s">
        <v>1696</v>
      </c>
      <c r="G709" t="s">
        <v>3981</v>
      </c>
    </row>
    <row r="710" spans="1:7" x14ac:dyDescent="0.45">
      <c r="A710">
        <v>4</v>
      </c>
      <c r="B710" t="s">
        <v>3104</v>
      </c>
      <c r="C710">
        <v>33994</v>
      </c>
      <c r="D710" s="153" t="s">
        <v>7112</v>
      </c>
      <c r="E710" t="s">
        <v>1698</v>
      </c>
      <c r="G710" t="s">
        <v>3983</v>
      </c>
    </row>
    <row r="711" spans="1:7" x14ac:dyDescent="0.45">
      <c r="A711">
        <v>4</v>
      </c>
      <c r="B711" t="s">
        <v>3104</v>
      </c>
      <c r="C711">
        <v>33995</v>
      </c>
      <c r="D711" s="153" t="s">
        <v>7113</v>
      </c>
      <c r="E711" t="s">
        <v>1700</v>
      </c>
      <c r="G711" t="s">
        <v>3985</v>
      </c>
    </row>
    <row r="712" spans="1:7" x14ac:dyDescent="0.45">
      <c r="A712">
        <v>4</v>
      </c>
      <c r="B712" t="s">
        <v>3104</v>
      </c>
      <c r="C712">
        <v>33999</v>
      </c>
      <c r="D712" s="153" t="s">
        <v>7114</v>
      </c>
      <c r="E712" t="s">
        <v>1702</v>
      </c>
      <c r="G712" t="s">
        <v>3987</v>
      </c>
    </row>
    <row r="713" spans="1:7" x14ac:dyDescent="0.45">
      <c r="A713">
        <v>4</v>
      </c>
      <c r="B713" t="s">
        <v>3104</v>
      </c>
      <c r="C713">
        <v>41111</v>
      </c>
      <c r="D713" s="153" t="s">
        <v>7117</v>
      </c>
      <c r="E713" t="s">
        <v>1704</v>
      </c>
      <c r="F713" t="s">
        <v>3120</v>
      </c>
      <c r="G713" t="s">
        <v>3993</v>
      </c>
    </row>
    <row r="714" spans="1:7" x14ac:dyDescent="0.45">
      <c r="A714">
        <v>4</v>
      </c>
      <c r="B714" t="s">
        <v>3104</v>
      </c>
      <c r="C714">
        <v>41112</v>
      </c>
      <c r="D714" s="153" t="s">
        <v>7118</v>
      </c>
      <c r="E714" t="s">
        <v>1706</v>
      </c>
      <c r="F714" t="s">
        <v>3120</v>
      </c>
      <c r="G714" t="s">
        <v>3995</v>
      </c>
    </row>
    <row r="715" spans="1:7" x14ac:dyDescent="0.45">
      <c r="A715">
        <v>4</v>
      </c>
      <c r="B715" t="s">
        <v>3104</v>
      </c>
      <c r="C715">
        <v>41113</v>
      </c>
      <c r="D715" s="153" t="s">
        <v>7119</v>
      </c>
      <c r="E715" t="s">
        <v>1708</v>
      </c>
      <c r="F715" t="s">
        <v>3120</v>
      </c>
      <c r="G715" t="s">
        <v>3997</v>
      </c>
    </row>
    <row r="716" spans="1:7" x14ac:dyDescent="0.45">
      <c r="A716">
        <v>4</v>
      </c>
      <c r="B716" t="s">
        <v>3104</v>
      </c>
      <c r="C716">
        <v>41119</v>
      </c>
      <c r="D716" s="153" t="s">
        <v>7120</v>
      </c>
      <c r="E716" t="s">
        <v>1710</v>
      </c>
      <c r="F716" t="s">
        <v>3120</v>
      </c>
      <c r="G716" t="s">
        <v>3999</v>
      </c>
    </row>
    <row r="717" spans="1:7" x14ac:dyDescent="0.45">
      <c r="A717">
        <v>4</v>
      </c>
      <c r="B717" t="s">
        <v>3104</v>
      </c>
      <c r="C717">
        <v>41211</v>
      </c>
      <c r="D717" s="153" t="s">
        <v>7122</v>
      </c>
      <c r="E717" t="s">
        <v>1712</v>
      </c>
      <c r="F717" t="s">
        <v>3120</v>
      </c>
      <c r="G717" t="s">
        <v>4003</v>
      </c>
    </row>
    <row r="718" spans="1:7" x14ac:dyDescent="0.45">
      <c r="A718">
        <v>4</v>
      </c>
      <c r="B718" t="s">
        <v>3104</v>
      </c>
      <c r="C718">
        <v>41311</v>
      </c>
      <c r="D718" s="153" t="s">
        <v>7124</v>
      </c>
      <c r="E718" t="s">
        <v>1714</v>
      </c>
      <c r="F718" t="s">
        <v>3120</v>
      </c>
      <c r="G718" t="s">
        <v>4009</v>
      </c>
    </row>
    <row r="719" spans="1:7" x14ac:dyDescent="0.45">
      <c r="A719">
        <v>4</v>
      </c>
      <c r="B719" t="s">
        <v>3104</v>
      </c>
      <c r="C719">
        <v>41312</v>
      </c>
      <c r="D719" s="153" t="s">
        <v>7125</v>
      </c>
      <c r="E719" t="s">
        <v>1716</v>
      </c>
      <c r="F719" t="s">
        <v>3120</v>
      </c>
      <c r="G719" t="s">
        <v>4011</v>
      </c>
    </row>
    <row r="720" spans="1:7" x14ac:dyDescent="0.45">
      <c r="A720">
        <v>4</v>
      </c>
      <c r="B720" t="s">
        <v>3104</v>
      </c>
      <c r="C720">
        <v>41313</v>
      </c>
      <c r="D720" s="153" t="s">
        <v>7126</v>
      </c>
      <c r="E720" t="s">
        <v>1718</v>
      </c>
      <c r="F720" t="s">
        <v>3120</v>
      </c>
      <c r="G720" t="s">
        <v>4013</v>
      </c>
    </row>
    <row r="721" spans="1:7" x14ac:dyDescent="0.45">
      <c r="A721">
        <v>4</v>
      </c>
      <c r="B721" t="s">
        <v>3104</v>
      </c>
      <c r="C721">
        <v>41314</v>
      </c>
      <c r="D721" s="153" t="s">
        <v>7127</v>
      </c>
      <c r="E721" t="s">
        <v>1720</v>
      </c>
      <c r="F721" t="s">
        <v>3120</v>
      </c>
      <c r="G721" t="s">
        <v>4015</v>
      </c>
    </row>
    <row r="722" spans="1:7" x14ac:dyDescent="0.45">
      <c r="A722">
        <v>4</v>
      </c>
      <c r="B722" t="s">
        <v>3104</v>
      </c>
      <c r="C722">
        <v>41315</v>
      </c>
      <c r="D722" s="153" t="s">
        <v>7128</v>
      </c>
      <c r="E722" t="s">
        <v>1722</v>
      </c>
      <c r="F722" t="s">
        <v>3120</v>
      </c>
      <c r="G722" t="s">
        <v>4017</v>
      </c>
    </row>
    <row r="723" spans="1:7" x14ac:dyDescent="0.45">
      <c r="A723">
        <v>4</v>
      </c>
      <c r="B723" t="s">
        <v>3104</v>
      </c>
      <c r="C723">
        <v>41316</v>
      </c>
      <c r="D723" s="153" t="s">
        <v>7129</v>
      </c>
      <c r="E723" t="s">
        <v>1724</v>
      </c>
      <c r="F723" t="s">
        <v>3120</v>
      </c>
      <c r="G723" t="s">
        <v>4019</v>
      </c>
    </row>
    <row r="724" spans="1:7" x14ac:dyDescent="0.45">
      <c r="A724">
        <v>4</v>
      </c>
      <c r="B724" t="s">
        <v>3104</v>
      </c>
      <c r="C724">
        <v>41319</v>
      </c>
      <c r="D724" s="153" t="s">
        <v>7130</v>
      </c>
      <c r="E724" t="s">
        <v>1726</v>
      </c>
      <c r="F724" t="s">
        <v>3120</v>
      </c>
      <c r="G724" t="s">
        <v>4021</v>
      </c>
    </row>
    <row r="725" spans="1:7" x14ac:dyDescent="0.45">
      <c r="A725">
        <v>4</v>
      </c>
      <c r="B725" t="s">
        <v>3104</v>
      </c>
      <c r="C725">
        <v>41321</v>
      </c>
      <c r="D725" s="153" t="s">
        <v>7131</v>
      </c>
      <c r="E725" t="s">
        <v>1728</v>
      </c>
      <c r="F725" t="s">
        <v>3120</v>
      </c>
      <c r="G725" t="s">
        <v>4025</v>
      </c>
    </row>
    <row r="726" spans="1:7" x14ac:dyDescent="0.45">
      <c r="A726">
        <v>4</v>
      </c>
      <c r="B726" t="s">
        <v>3104</v>
      </c>
      <c r="C726">
        <v>41322</v>
      </c>
      <c r="D726" s="153" t="s">
        <v>7132</v>
      </c>
      <c r="E726" t="s">
        <v>1730</v>
      </c>
      <c r="F726" t="s">
        <v>3120</v>
      </c>
      <c r="G726" t="s">
        <v>4027</v>
      </c>
    </row>
    <row r="727" spans="1:7" x14ac:dyDescent="0.45">
      <c r="A727">
        <v>4</v>
      </c>
      <c r="B727" t="s">
        <v>3104</v>
      </c>
      <c r="C727">
        <v>41331</v>
      </c>
      <c r="D727" s="153" t="s">
        <v>7133</v>
      </c>
      <c r="E727" t="s">
        <v>1732</v>
      </c>
      <c r="F727" t="s">
        <v>3120</v>
      </c>
      <c r="G727" t="s">
        <v>4030</v>
      </c>
    </row>
    <row r="728" spans="1:7" x14ac:dyDescent="0.45">
      <c r="A728">
        <v>4</v>
      </c>
      <c r="B728" t="s">
        <v>3104</v>
      </c>
      <c r="C728">
        <v>41411</v>
      </c>
      <c r="D728" s="153" t="s">
        <v>7135</v>
      </c>
      <c r="E728" t="s">
        <v>1734</v>
      </c>
      <c r="F728" t="s">
        <v>3120</v>
      </c>
      <c r="G728" t="s">
        <v>4036</v>
      </c>
    </row>
    <row r="729" spans="1:7" x14ac:dyDescent="0.45">
      <c r="A729">
        <v>4</v>
      </c>
      <c r="B729" t="s">
        <v>3104</v>
      </c>
      <c r="C729">
        <v>41412</v>
      </c>
      <c r="D729" s="153" t="s">
        <v>7136</v>
      </c>
      <c r="E729" t="s">
        <v>1736</v>
      </c>
      <c r="F729" t="s">
        <v>3120</v>
      </c>
      <c r="G729" t="s">
        <v>4038</v>
      </c>
    </row>
    <row r="730" spans="1:7" x14ac:dyDescent="0.45">
      <c r="A730">
        <v>4</v>
      </c>
      <c r="B730" t="s">
        <v>3104</v>
      </c>
      <c r="C730">
        <v>41413</v>
      </c>
      <c r="D730" s="153" t="s">
        <v>7137</v>
      </c>
      <c r="E730" t="s">
        <v>1738</v>
      </c>
      <c r="F730" t="s">
        <v>3120</v>
      </c>
      <c r="G730" t="s">
        <v>4040</v>
      </c>
    </row>
    <row r="731" spans="1:7" x14ac:dyDescent="0.45">
      <c r="A731">
        <v>4</v>
      </c>
      <c r="B731" t="s">
        <v>3104</v>
      </c>
      <c r="C731">
        <v>41421</v>
      </c>
      <c r="D731" s="153" t="s">
        <v>7138</v>
      </c>
      <c r="E731" t="s">
        <v>1740</v>
      </c>
      <c r="F731" t="s">
        <v>3120</v>
      </c>
      <c r="G731" t="s">
        <v>4044</v>
      </c>
    </row>
    <row r="732" spans="1:7" x14ac:dyDescent="0.45">
      <c r="A732">
        <v>4</v>
      </c>
      <c r="B732" t="s">
        <v>3104</v>
      </c>
      <c r="C732">
        <v>41422</v>
      </c>
      <c r="D732" s="153" t="s">
        <v>7139</v>
      </c>
      <c r="E732" t="s">
        <v>1742</v>
      </c>
      <c r="F732" t="s">
        <v>3120</v>
      </c>
      <c r="G732" t="s">
        <v>4046</v>
      </c>
    </row>
    <row r="733" spans="1:7" x14ac:dyDescent="0.45">
      <c r="A733">
        <v>4</v>
      </c>
      <c r="B733" t="s">
        <v>3104</v>
      </c>
      <c r="C733">
        <v>41431</v>
      </c>
      <c r="D733" s="153" t="s">
        <v>7140</v>
      </c>
      <c r="E733" t="s">
        <v>1744</v>
      </c>
      <c r="F733" t="s">
        <v>3120</v>
      </c>
      <c r="G733" t="s">
        <v>4050</v>
      </c>
    </row>
    <row r="734" spans="1:7" x14ac:dyDescent="0.45">
      <c r="A734">
        <v>4</v>
      </c>
      <c r="B734" t="s">
        <v>3104</v>
      </c>
      <c r="C734">
        <v>41432</v>
      </c>
      <c r="D734" s="153" t="s">
        <v>7141</v>
      </c>
      <c r="E734" t="s">
        <v>1746</v>
      </c>
      <c r="F734" t="s">
        <v>3120</v>
      </c>
      <c r="G734" t="s">
        <v>4052</v>
      </c>
    </row>
    <row r="735" spans="1:7" x14ac:dyDescent="0.45">
      <c r="A735">
        <v>4</v>
      </c>
      <c r="B735" t="s">
        <v>3104</v>
      </c>
      <c r="C735">
        <v>41433</v>
      </c>
      <c r="D735" s="153" t="s">
        <v>7142</v>
      </c>
      <c r="E735" t="s">
        <v>1748</v>
      </c>
      <c r="F735" t="s">
        <v>3120</v>
      </c>
      <c r="G735" t="s">
        <v>4054</v>
      </c>
    </row>
    <row r="736" spans="1:7" x14ac:dyDescent="0.45">
      <c r="A736">
        <v>4</v>
      </c>
      <c r="B736" t="s">
        <v>3104</v>
      </c>
      <c r="C736">
        <v>41439</v>
      </c>
      <c r="D736" s="153" t="s">
        <v>7143</v>
      </c>
      <c r="E736" t="s">
        <v>1750</v>
      </c>
      <c r="F736" t="s">
        <v>3120</v>
      </c>
      <c r="G736" t="s">
        <v>4056</v>
      </c>
    </row>
    <row r="737" spans="1:7" x14ac:dyDescent="0.45">
      <c r="A737">
        <v>4</v>
      </c>
      <c r="B737" t="s">
        <v>3104</v>
      </c>
      <c r="C737">
        <v>41441</v>
      </c>
      <c r="D737" s="153" t="s">
        <v>7144</v>
      </c>
      <c r="E737" t="s">
        <v>1752</v>
      </c>
      <c r="F737" t="s">
        <v>3120</v>
      </c>
      <c r="G737" t="s">
        <v>4060</v>
      </c>
    </row>
    <row r="738" spans="1:7" x14ac:dyDescent="0.45">
      <c r="A738">
        <v>4</v>
      </c>
      <c r="B738" t="s">
        <v>3104</v>
      </c>
      <c r="C738">
        <v>41442</v>
      </c>
      <c r="D738" s="153" t="s">
        <v>7145</v>
      </c>
      <c r="E738" t="s">
        <v>1754</v>
      </c>
      <c r="F738" t="s">
        <v>3120</v>
      </c>
      <c r="G738" t="s">
        <v>4062</v>
      </c>
    </row>
    <row r="739" spans="1:7" x14ac:dyDescent="0.45">
      <c r="A739">
        <v>4</v>
      </c>
      <c r="B739" t="s">
        <v>3104</v>
      </c>
      <c r="C739">
        <v>41443</v>
      </c>
      <c r="D739" s="153" t="s">
        <v>7146</v>
      </c>
      <c r="E739" t="s">
        <v>1756</v>
      </c>
      <c r="F739" t="s">
        <v>3120</v>
      </c>
      <c r="G739" t="s">
        <v>4064</v>
      </c>
    </row>
    <row r="740" spans="1:7" x14ac:dyDescent="0.45">
      <c r="A740">
        <v>4</v>
      </c>
      <c r="B740" t="s">
        <v>3104</v>
      </c>
      <c r="C740">
        <v>41444</v>
      </c>
      <c r="D740" s="153" t="s">
        <v>7147</v>
      </c>
      <c r="E740" t="s">
        <v>1758</v>
      </c>
      <c r="F740" t="s">
        <v>3120</v>
      </c>
      <c r="G740" t="s">
        <v>4066</v>
      </c>
    </row>
    <row r="741" spans="1:7" x14ac:dyDescent="0.45">
      <c r="A741">
        <v>4</v>
      </c>
      <c r="B741" t="s">
        <v>3104</v>
      </c>
      <c r="C741">
        <v>41445</v>
      </c>
      <c r="D741" s="153" t="s">
        <v>7148</v>
      </c>
      <c r="E741" t="s">
        <v>1760</v>
      </c>
      <c r="F741" t="s">
        <v>3120</v>
      </c>
      <c r="G741" t="s">
        <v>4068</v>
      </c>
    </row>
    <row r="742" spans="1:7" x14ac:dyDescent="0.45">
      <c r="A742">
        <v>4</v>
      </c>
      <c r="B742" t="s">
        <v>3104</v>
      </c>
      <c r="C742">
        <v>41446</v>
      </c>
      <c r="D742" s="153" t="s">
        <v>7149</v>
      </c>
      <c r="E742" t="s">
        <v>1762</v>
      </c>
      <c r="F742" t="s">
        <v>3120</v>
      </c>
      <c r="G742" t="s">
        <v>4070</v>
      </c>
    </row>
    <row r="743" spans="1:7" x14ac:dyDescent="0.45">
      <c r="A743">
        <v>4</v>
      </c>
      <c r="B743" t="s">
        <v>3104</v>
      </c>
      <c r="C743">
        <v>41447</v>
      </c>
      <c r="D743" s="153" t="s">
        <v>7150</v>
      </c>
      <c r="E743" t="s">
        <v>1764</v>
      </c>
      <c r="F743" t="s">
        <v>3120</v>
      </c>
      <c r="G743" t="s">
        <v>4072</v>
      </c>
    </row>
    <row r="744" spans="1:7" x14ac:dyDescent="0.45">
      <c r="A744">
        <v>4</v>
      </c>
      <c r="B744" t="s">
        <v>3104</v>
      </c>
      <c r="C744">
        <v>41451</v>
      </c>
      <c r="D744" s="153" t="s">
        <v>7151</v>
      </c>
      <c r="E744" t="s">
        <v>1766</v>
      </c>
      <c r="F744" t="s">
        <v>3120</v>
      </c>
      <c r="G744" t="s">
        <v>4076</v>
      </c>
    </row>
    <row r="745" spans="1:7" x14ac:dyDescent="0.45">
      <c r="A745">
        <v>4</v>
      </c>
      <c r="B745" t="s">
        <v>3104</v>
      </c>
      <c r="C745">
        <v>41452</v>
      </c>
      <c r="D745" s="153" t="s">
        <v>7152</v>
      </c>
      <c r="E745" t="s">
        <v>1768</v>
      </c>
      <c r="F745" t="s">
        <v>3120</v>
      </c>
      <c r="G745" t="s">
        <v>4078</v>
      </c>
    </row>
    <row r="746" spans="1:7" x14ac:dyDescent="0.45">
      <c r="A746">
        <v>4</v>
      </c>
      <c r="B746" t="s">
        <v>3104</v>
      </c>
      <c r="C746">
        <v>41511</v>
      </c>
      <c r="D746" s="153" t="s">
        <v>7154</v>
      </c>
      <c r="E746" t="s">
        <v>1770</v>
      </c>
      <c r="F746" t="s">
        <v>3120</v>
      </c>
      <c r="G746" t="s">
        <v>4084</v>
      </c>
    </row>
    <row r="747" spans="1:7" x14ac:dyDescent="0.45">
      <c r="A747">
        <v>4</v>
      </c>
      <c r="B747" t="s">
        <v>3104</v>
      </c>
      <c r="C747">
        <v>41512</v>
      </c>
      <c r="D747" s="153" t="s">
        <v>7155</v>
      </c>
      <c r="E747" t="s">
        <v>1772</v>
      </c>
      <c r="F747" t="s">
        <v>3120</v>
      </c>
      <c r="G747" t="s">
        <v>4086</v>
      </c>
    </row>
    <row r="748" spans="1:7" x14ac:dyDescent="0.45">
      <c r="A748">
        <v>4</v>
      </c>
      <c r="B748" t="s">
        <v>3104</v>
      </c>
      <c r="C748">
        <v>41519</v>
      </c>
      <c r="D748" s="153" t="s">
        <v>7156</v>
      </c>
      <c r="E748" t="s">
        <v>1774</v>
      </c>
      <c r="F748" t="s">
        <v>3120</v>
      </c>
      <c r="G748" t="s">
        <v>4088</v>
      </c>
    </row>
    <row r="749" spans="1:7" x14ac:dyDescent="0.45">
      <c r="A749">
        <v>4</v>
      </c>
      <c r="B749" t="s">
        <v>3104</v>
      </c>
      <c r="C749">
        <v>41521</v>
      </c>
      <c r="D749" s="153" t="s">
        <v>7157</v>
      </c>
      <c r="E749" t="s">
        <v>1776</v>
      </c>
      <c r="F749" t="s">
        <v>3120</v>
      </c>
      <c r="G749" t="s">
        <v>4092</v>
      </c>
    </row>
    <row r="750" spans="1:7" x14ac:dyDescent="0.45">
      <c r="A750">
        <v>4</v>
      </c>
      <c r="B750" t="s">
        <v>3104</v>
      </c>
      <c r="C750">
        <v>41529</v>
      </c>
      <c r="D750" s="153" t="s">
        <v>7158</v>
      </c>
      <c r="E750" t="s">
        <v>1778</v>
      </c>
      <c r="F750" t="s">
        <v>3120</v>
      </c>
      <c r="G750" t="s">
        <v>4094</v>
      </c>
    </row>
    <row r="751" spans="1:7" x14ac:dyDescent="0.45">
      <c r="A751">
        <v>4</v>
      </c>
      <c r="B751" t="s">
        <v>3104</v>
      </c>
      <c r="C751">
        <v>41531</v>
      </c>
      <c r="D751" s="153" t="s">
        <v>7159</v>
      </c>
      <c r="E751" t="s">
        <v>1780</v>
      </c>
      <c r="F751" t="s">
        <v>3120</v>
      </c>
      <c r="G751" t="s">
        <v>4097</v>
      </c>
    </row>
    <row r="752" spans="1:7" x14ac:dyDescent="0.45">
      <c r="A752">
        <v>4</v>
      </c>
      <c r="B752" t="s">
        <v>3104</v>
      </c>
      <c r="C752">
        <v>41611</v>
      </c>
      <c r="D752" s="153" t="s">
        <v>7161</v>
      </c>
      <c r="E752" t="s">
        <v>1782</v>
      </c>
      <c r="F752" t="s">
        <v>3120</v>
      </c>
      <c r="G752" t="s">
        <v>4103</v>
      </c>
    </row>
    <row r="753" spans="1:7" x14ac:dyDescent="0.45">
      <c r="A753">
        <v>4</v>
      </c>
      <c r="B753" t="s">
        <v>3104</v>
      </c>
      <c r="C753">
        <v>41612</v>
      </c>
      <c r="D753" s="153" t="s">
        <v>7162</v>
      </c>
      <c r="E753" t="s">
        <v>1784</v>
      </c>
      <c r="F753" t="s">
        <v>3120</v>
      </c>
      <c r="G753" t="s">
        <v>4105</v>
      </c>
    </row>
    <row r="754" spans="1:7" x14ac:dyDescent="0.45">
      <c r="A754">
        <v>4</v>
      </c>
      <c r="B754" t="s">
        <v>3104</v>
      </c>
      <c r="C754">
        <v>41621</v>
      </c>
      <c r="D754" s="153" t="s">
        <v>7163</v>
      </c>
      <c r="E754" t="s">
        <v>1786</v>
      </c>
      <c r="F754" t="s">
        <v>3120</v>
      </c>
      <c r="G754" t="s">
        <v>4108</v>
      </c>
    </row>
    <row r="755" spans="1:7" x14ac:dyDescent="0.45">
      <c r="A755">
        <v>4</v>
      </c>
      <c r="B755" t="s">
        <v>3104</v>
      </c>
      <c r="C755">
        <v>41631</v>
      </c>
      <c r="D755" s="153" t="s">
        <v>7164</v>
      </c>
      <c r="E755" t="s">
        <v>1788</v>
      </c>
      <c r="F755" t="s">
        <v>3120</v>
      </c>
      <c r="G755" t="s">
        <v>4112</v>
      </c>
    </row>
    <row r="756" spans="1:7" x14ac:dyDescent="0.45">
      <c r="A756">
        <v>4</v>
      </c>
      <c r="B756" t="s">
        <v>3104</v>
      </c>
      <c r="C756">
        <v>41632</v>
      </c>
      <c r="D756" s="153" t="s">
        <v>7165</v>
      </c>
      <c r="E756" t="s">
        <v>1790</v>
      </c>
      <c r="F756" t="s">
        <v>3120</v>
      </c>
      <c r="G756" t="s">
        <v>4114</v>
      </c>
    </row>
    <row r="757" spans="1:7" x14ac:dyDescent="0.45">
      <c r="A757">
        <v>4</v>
      </c>
      <c r="B757" t="s">
        <v>3104</v>
      </c>
      <c r="C757">
        <v>41633</v>
      </c>
      <c r="D757" s="153" t="s">
        <v>7166</v>
      </c>
      <c r="E757" t="s">
        <v>1792</v>
      </c>
      <c r="F757" t="s">
        <v>3120</v>
      </c>
      <c r="G757" t="s">
        <v>4116</v>
      </c>
    </row>
    <row r="758" spans="1:7" x14ac:dyDescent="0.45">
      <c r="A758">
        <v>4</v>
      </c>
      <c r="B758" t="s">
        <v>3104</v>
      </c>
      <c r="C758">
        <v>41634</v>
      </c>
      <c r="D758" s="153" t="s">
        <v>7167</v>
      </c>
      <c r="E758" t="s">
        <v>1794</v>
      </c>
      <c r="F758" t="s">
        <v>3120</v>
      </c>
      <c r="G758" t="s">
        <v>4118</v>
      </c>
    </row>
    <row r="759" spans="1:7" x14ac:dyDescent="0.45">
      <c r="A759">
        <v>4</v>
      </c>
      <c r="B759" t="s">
        <v>3104</v>
      </c>
      <c r="C759">
        <v>41639</v>
      </c>
      <c r="D759" s="153" t="s">
        <v>7168</v>
      </c>
      <c r="E759" t="s">
        <v>1796</v>
      </c>
      <c r="F759" t="s">
        <v>3120</v>
      </c>
      <c r="G759" t="s">
        <v>4120</v>
      </c>
    </row>
    <row r="760" spans="1:7" x14ac:dyDescent="0.45">
      <c r="A760">
        <v>4</v>
      </c>
      <c r="B760" t="s">
        <v>3104</v>
      </c>
      <c r="C760">
        <v>41711</v>
      </c>
      <c r="D760" s="153" t="s">
        <v>7170</v>
      </c>
      <c r="E760" t="s">
        <v>1798</v>
      </c>
      <c r="F760" t="s">
        <v>3120</v>
      </c>
      <c r="G760" t="s">
        <v>4125</v>
      </c>
    </row>
    <row r="761" spans="1:7" x14ac:dyDescent="0.45">
      <c r="A761">
        <v>4</v>
      </c>
      <c r="B761" t="s">
        <v>3104</v>
      </c>
      <c r="C761">
        <v>41721</v>
      </c>
      <c r="D761" s="153" t="s">
        <v>7171</v>
      </c>
      <c r="E761" t="s">
        <v>1800</v>
      </c>
      <c r="F761" t="s">
        <v>3120</v>
      </c>
      <c r="G761" t="s">
        <v>4129</v>
      </c>
    </row>
    <row r="762" spans="1:7" x14ac:dyDescent="0.45">
      <c r="A762">
        <v>4</v>
      </c>
      <c r="B762" t="s">
        <v>3104</v>
      </c>
      <c r="C762">
        <v>41722</v>
      </c>
      <c r="D762" s="153" t="s">
        <v>7172</v>
      </c>
      <c r="E762" t="s">
        <v>1802</v>
      </c>
      <c r="F762" t="s">
        <v>3120</v>
      </c>
      <c r="G762" t="s">
        <v>4131</v>
      </c>
    </row>
    <row r="763" spans="1:7" x14ac:dyDescent="0.45">
      <c r="A763">
        <v>4</v>
      </c>
      <c r="B763" t="s">
        <v>3104</v>
      </c>
      <c r="C763">
        <v>41723</v>
      </c>
      <c r="D763" s="153" t="s">
        <v>7173</v>
      </c>
      <c r="E763" t="s">
        <v>1804</v>
      </c>
      <c r="F763" t="s">
        <v>3120</v>
      </c>
      <c r="G763" t="s">
        <v>4133</v>
      </c>
    </row>
    <row r="764" spans="1:7" x14ac:dyDescent="0.45">
      <c r="A764">
        <v>4</v>
      </c>
      <c r="B764" t="s">
        <v>3104</v>
      </c>
      <c r="C764">
        <v>41731</v>
      </c>
      <c r="D764" s="153" t="s">
        <v>7174</v>
      </c>
      <c r="E764" t="s">
        <v>1806</v>
      </c>
      <c r="F764" t="s">
        <v>3120</v>
      </c>
      <c r="G764" t="s">
        <v>4137</v>
      </c>
    </row>
    <row r="765" spans="1:7" x14ac:dyDescent="0.45">
      <c r="A765">
        <v>4</v>
      </c>
      <c r="B765" t="s">
        <v>3104</v>
      </c>
      <c r="C765">
        <v>41732</v>
      </c>
      <c r="D765" s="153" t="s">
        <v>7175</v>
      </c>
      <c r="E765" t="s">
        <v>1808</v>
      </c>
      <c r="F765" t="s">
        <v>3120</v>
      </c>
      <c r="G765" t="s">
        <v>4139</v>
      </c>
    </row>
    <row r="766" spans="1:7" x14ac:dyDescent="0.45">
      <c r="A766">
        <v>4</v>
      </c>
      <c r="B766" t="s">
        <v>3104</v>
      </c>
      <c r="C766">
        <v>41791</v>
      </c>
      <c r="D766" s="153" t="s">
        <v>7176</v>
      </c>
      <c r="E766" t="s">
        <v>1810</v>
      </c>
      <c r="F766" t="s">
        <v>3120</v>
      </c>
      <c r="G766" t="s">
        <v>4143</v>
      </c>
    </row>
    <row r="767" spans="1:7" x14ac:dyDescent="0.45">
      <c r="A767">
        <v>4</v>
      </c>
      <c r="B767" t="s">
        <v>3104</v>
      </c>
      <c r="C767">
        <v>41792</v>
      </c>
      <c r="D767" s="153" t="s">
        <v>7177</v>
      </c>
      <c r="E767" t="s">
        <v>1812</v>
      </c>
      <c r="F767" t="s">
        <v>3120</v>
      </c>
      <c r="G767" t="s">
        <v>4145</v>
      </c>
    </row>
    <row r="768" spans="1:7" x14ac:dyDescent="0.45">
      <c r="A768">
        <v>4</v>
      </c>
      <c r="B768" t="s">
        <v>3104</v>
      </c>
      <c r="C768">
        <v>41793</v>
      </c>
      <c r="D768" s="153" t="s">
        <v>7178</v>
      </c>
      <c r="E768" t="s">
        <v>1814</v>
      </c>
      <c r="F768" t="s">
        <v>3120</v>
      </c>
      <c r="G768" t="s">
        <v>4147</v>
      </c>
    </row>
    <row r="769" spans="1:7" x14ac:dyDescent="0.45">
      <c r="A769">
        <v>4</v>
      </c>
      <c r="B769" t="s">
        <v>3104</v>
      </c>
      <c r="C769">
        <v>41799</v>
      </c>
      <c r="D769" s="153" t="s">
        <v>7179</v>
      </c>
      <c r="E769" t="s">
        <v>1816</v>
      </c>
      <c r="F769" t="s">
        <v>3120</v>
      </c>
      <c r="G769" t="s">
        <v>4149</v>
      </c>
    </row>
    <row r="770" spans="1:7" x14ac:dyDescent="0.45">
      <c r="A770">
        <v>4</v>
      </c>
      <c r="B770" t="s">
        <v>3104</v>
      </c>
      <c r="C770">
        <v>41811</v>
      </c>
      <c r="D770" s="153" t="s">
        <v>7181</v>
      </c>
      <c r="E770" t="s">
        <v>1818</v>
      </c>
      <c r="F770" t="s">
        <v>3120</v>
      </c>
      <c r="G770" t="s">
        <v>4155</v>
      </c>
    </row>
    <row r="771" spans="1:7" x14ac:dyDescent="0.45">
      <c r="A771">
        <v>4</v>
      </c>
      <c r="B771" t="s">
        <v>3104</v>
      </c>
      <c r="C771">
        <v>41812</v>
      </c>
      <c r="D771" s="153" t="s">
        <v>7182</v>
      </c>
      <c r="E771" t="s">
        <v>1820</v>
      </c>
      <c r="F771" t="s">
        <v>3120</v>
      </c>
      <c r="G771" t="s">
        <v>4157</v>
      </c>
    </row>
    <row r="772" spans="1:7" x14ac:dyDescent="0.45">
      <c r="A772">
        <v>4</v>
      </c>
      <c r="B772" t="s">
        <v>3104</v>
      </c>
      <c r="C772">
        <v>41819</v>
      </c>
      <c r="D772" s="153" t="s">
        <v>7183</v>
      </c>
      <c r="E772" t="s">
        <v>1822</v>
      </c>
      <c r="F772" t="s">
        <v>3120</v>
      </c>
      <c r="G772" t="s">
        <v>4159</v>
      </c>
    </row>
    <row r="773" spans="1:7" x14ac:dyDescent="0.45">
      <c r="A773">
        <v>4</v>
      </c>
      <c r="B773" t="s">
        <v>3104</v>
      </c>
      <c r="C773">
        <v>41821</v>
      </c>
      <c r="D773" s="153" t="s">
        <v>7184</v>
      </c>
      <c r="E773" t="s">
        <v>1824</v>
      </c>
      <c r="F773" t="s">
        <v>3120</v>
      </c>
      <c r="G773" t="s">
        <v>4163</v>
      </c>
    </row>
    <row r="774" spans="1:7" x14ac:dyDescent="0.45">
      <c r="A774">
        <v>4</v>
      </c>
      <c r="B774" t="s">
        <v>3104</v>
      </c>
      <c r="C774">
        <v>41822</v>
      </c>
      <c r="D774" s="153" t="s">
        <v>7185</v>
      </c>
      <c r="E774" t="s">
        <v>1826</v>
      </c>
      <c r="F774" t="s">
        <v>3120</v>
      </c>
      <c r="G774" t="s">
        <v>4165</v>
      </c>
    </row>
    <row r="775" spans="1:7" x14ac:dyDescent="0.45">
      <c r="A775">
        <v>4</v>
      </c>
      <c r="B775" t="s">
        <v>3104</v>
      </c>
      <c r="C775">
        <v>41831</v>
      </c>
      <c r="D775" s="153" t="s">
        <v>7186</v>
      </c>
      <c r="E775" t="s">
        <v>1828</v>
      </c>
      <c r="F775" t="s">
        <v>3120</v>
      </c>
      <c r="G775" t="s">
        <v>4169</v>
      </c>
    </row>
    <row r="776" spans="1:7" x14ac:dyDescent="0.45">
      <c r="A776">
        <v>4</v>
      </c>
      <c r="B776" t="s">
        <v>3104</v>
      </c>
      <c r="C776">
        <v>41832</v>
      </c>
      <c r="D776" s="153" t="s">
        <v>7187</v>
      </c>
      <c r="E776" t="s">
        <v>1830</v>
      </c>
      <c r="F776" t="s">
        <v>3120</v>
      </c>
      <c r="G776" t="s">
        <v>4171</v>
      </c>
    </row>
    <row r="777" spans="1:7" x14ac:dyDescent="0.45">
      <c r="A777">
        <v>4</v>
      </c>
      <c r="B777" t="s">
        <v>3104</v>
      </c>
      <c r="C777">
        <v>41839</v>
      </c>
      <c r="D777" s="153" t="s">
        <v>7188</v>
      </c>
      <c r="E777" t="s">
        <v>1832</v>
      </c>
      <c r="F777" t="s">
        <v>3120</v>
      </c>
      <c r="G777" t="s">
        <v>4173</v>
      </c>
    </row>
    <row r="778" spans="1:7" x14ac:dyDescent="0.45">
      <c r="A778">
        <v>4</v>
      </c>
      <c r="B778" t="s">
        <v>3104</v>
      </c>
      <c r="C778">
        <v>41841</v>
      </c>
      <c r="D778" s="153" t="s">
        <v>7189</v>
      </c>
      <c r="E778" t="s">
        <v>1834</v>
      </c>
      <c r="F778" t="s">
        <v>3120</v>
      </c>
      <c r="G778" t="s">
        <v>4176</v>
      </c>
    </row>
    <row r="779" spans="1:7" x14ac:dyDescent="0.45">
      <c r="A779">
        <v>4</v>
      </c>
      <c r="B779" t="s">
        <v>3104</v>
      </c>
      <c r="C779">
        <v>41891</v>
      </c>
      <c r="D779" s="153" t="s">
        <v>7190</v>
      </c>
      <c r="E779" t="s">
        <v>1836</v>
      </c>
      <c r="F779" t="s">
        <v>3120</v>
      </c>
      <c r="G779" t="s">
        <v>4180</v>
      </c>
    </row>
    <row r="780" spans="1:7" x14ac:dyDescent="0.45">
      <c r="A780">
        <v>4</v>
      </c>
      <c r="B780" t="s">
        <v>3104</v>
      </c>
      <c r="C780">
        <v>41892</v>
      </c>
      <c r="D780" s="153" t="s">
        <v>7191</v>
      </c>
      <c r="E780" t="s">
        <v>1838</v>
      </c>
      <c r="F780" t="s">
        <v>3120</v>
      </c>
      <c r="G780" t="s">
        <v>4182</v>
      </c>
    </row>
    <row r="781" spans="1:7" x14ac:dyDescent="0.45">
      <c r="A781">
        <v>4</v>
      </c>
      <c r="B781" t="s">
        <v>3104</v>
      </c>
      <c r="C781">
        <v>41893</v>
      </c>
      <c r="D781" s="153" t="s">
        <v>7192</v>
      </c>
      <c r="E781" t="s">
        <v>1840</v>
      </c>
      <c r="F781" t="s">
        <v>3120</v>
      </c>
      <c r="G781" t="s">
        <v>4184</v>
      </c>
    </row>
    <row r="782" spans="1:7" x14ac:dyDescent="0.45">
      <c r="A782">
        <v>4</v>
      </c>
      <c r="B782" t="s">
        <v>3104</v>
      </c>
      <c r="C782">
        <v>41899</v>
      </c>
      <c r="D782" s="153" t="s">
        <v>7193</v>
      </c>
      <c r="E782" t="s">
        <v>1842</v>
      </c>
      <c r="F782" t="s">
        <v>3120</v>
      </c>
      <c r="G782" t="s">
        <v>4186</v>
      </c>
    </row>
    <row r="783" spans="1:7" x14ac:dyDescent="0.45">
      <c r="A783">
        <v>4</v>
      </c>
      <c r="B783" t="s">
        <v>3104</v>
      </c>
      <c r="C783">
        <v>41911</v>
      </c>
      <c r="D783" s="153" t="s">
        <v>7195</v>
      </c>
      <c r="E783" t="s">
        <v>1844</v>
      </c>
      <c r="F783" t="s">
        <v>3109</v>
      </c>
      <c r="G783" t="s">
        <v>4191</v>
      </c>
    </row>
    <row r="784" spans="1:7" x14ac:dyDescent="0.45">
      <c r="A784">
        <v>4</v>
      </c>
      <c r="B784" t="s">
        <v>3104</v>
      </c>
      <c r="C784">
        <v>41912</v>
      </c>
      <c r="D784" s="153" t="s">
        <v>7196</v>
      </c>
      <c r="E784" t="s">
        <v>1846</v>
      </c>
      <c r="F784" t="s">
        <v>3109</v>
      </c>
      <c r="G784" t="s">
        <v>4193</v>
      </c>
    </row>
    <row r="785" spans="1:7" x14ac:dyDescent="0.45">
      <c r="A785">
        <v>4</v>
      </c>
      <c r="B785" t="s">
        <v>3104</v>
      </c>
      <c r="C785">
        <v>44111</v>
      </c>
      <c r="D785" s="153" t="s">
        <v>7199</v>
      </c>
      <c r="E785" t="s">
        <v>1848</v>
      </c>
      <c r="F785" t="s">
        <v>3109</v>
      </c>
      <c r="G785" t="s">
        <v>4200</v>
      </c>
    </row>
    <row r="786" spans="1:7" x14ac:dyDescent="0.45">
      <c r="A786">
        <v>4</v>
      </c>
      <c r="B786" t="s">
        <v>3104</v>
      </c>
      <c r="C786">
        <v>44112</v>
      </c>
      <c r="D786" s="153" t="s">
        <v>7200</v>
      </c>
      <c r="E786" t="s">
        <v>1850</v>
      </c>
      <c r="F786" t="s">
        <v>3109</v>
      </c>
      <c r="G786" t="s">
        <v>4202</v>
      </c>
    </row>
    <row r="787" spans="1:7" x14ac:dyDescent="0.45">
      <c r="A787">
        <v>4</v>
      </c>
      <c r="B787" t="s">
        <v>3104</v>
      </c>
      <c r="C787">
        <v>44121</v>
      </c>
      <c r="D787" s="153" t="s">
        <v>7201</v>
      </c>
      <c r="E787" t="s">
        <v>1852</v>
      </c>
      <c r="F787" t="s">
        <v>3109</v>
      </c>
      <c r="G787" t="s">
        <v>4206</v>
      </c>
    </row>
    <row r="788" spans="1:7" x14ac:dyDescent="0.45">
      <c r="A788">
        <v>4</v>
      </c>
      <c r="B788" t="s">
        <v>3104</v>
      </c>
      <c r="C788">
        <v>44122</v>
      </c>
      <c r="D788" s="153" t="s">
        <v>7202</v>
      </c>
      <c r="E788" t="s">
        <v>1854</v>
      </c>
      <c r="F788" t="s">
        <v>3109</v>
      </c>
      <c r="G788" t="s">
        <v>4208</v>
      </c>
    </row>
    <row r="789" spans="1:7" x14ac:dyDescent="0.45">
      <c r="A789">
        <v>4</v>
      </c>
      <c r="B789" t="s">
        <v>3104</v>
      </c>
      <c r="C789">
        <v>44131</v>
      </c>
      <c r="D789" s="153" t="s">
        <v>7203</v>
      </c>
      <c r="E789" t="s">
        <v>1856</v>
      </c>
      <c r="F789" t="s">
        <v>3109</v>
      </c>
      <c r="G789" t="s">
        <v>4212</v>
      </c>
    </row>
    <row r="790" spans="1:7" x14ac:dyDescent="0.45">
      <c r="A790">
        <v>4</v>
      </c>
      <c r="B790" t="s">
        <v>3104</v>
      </c>
      <c r="C790">
        <v>44132</v>
      </c>
      <c r="D790" s="153" t="s">
        <v>7204</v>
      </c>
      <c r="E790" t="s">
        <v>1858</v>
      </c>
      <c r="F790" t="s">
        <v>3109</v>
      </c>
      <c r="G790" t="s">
        <v>4214</v>
      </c>
    </row>
    <row r="791" spans="1:7" x14ac:dyDescent="0.45">
      <c r="A791">
        <v>4</v>
      </c>
      <c r="B791" t="s">
        <v>3104</v>
      </c>
      <c r="C791">
        <v>44211</v>
      </c>
      <c r="D791" s="153" t="s">
        <v>7206</v>
      </c>
      <c r="E791" t="s">
        <v>1860</v>
      </c>
      <c r="F791" t="s">
        <v>3109</v>
      </c>
      <c r="G791" t="s">
        <v>4218</v>
      </c>
    </row>
    <row r="792" spans="1:7" x14ac:dyDescent="0.45">
      <c r="A792">
        <v>4</v>
      </c>
      <c r="B792" t="s">
        <v>3104</v>
      </c>
      <c r="C792">
        <v>44221</v>
      </c>
      <c r="D792" s="153" t="s">
        <v>7207</v>
      </c>
      <c r="E792" t="s">
        <v>1862</v>
      </c>
      <c r="F792" t="s">
        <v>3109</v>
      </c>
      <c r="G792" t="s">
        <v>4222</v>
      </c>
    </row>
    <row r="793" spans="1:7" x14ac:dyDescent="0.45">
      <c r="A793">
        <v>4</v>
      </c>
      <c r="B793" t="s">
        <v>3104</v>
      </c>
      <c r="C793">
        <v>44229</v>
      </c>
      <c r="D793" s="153" t="s">
        <v>7208</v>
      </c>
      <c r="E793" t="s">
        <v>4224</v>
      </c>
      <c r="F793" t="s">
        <v>3109</v>
      </c>
      <c r="G793" t="s">
        <v>4225</v>
      </c>
    </row>
    <row r="794" spans="1:7" x14ac:dyDescent="0.45">
      <c r="A794">
        <v>4</v>
      </c>
      <c r="B794" t="s">
        <v>3104</v>
      </c>
      <c r="C794">
        <v>44314</v>
      </c>
      <c r="D794" s="153" t="s">
        <v>7213</v>
      </c>
      <c r="E794" t="s">
        <v>633</v>
      </c>
      <c r="F794" t="s">
        <v>3109</v>
      </c>
      <c r="G794" t="s">
        <v>4231</v>
      </c>
    </row>
    <row r="795" spans="1:7" x14ac:dyDescent="0.45">
      <c r="A795">
        <v>4</v>
      </c>
      <c r="B795" t="s">
        <v>3104</v>
      </c>
      <c r="C795">
        <v>44411</v>
      </c>
      <c r="D795" s="153" t="s">
        <v>7219</v>
      </c>
      <c r="E795" t="s">
        <v>1878</v>
      </c>
      <c r="F795" t="s">
        <v>3109</v>
      </c>
      <c r="G795" t="s">
        <v>4239</v>
      </c>
    </row>
    <row r="796" spans="1:7" x14ac:dyDescent="0.45">
      <c r="A796">
        <v>4</v>
      </c>
      <c r="B796" t="s">
        <v>3104</v>
      </c>
      <c r="C796">
        <v>44412</v>
      </c>
      <c r="D796" s="153" t="s">
        <v>7220</v>
      </c>
      <c r="E796" t="s">
        <v>1880</v>
      </c>
      <c r="F796" t="s">
        <v>3109</v>
      </c>
      <c r="G796" t="s">
        <v>4241</v>
      </c>
    </row>
    <row r="797" spans="1:7" x14ac:dyDescent="0.45">
      <c r="A797">
        <v>4</v>
      </c>
      <c r="B797" t="s">
        <v>3104</v>
      </c>
      <c r="C797">
        <v>44413</v>
      </c>
      <c r="D797" s="153" t="s">
        <v>7221</v>
      </c>
      <c r="E797" t="s">
        <v>1882</v>
      </c>
      <c r="F797" t="s">
        <v>3109</v>
      </c>
      <c r="G797" t="s">
        <v>4243</v>
      </c>
    </row>
    <row r="798" spans="1:7" x14ac:dyDescent="0.45">
      <c r="A798">
        <v>4</v>
      </c>
      <c r="B798" t="s">
        <v>3104</v>
      </c>
      <c r="C798">
        <v>44419</v>
      </c>
      <c r="D798" s="153" t="s">
        <v>7222</v>
      </c>
      <c r="E798" t="s">
        <v>1884</v>
      </c>
      <c r="F798" t="s">
        <v>3109</v>
      </c>
      <c r="G798" t="s">
        <v>4245</v>
      </c>
    </row>
    <row r="799" spans="1:7" x14ac:dyDescent="0.45">
      <c r="A799">
        <v>4</v>
      </c>
      <c r="B799" t="s">
        <v>3104</v>
      </c>
      <c r="C799">
        <v>44421</v>
      </c>
      <c r="D799" s="153" t="s">
        <v>7223</v>
      </c>
      <c r="E799" t="s">
        <v>1886</v>
      </c>
      <c r="F799" t="s">
        <v>3109</v>
      </c>
      <c r="G799" t="s">
        <v>4249</v>
      </c>
    </row>
    <row r="800" spans="1:7" x14ac:dyDescent="0.45">
      <c r="A800">
        <v>4</v>
      </c>
      <c r="B800" t="s">
        <v>3104</v>
      </c>
      <c r="C800">
        <v>44422</v>
      </c>
      <c r="D800" s="153" t="s">
        <v>7224</v>
      </c>
      <c r="E800" t="s">
        <v>1888</v>
      </c>
      <c r="F800" t="s">
        <v>3109</v>
      </c>
      <c r="G800" t="s">
        <v>4251</v>
      </c>
    </row>
    <row r="801" spans="1:7" x14ac:dyDescent="0.45">
      <c r="A801">
        <v>4</v>
      </c>
      <c r="B801" t="s">
        <v>3104</v>
      </c>
      <c r="C801">
        <v>44511</v>
      </c>
      <c r="D801" s="153" t="s">
        <v>7226</v>
      </c>
      <c r="E801" t="s">
        <v>1890</v>
      </c>
      <c r="F801" t="s">
        <v>3109</v>
      </c>
      <c r="G801" t="s">
        <v>4256</v>
      </c>
    </row>
    <row r="802" spans="1:7" x14ac:dyDescent="0.45">
      <c r="A802">
        <v>4</v>
      </c>
      <c r="B802" t="s">
        <v>3104</v>
      </c>
      <c r="C802">
        <v>44512</v>
      </c>
      <c r="D802" s="153" t="s">
        <v>7227</v>
      </c>
      <c r="E802" t="s">
        <v>1892</v>
      </c>
      <c r="F802" t="s">
        <v>3109</v>
      </c>
      <c r="G802" t="s">
        <v>4258</v>
      </c>
    </row>
    <row r="803" spans="1:7" x14ac:dyDescent="0.45">
      <c r="A803">
        <v>4</v>
      </c>
      <c r="B803" t="s">
        <v>3104</v>
      </c>
      <c r="C803">
        <v>44521</v>
      </c>
      <c r="D803" s="153" t="s">
        <v>7228</v>
      </c>
      <c r="E803" t="s">
        <v>1894</v>
      </c>
      <c r="F803" t="s">
        <v>3109</v>
      </c>
      <c r="G803" t="s">
        <v>4262</v>
      </c>
    </row>
    <row r="804" spans="1:7" x14ac:dyDescent="0.45">
      <c r="A804">
        <v>4</v>
      </c>
      <c r="B804" t="s">
        <v>3104</v>
      </c>
      <c r="C804">
        <v>44522</v>
      </c>
      <c r="D804" s="153" t="s">
        <v>7229</v>
      </c>
      <c r="E804" t="s">
        <v>1896</v>
      </c>
      <c r="F804" t="s">
        <v>3109</v>
      </c>
      <c r="G804" t="s">
        <v>4264</v>
      </c>
    </row>
    <row r="805" spans="1:7" x14ac:dyDescent="0.45">
      <c r="A805">
        <v>4</v>
      </c>
      <c r="B805" t="s">
        <v>3104</v>
      </c>
      <c r="C805">
        <v>44523</v>
      </c>
      <c r="D805" s="153" t="s">
        <v>7230</v>
      </c>
      <c r="E805" t="s">
        <v>1898</v>
      </c>
      <c r="F805" t="s">
        <v>3109</v>
      </c>
      <c r="G805" t="s">
        <v>4266</v>
      </c>
    </row>
    <row r="806" spans="1:7" x14ac:dyDescent="0.45">
      <c r="A806">
        <v>4</v>
      </c>
      <c r="B806" t="s">
        <v>3104</v>
      </c>
      <c r="C806">
        <v>44529</v>
      </c>
      <c r="D806" s="153" t="s">
        <v>7231</v>
      </c>
      <c r="E806" t="s">
        <v>4268</v>
      </c>
      <c r="F806" t="s">
        <v>3109</v>
      </c>
      <c r="G806" t="s">
        <v>4269</v>
      </c>
    </row>
    <row r="807" spans="1:7" x14ac:dyDescent="0.45">
      <c r="A807">
        <v>4</v>
      </c>
      <c r="B807" t="s">
        <v>3104</v>
      </c>
      <c r="C807">
        <v>44531</v>
      </c>
      <c r="D807" s="153" t="s">
        <v>7235</v>
      </c>
      <c r="E807" t="s">
        <v>1906</v>
      </c>
      <c r="F807" t="s">
        <v>3109</v>
      </c>
      <c r="G807" t="s">
        <v>4274</v>
      </c>
    </row>
    <row r="808" spans="1:7" x14ac:dyDescent="0.45">
      <c r="A808">
        <v>4</v>
      </c>
      <c r="B808" t="s">
        <v>3104</v>
      </c>
      <c r="C808">
        <v>44611</v>
      </c>
      <c r="D808" s="153" t="s">
        <v>7237</v>
      </c>
      <c r="E808" t="s">
        <v>1908</v>
      </c>
      <c r="F808" t="s">
        <v>3109</v>
      </c>
      <c r="G808" t="s">
        <v>4278</v>
      </c>
    </row>
    <row r="809" spans="1:7" x14ac:dyDescent="0.45">
      <c r="A809">
        <v>4</v>
      </c>
      <c r="B809" t="s">
        <v>3104</v>
      </c>
      <c r="C809">
        <v>44612</v>
      </c>
      <c r="D809" s="153" t="s">
        <v>7238</v>
      </c>
      <c r="E809" t="s">
        <v>1910</v>
      </c>
      <c r="F809" t="s">
        <v>3109</v>
      </c>
      <c r="G809" t="s">
        <v>4280</v>
      </c>
    </row>
    <row r="810" spans="1:7" x14ac:dyDescent="0.45">
      <c r="A810">
        <v>4</v>
      </c>
      <c r="B810" t="s">
        <v>3104</v>
      </c>
      <c r="C810">
        <v>44613</v>
      </c>
      <c r="D810" s="153" t="s">
        <v>7239</v>
      </c>
      <c r="E810" t="s">
        <v>1912</v>
      </c>
      <c r="F810" t="s">
        <v>3109</v>
      </c>
      <c r="G810" t="s">
        <v>4282</v>
      </c>
    </row>
    <row r="811" spans="1:7" x14ac:dyDescent="0.45">
      <c r="A811">
        <v>4</v>
      </c>
      <c r="B811" t="s">
        <v>3104</v>
      </c>
      <c r="C811">
        <v>44619</v>
      </c>
      <c r="D811" s="153" t="s">
        <v>7240</v>
      </c>
      <c r="E811" t="s">
        <v>4284</v>
      </c>
      <c r="F811" t="s">
        <v>3109</v>
      </c>
      <c r="G811" t="s">
        <v>4285</v>
      </c>
    </row>
    <row r="812" spans="1:7" x14ac:dyDescent="0.45">
      <c r="A812">
        <v>4</v>
      </c>
      <c r="B812" t="s">
        <v>3104</v>
      </c>
      <c r="C812">
        <v>44711</v>
      </c>
      <c r="D812" s="153" t="s">
        <v>7244</v>
      </c>
      <c r="E812" t="s">
        <v>1918</v>
      </c>
      <c r="F812" t="s">
        <v>3109</v>
      </c>
      <c r="G812" t="s">
        <v>4290</v>
      </c>
    </row>
    <row r="813" spans="1:7" x14ac:dyDescent="0.45">
      <c r="A813">
        <v>4</v>
      </c>
      <c r="B813" t="s">
        <v>3104</v>
      </c>
      <c r="C813">
        <v>44719</v>
      </c>
      <c r="D813" s="153" t="s">
        <v>7245</v>
      </c>
      <c r="E813" t="s">
        <v>1920</v>
      </c>
      <c r="F813" t="s">
        <v>3109</v>
      </c>
      <c r="G813" t="s">
        <v>4292</v>
      </c>
    </row>
    <row r="814" spans="1:7" x14ac:dyDescent="0.45">
      <c r="A814">
        <v>4</v>
      </c>
      <c r="B814" t="s">
        <v>3104</v>
      </c>
      <c r="C814">
        <v>44811</v>
      </c>
      <c r="D814" s="153" t="s">
        <v>7247</v>
      </c>
      <c r="E814" t="s">
        <v>1922</v>
      </c>
      <c r="F814" t="s">
        <v>3109</v>
      </c>
      <c r="G814" t="s">
        <v>4297</v>
      </c>
    </row>
    <row r="815" spans="1:7" x14ac:dyDescent="0.45">
      <c r="A815">
        <v>4</v>
      </c>
      <c r="B815" t="s">
        <v>3104</v>
      </c>
      <c r="C815">
        <v>44812</v>
      </c>
      <c r="D815" s="153" t="s">
        <v>7248</v>
      </c>
      <c r="E815" t="s">
        <v>1924</v>
      </c>
      <c r="F815" t="s">
        <v>3109</v>
      </c>
      <c r="G815" t="s">
        <v>4299</v>
      </c>
    </row>
    <row r="816" spans="1:7" x14ac:dyDescent="0.45">
      <c r="A816">
        <v>4</v>
      </c>
      <c r="B816" t="s">
        <v>3104</v>
      </c>
      <c r="C816">
        <v>44813</v>
      </c>
      <c r="D816" s="153" t="s">
        <v>7249</v>
      </c>
      <c r="E816" t="s">
        <v>1926</v>
      </c>
      <c r="F816" t="s">
        <v>3109</v>
      </c>
      <c r="G816" t="s">
        <v>4301</v>
      </c>
    </row>
    <row r="817" spans="1:7" x14ac:dyDescent="0.45">
      <c r="A817">
        <v>4</v>
      </c>
      <c r="B817" t="s">
        <v>3104</v>
      </c>
      <c r="C817">
        <v>44814</v>
      </c>
      <c r="D817" s="153" t="s">
        <v>7250</v>
      </c>
      <c r="E817" t="s">
        <v>1928</v>
      </c>
      <c r="F817" t="s">
        <v>3109</v>
      </c>
      <c r="G817" t="s">
        <v>4303</v>
      </c>
    </row>
    <row r="818" spans="1:7" x14ac:dyDescent="0.45">
      <c r="A818">
        <v>4</v>
      </c>
      <c r="B818" t="s">
        <v>3104</v>
      </c>
      <c r="C818">
        <v>44815</v>
      </c>
      <c r="D818" s="153" t="s">
        <v>7251</v>
      </c>
      <c r="E818" t="s">
        <v>1930</v>
      </c>
      <c r="F818" t="s">
        <v>3109</v>
      </c>
      <c r="G818" t="s">
        <v>4305</v>
      </c>
    </row>
    <row r="819" spans="1:7" x14ac:dyDescent="0.45">
      <c r="A819">
        <v>4</v>
      </c>
      <c r="B819" t="s">
        <v>3104</v>
      </c>
      <c r="C819">
        <v>44819</v>
      </c>
      <c r="D819" s="153" t="s">
        <v>7252</v>
      </c>
      <c r="E819" t="s">
        <v>4307</v>
      </c>
      <c r="F819" t="s">
        <v>3109</v>
      </c>
      <c r="G819" t="s">
        <v>4308</v>
      </c>
    </row>
    <row r="820" spans="1:7" x14ac:dyDescent="0.45">
      <c r="A820">
        <v>4</v>
      </c>
      <c r="B820" t="s">
        <v>3104</v>
      </c>
      <c r="C820">
        <v>44821</v>
      </c>
      <c r="D820" s="153" t="s">
        <v>7255</v>
      </c>
      <c r="E820" t="s">
        <v>1936</v>
      </c>
      <c r="F820" t="s">
        <v>3109</v>
      </c>
      <c r="G820" t="s">
        <v>4312</v>
      </c>
    </row>
    <row r="821" spans="1:7" x14ac:dyDescent="0.45">
      <c r="A821">
        <v>4</v>
      </c>
      <c r="B821" t="s">
        <v>3104</v>
      </c>
      <c r="C821">
        <v>44831</v>
      </c>
      <c r="D821" s="153" t="s">
        <v>7256</v>
      </c>
      <c r="E821" t="s">
        <v>1938</v>
      </c>
      <c r="F821" t="s">
        <v>3109</v>
      </c>
      <c r="G821" t="s">
        <v>4316</v>
      </c>
    </row>
    <row r="822" spans="1:7" x14ac:dyDescent="0.45">
      <c r="A822">
        <v>4</v>
      </c>
      <c r="B822" t="s">
        <v>3104</v>
      </c>
      <c r="C822">
        <v>44832</v>
      </c>
      <c r="D822" s="153" t="s">
        <v>7257</v>
      </c>
      <c r="E822" t="s">
        <v>1940</v>
      </c>
      <c r="F822" t="s">
        <v>3109</v>
      </c>
      <c r="G822" t="s">
        <v>4318</v>
      </c>
    </row>
    <row r="823" spans="1:7" x14ac:dyDescent="0.45">
      <c r="A823">
        <v>4</v>
      </c>
      <c r="B823" t="s">
        <v>3104</v>
      </c>
      <c r="C823">
        <v>45111</v>
      </c>
      <c r="D823" s="153" t="s">
        <v>7259</v>
      </c>
      <c r="E823" t="s">
        <v>4323</v>
      </c>
      <c r="F823" t="s">
        <v>3109</v>
      </c>
      <c r="G823" t="s">
        <v>4324</v>
      </c>
    </row>
    <row r="824" spans="1:7" x14ac:dyDescent="0.45">
      <c r="A824">
        <v>4</v>
      </c>
      <c r="B824" t="s">
        <v>3104</v>
      </c>
      <c r="C824">
        <v>45112</v>
      </c>
      <c r="D824" s="153" t="s">
        <v>7264</v>
      </c>
      <c r="E824" t="s">
        <v>1950</v>
      </c>
      <c r="F824" t="s">
        <v>3109</v>
      </c>
      <c r="G824" t="s">
        <v>4329</v>
      </c>
    </row>
    <row r="825" spans="1:7" x14ac:dyDescent="0.45">
      <c r="A825">
        <v>4</v>
      </c>
      <c r="B825" t="s">
        <v>3104</v>
      </c>
      <c r="C825">
        <v>45113</v>
      </c>
      <c r="D825" s="153" t="s">
        <v>7265</v>
      </c>
      <c r="E825" t="s">
        <v>1952</v>
      </c>
      <c r="F825" t="s">
        <v>3109</v>
      </c>
      <c r="G825" t="s">
        <v>4331</v>
      </c>
    </row>
    <row r="826" spans="1:7" x14ac:dyDescent="0.45">
      <c r="A826">
        <v>4</v>
      </c>
      <c r="B826" t="s">
        <v>3104</v>
      </c>
      <c r="C826">
        <v>45114</v>
      </c>
      <c r="D826" s="153" t="s">
        <v>7266</v>
      </c>
      <c r="E826" t="s">
        <v>1954</v>
      </c>
      <c r="F826" t="s">
        <v>3109</v>
      </c>
      <c r="G826" t="s">
        <v>4333</v>
      </c>
    </row>
    <row r="827" spans="1:7" x14ac:dyDescent="0.45">
      <c r="A827">
        <v>4</v>
      </c>
      <c r="B827" t="s">
        <v>3104</v>
      </c>
      <c r="C827">
        <v>45131</v>
      </c>
      <c r="D827" s="153" t="s">
        <v>7267</v>
      </c>
      <c r="E827" t="s">
        <v>1956</v>
      </c>
      <c r="F827" t="s">
        <v>3109</v>
      </c>
      <c r="G827" t="s">
        <v>4336</v>
      </c>
    </row>
    <row r="828" spans="1:7" x14ac:dyDescent="0.45">
      <c r="A828">
        <v>4</v>
      </c>
      <c r="B828" t="s">
        <v>3104</v>
      </c>
      <c r="C828">
        <v>45211</v>
      </c>
      <c r="D828" s="153" t="s">
        <v>7269</v>
      </c>
      <c r="E828" t="s">
        <v>1958</v>
      </c>
      <c r="F828" t="s">
        <v>3109</v>
      </c>
      <c r="G828" t="s">
        <v>4340</v>
      </c>
    </row>
    <row r="829" spans="1:7" x14ac:dyDescent="0.45">
      <c r="A829">
        <v>4</v>
      </c>
      <c r="B829" t="s">
        <v>3104</v>
      </c>
      <c r="C829">
        <v>45291</v>
      </c>
      <c r="D829" s="153" t="s">
        <v>7270</v>
      </c>
      <c r="E829" t="s">
        <v>1960</v>
      </c>
      <c r="F829" t="s">
        <v>3109</v>
      </c>
      <c r="G829" t="s">
        <v>4344</v>
      </c>
    </row>
    <row r="830" spans="1:7" x14ac:dyDescent="0.45">
      <c r="A830">
        <v>4</v>
      </c>
      <c r="B830" t="s">
        <v>3104</v>
      </c>
      <c r="C830">
        <v>45299</v>
      </c>
      <c r="D830" s="153" t="s">
        <v>7271</v>
      </c>
      <c r="E830" t="s">
        <v>4346</v>
      </c>
      <c r="F830" t="s">
        <v>3109</v>
      </c>
      <c r="G830" t="s">
        <v>4347</v>
      </c>
    </row>
    <row r="831" spans="1:7" x14ac:dyDescent="0.45">
      <c r="A831">
        <v>4</v>
      </c>
      <c r="B831" t="s">
        <v>3104</v>
      </c>
      <c r="C831">
        <v>45311</v>
      </c>
      <c r="D831" s="153" t="s">
        <v>7275</v>
      </c>
      <c r="E831" t="s">
        <v>1966</v>
      </c>
      <c r="F831" t="s">
        <v>3109</v>
      </c>
      <c r="G831" t="s">
        <v>4352</v>
      </c>
    </row>
    <row r="832" spans="1:7" x14ac:dyDescent="0.45">
      <c r="A832">
        <v>4</v>
      </c>
      <c r="B832" t="s">
        <v>3104</v>
      </c>
      <c r="C832">
        <v>45321</v>
      </c>
      <c r="D832" s="153" t="s">
        <v>7276</v>
      </c>
      <c r="E832" t="s">
        <v>1968</v>
      </c>
      <c r="F832" t="s">
        <v>3109</v>
      </c>
      <c r="G832" t="s">
        <v>4356</v>
      </c>
    </row>
    <row r="833" spans="1:7" x14ac:dyDescent="0.45">
      <c r="A833">
        <v>4</v>
      </c>
      <c r="B833" t="s">
        <v>3104</v>
      </c>
      <c r="C833">
        <v>45322</v>
      </c>
      <c r="D833" s="153" t="s">
        <v>7277</v>
      </c>
      <c r="E833" t="s">
        <v>1970</v>
      </c>
      <c r="F833" t="s">
        <v>3109</v>
      </c>
      <c r="G833" t="s">
        <v>4358</v>
      </c>
    </row>
    <row r="834" spans="1:7" x14ac:dyDescent="0.45">
      <c r="A834">
        <v>4</v>
      </c>
      <c r="B834" t="s">
        <v>3104</v>
      </c>
      <c r="C834">
        <v>45331</v>
      </c>
      <c r="D834" s="153" t="s">
        <v>7278</v>
      </c>
      <c r="E834" t="s">
        <v>1972</v>
      </c>
      <c r="F834" t="s">
        <v>3109</v>
      </c>
      <c r="G834" t="s">
        <v>4361</v>
      </c>
    </row>
    <row r="835" spans="1:7" x14ac:dyDescent="0.45">
      <c r="A835">
        <v>4</v>
      </c>
      <c r="B835" t="s">
        <v>3104</v>
      </c>
      <c r="C835">
        <v>45391</v>
      </c>
      <c r="D835" s="153" t="s">
        <v>7279</v>
      </c>
      <c r="E835" t="s">
        <v>1974</v>
      </c>
      <c r="F835" t="s">
        <v>3109</v>
      </c>
      <c r="G835" t="s">
        <v>4365</v>
      </c>
    </row>
    <row r="836" spans="1:7" x14ac:dyDescent="0.45">
      <c r="A836">
        <v>4</v>
      </c>
      <c r="B836" t="s">
        <v>3104</v>
      </c>
      <c r="C836">
        <v>45392</v>
      </c>
      <c r="D836" s="153" t="s">
        <v>7280</v>
      </c>
      <c r="E836" t="s">
        <v>1976</v>
      </c>
      <c r="F836" t="s">
        <v>3109</v>
      </c>
      <c r="G836" t="s">
        <v>4367</v>
      </c>
    </row>
    <row r="837" spans="1:7" x14ac:dyDescent="0.45">
      <c r="A837">
        <v>4</v>
      </c>
      <c r="B837" t="s">
        <v>3104</v>
      </c>
      <c r="C837">
        <v>45393</v>
      </c>
      <c r="D837" s="153" t="s">
        <v>7281</v>
      </c>
      <c r="E837" t="s">
        <v>1978</v>
      </c>
      <c r="F837" t="s">
        <v>3109</v>
      </c>
      <c r="G837" t="s">
        <v>4369</v>
      </c>
    </row>
    <row r="838" spans="1:7" x14ac:dyDescent="0.45">
      <c r="A838">
        <v>4</v>
      </c>
      <c r="B838" t="s">
        <v>3104</v>
      </c>
      <c r="C838">
        <v>45399</v>
      </c>
      <c r="D838" s="153" t="s">
        <v>7282</v>
      </c>
      <c r="E838" t="s">
        <v>4371</v>
      </c>
      <c r="F838" t="s">
        <v>3109</v>
      </c>
      <c r="G838" t="s">
        <v>4372</v>
      </c>
    </row>
    <row r="839" spans="1:7" x14ac:dyDescent="0.45">
      <c r="A839">
        <v>4</v>
      </c>
      <c r="B839" t="s">
        <v>3104</v>
      </c>
      <c r="C839">
        <v>45411</v>
      </c>
      <c r="D839" s="153" t="s">
        <v>7286</v>
      </c>
      <c r="E839" t="s">
        <v>1984</v>
      </c>
      <c r="F839" t="s">
        <v>3109</v>
      </c>
      <c r="G839" t="s">
        <v>4377</v>
      </c>
    </row>
    <row r="840" spans="1:7" x14ac:dyDescent="0.45">
      <c r="A840">
        <v>4</v>
      </c>
      <c r="B840" t="s">
        <v>3104</v>
      </c>
      <c r="C840">
        <v>45421</v>
      </c>
      <c r="D840" s="153" t="s">
        <v>7287</v>
      </c>
      <c r="E840" t="s">
        <v>1986</v>
      </c>
      <c r="F840" t="s">
        <v>3109</v>
      </c>
      <c r="G840" t="s">
        <v>4380</v>
      </c>
    </row>
    <row r="841" spans="1:7" x14ac:dyDescent="0.45">
      <c r="A841">
        <v>4</v>
      </c>
      <c r="B841" t="s">
        <v>3104</v>
      </c>
      <c r="C841">
        <v>45431</v>
      </c>
      <c r="D841" s="153" t="s">
        <v>7288</v>
      </c>
      <c r="E841" t="s">
        <v>4384</v>
      </c>
      <c r="F841" t="s">
        <v>3109</v>
      </c>
      <c r="G841" t="s">
        <v>4385</v>
      </c>
    </row>
    <row r="842" spans="1:7" x14ac:dyDescent="0.45">
      <c r="A842">
        <v>4</v>
      </c>
      <c r="B842" t="s">
        <v>3104</v>
      </c>
      <c r="C842">
        <v>45439</v>
      </c>
      <c r="D842" s="153" t="s">
        <v>7292</v>
      </c>
      <c r="E842" t="s">
        <v>1994</v>
      </c>
      <c r="F842" t="s">
        <v>3109</v>
      </c>
      <c r="G842" t="s">
        <v>4389</v>
      </c>
    </row>
    <row r="843" spans="1:7" x14ac:dyDescent="0.45">
      <c r="A843">
        <v>4</v>
      </c>
      <c r="B843" t="s">
        <v>3104</v>
      </c>
      <c r="C843">
        <v>48111</v>
      </c>
      <c r="D843" s="153" t="s">
        <v>7295</v>
      </c>
      <c r="E843" t="s">
        <v>1996</v>
      </c>
      <c r="G843" t="s">
        <v>4395</v>
      </c>
    </row>
    <row r="844" spans="1:7" x14ac:dyDescent="0.45">
      <c r="A844">
        <v>4</v>
      </c>
      <c r="B844" t="s">
        <v>3104</v>
      </c>
      <c r="C844">
        <v>48121</v>
      </c>
      <c r="D844" s="153" t="s">
        <v>7296</v>
      </c>
      <c r="E844" t="s">
        <v>4397</v>
      </c>
      <c r="G844" t="s">
        <v>4399</v>
      </c>
    </row>
    <row r="845" spans="1:7" x14ac:dyDescent="0.45">
      <c r="A845">
        <v>4</v>
      </c>
      <c r="B845" t="s">
        <v>3104</v>
      </c>
      <c r="C845">
        <v>48211</v>
      </c>
      <c r="D845" s="153" t="s">
        <v>7300</v>
      </c>
      <c r="E845" t="s">
        <v>668</v>
      </c>
      <c r="G845" t="s">
        <v>4404</v>
      </c>
    </row>
    <row r="846" spans="1:7" x14ac:dyDescent="0.45">
      <c r="A846">
        <v>4</v>
      </c>
      <c r="B846" t="s">
        <v>3104</v>
      </c>
      <c r="C846">
        <v>48311</v>
      </c>
      <c r="D846" s="153" t="s">
        <v>7305</v>
      </c>
      <c r="E846" t="s">
        <v>4409</v>
      </c>
      <c r="G846" t="s">
        <v>4411</v>
      </c>
    </row>
    <row r="847" spans="1:7" x14ac:dyDescent="0.45">
      <c r="A847">
        <v>4</v>
      </c>
      <c r="B847" t="s">
        <v>3104</v>
      </c>
      <c r="C847">
        <v>48321</v>
      </c>
      <c r="D847" s="153" t="s">
        <v>7308</v>
      </c>
      <c r="E847" t="s">
        <v>4414</v>
      </c>
      <c r="G847" t="s">
        <v>4416</v>
      </c>
    </row>
    <row r="848" spans="1:7" x14ac:dyDescent="0.45">
      <c r="A848">
        <v>4</v>
      </c>
      <c r="B848" t="s">
        <v>3104</v>
      </c>
      <c r="C848">
        <v>48411</v>
      </c>
      <c r="D848" s="153" t="s">
        <v>7312</v>
      </c>
      <c r="E848" t="s">
        <v>2016</v>
      </c>
      <c r="G848" t="s">
        <v>4422</v>
      </c>
    </row>
    <row r="849" spans="1:7" x14ac:dyDescent="0.45">
      <c r="A849">
        <v>4</v>
      </c>
      <c r="B849" t="s">
        <v>3104</v>
      </c>
      <c r="C849">
        <v>48412</v>
      </c>
      <c r="D849" s="153" t="s">
        <v>7313</v>
      </c>
      <c r="E849" t="s">
        <v>4424</v>
      </c>
      <c r="G849" t="s">
        <v>4425</v>
      </c>
    </row>
    <row r="850" spans="1:7" x14ac:dyDescent="0.45">
      <c r="A850">
        <v>4</v>
      </c>
      <c r="B850" t="s">
        <v>3104</v>
      </c>
      <c r="C850">
        <v>48421</v>
      </c>
      <c r="D850" s="153" t="s">
        <v>7316</v>
      </c>
      <c r="E850" t="s">
        <v>2022</v>
      </c>
      <c r="G850" t="s">
        <v>4430</v>
      </c>
    </row>
    <row r="851" spans="1:7" x14ac:dyDescent="0.45">
      <c r="A851">
        <v>4</v>
      </c>
      <c r="B851" t="s">
        <v>3104</v>
      </c>
      <c r="C851">
        <v>48422</v>
      </c>
      <c r="D851" s="153" t="s">
        <v>7317</v>
      </c>
      <c r="E851" t="s">
        <v>4432</v>
      </c>
      <c r="G851" t="s">
        <v>4433</v>
      </c>
    </row>
    <row r="852" spans="1:7" x14ac:dyDescent="0.45">
      <c r="A852">
        <v>4</v>
      </c>
      <c r="B852" t="s">
        <v>3104</v>
      </c>
      <c r="C852">
        <v>48423</v>
      </c>
      <c r="D852" s="153" t="s">
        <v>7322</v>
      </c>
      <c r="E852" t="s">
        <v>4438</v>
      </c>
      <c r="G852" t="s">
        <v>4439</v>
      </c>
    </row>
    <row r="853" spans="1:7" x14ac:dyDescent="0.45">
      <c r="A853">
        <v>4</v>
      </c>
      <c r="B853" t="s">
        <v>3104</v>
      </c>
      <c r="C853">
        <v>48511</v>
      </c>
      <c r="D853" s="153" t="s">
        <v>7328</v>
      </c>
      <c r="E853" t="s">
        <v>679</v>
      </c>
      <c r="G853" t="s">
        <v>4447</v>
      </c>
    </row>
    <row r="854" spans="1:7" x14ac:dyDescent="0.45">
      <c r="A854">
        <v>4</v>
      </c>
      <c r="B854" t="s">
        <v>3104</v>
      </c>
      <c r="C854">
        <v>48521</v>
      </c>
      <c r="D854" s="153" t="s">
        <v>7329</v>
      </c>
      <c r="E854" t="s">
        <v>2041</v>
      </c>
      <c r="G854" t="s">
        <v>4450</v>
      </c>
    </row>
    <row r="855" spans="1:7" x14ac:dyDescent="0.45">
      <c r="A855">
        <v>4</v>
      </c>
      <c r="B855" t="s">
        <v>3104</v>
      </c>
      <c r="C855">
        <v>48531</v>
      </c>
      <c r="D855" s="153" t="s">
        <v>7330</v>
      </c>
      <c r="E855" t="s">
        <v>2043</v>
      </c>
      <c r="G855" t="s">
        <v>4453</v>
      </c>
    </row>
    <row r="856" spans="1:7" x14ac:dyDescent="0.45">
      <c r="A856">
        <v>4</v>
      </c>
      <c r="B856" t="s">
        <v>3104</v>
      </c>
      <c r="C856">
        <v>48532</v>
      </c>
      <c r="D856" s="153" t="s">
        <v>7331</v>
      </c>
      <c r="E856" t="s">
        <v>2045</v>
      </c>
      <c r="G856" t="s">
        <v>4455</v>
      </c>
    </row>
    <row r="857" spans="1:7" x14ac:dyDescent="0.45">
      <c r="A857">
        <v>4</v>
      </c>
      <c r="B857" t="s">
        <v>3104</v>
      </c>
      <c r="C857">
        <v>48541</v>
      </c>
      <c r="D857" s="153" t="s">
        <v>7332</v>
      </c>
      <c r="E857" t="s">
        <v>2047</v>
      </c>
      <c r="G857" t="s">
        <v>4458</v>
      </c>
    </row>
    <row r="858" spans="1:7" x14ac:dyDescent="0.45">
      <c r="A858">
        <v>4</v>
      </c>
      <c r="B858" t="s">
        <v>3104</v>
      </c>
      <c r="C858">
        <v>48551</v>
      </c>
      <c r="D858" s="153" t="s">
        <v>7333</v>
      </c>
      <c r="E858" t="s">
        <v>2049</v>
      </c>
      <c r="G858" t="s">
        <v>4461</v>
      </c>
    </row>
    <row r="859" spans="1:7" x14ac:dyDescent="0.45">
      <c r="A859">
        <v>4</v>
      </c>
      <c r="B859" t="s">
        <v>3104</v>
      </c>
      <c r="C859">
        <v>48599</v>
      </c>
      <c r="D859" s="153" t="s">
        <v>7334</v>
      </c>
      <c r="E859" t="s">
        <v>2051</v>
      </c>
      <c r="G859" t="s">
        <v>4464</v>
      </c>
    </row>
    <row r="860" spans="1:7" x14ac:dyDescent="0.45">
      <c r="A860">
        <v>4</v>
      </c>
      <c r="B860" t="s">
        <v>3104</v>
      </c>
      <c r="C860">
        <v>48611</v>
      </c>
      <c r="D860" s="153" t="s">
        <v>7336</v>
      </c>
      <c r="E860" t="s">
        <v>2053</v>
      </c>
      <c r="G860" t="s">
        <v>4468</v>
      </c>
    </row>
    <row r="861" spans="1:7" x14ac:dyDescent="0.45">
      <c r="A861">
        <v>4</v>
      </c>
      <c r="B861" t="s">
        <v>3104</v>
      </c>
      <c r="C861">
        <v>48621</v>
      </c>
      <c r="D861" s="153" t="s">
        <v>7337</v>
      </c>
      <c r="E861" t="s">
        <v>693</v>
      </c>
      <c r="G861" t="s">
        <v>4471</v>
      </c>
    </row>
    <row r="862" spans="1:7" x14ac:dyDescent="0.45">
      <c r="A862">
        <v>4</v>
      </c>
      <c r="B862" t="s">
        <v>3104</v>
      </c>
      <c r="C862">
        <v>48691</v>
      </c>
      <c r="D862" s="153" t="s">
        <v>7338</v>
      </c>
      <c r="E862" t="s">
        <v>2056</v>
      </c>
      <c r="G862" t="s">
        <v>4475</v>
      </c>
    </row>
    <row r="863" spans="1:7" x14ac:dyDescent="0.45">
      <c r="A863">
        <v>4</v>
      </c>
      <c r="B863" t="s">
        <v>3104</v>
      </c>
      <c r="C863">
        <v>48699</v>
      </c>
      <c r="D863" s="153" t="s">
        <v>7339</v>
      </c>
      <c r="E863" t="s">
        <v>2058</v>
      </c>
      <c r="G863" t="s">
        <v>4477</v>
      </c>
    </row>
    <row r="864" spans="1:7" x14ac:dyDescent="0.45">
      <c r="A864">
        <v>4</v>
      </c>
      <c r="B864" t="s">
        <v>3104</v>
      </c>
      <c r="C864">
        <v>48711</v>
      </c>
      <c r="D864" s="153" t="s">
        <v>7341</v>
      </c>
      <c r="E864" t="s">
        <v>2060</v>
      </c>
      <c r="G864" t="s">
        <v>4482</v>
      </c>
    </row>
    <row r="865" spans="1:7" x14ac:dyDescent="0.45">
      <c r="A865">
        <v>4</v>
      </c>
      <c r="B865" t="s">
        <v>3104</v>
      </c>
      <c r="C865">
        <v>48721</v>
      </c>
      <c r="D865" s="153" t="s">
        <v>7342</v>
      </c>
      <c r="E865" t="s">
        <v>2062</v>
      </c>
      <c r="G865" t="s">
        <v>4485</v>
      </c>
    </row>
    <row r="866" spans="1:7" x14ac:dyDescent="0.45">
      <c r="A866">
        <v>4</v>
      </c>
      <c r="B866" t="s">
        <v>3104</v>
      </c>
      <c r="C866">
        <v>48799</v>
      </c>
      <c r="D866" s="153" t="s">
        <v>7343</v>
      </c>
      <c r="E866" t="s">
        <v>2064</v>
      </c>
      <c r="G866" t="s">
        <v>4488</v>
      </c>
    </row>
    <row r="867" spans="1:7" x14ac:dyDescent="0.45">
      <c r="A867">
        <v>4</v>
      </c>
      <c r="B867" t="s">
        <v>3104</v>
      </c>
      <c r="C867">
        <v>48811</v>
      </c>
      <c r="D867" s="153" t="s">
        <v>7345</v>
      </c>
      <c r="E867" t="s">
        <v>4493</v>
      </c>
      <c r="G867" t="s">
        <v>4494</v>
      </c>
    </row>
    <row r="868" spans="1:7" x14ac:dyDescent="0.45">
      <c r="A868">
        <v>4</v>
      </c>
      <c r="B868" t="s">
        <v>3104</v>
      </c>
      <c r="C868">
        <v>48819</v>
      </c>
      <c r="D868" s="153" t="s">
        <v>7348</v>
      </c>
      <c r="E868" t="s">
        <v>2070</v>
      </c>
      <c r="G868" t="s">
        <v>4497</v>
      </c>
    </row>
    <row r="869" spans="1:7" x14ac:dyDescent="0.45">
      <c r="A869">
        <v>4</v>
      </c>
      <c r="B869" t="s">
        <v>3104</v>
      </c>
      <c r="C869">
        <v>48821</v>
      </c>
      <c r="D869" s="153" t="s">
        <v>7349</v>
      </c>
      <c r="E869" t="s">
        <v>2072</v>
      </c>
      <c r="G869" t="s">
        <v>4500</v>
      </c>
    </row>
    <row r="870" spans="1:7" x14ac:dyDescent="0.45">
      <c r="A870">
        <v>4</v>
      </c>
      <c r="B870" t="s">
        <v>3104</v>
      </c>
      <c r="C870">
        <v>48831</v>
      </c>
      <c r="D870" s="153" t="s">
        <v>7350</v>
      </c>
      <c r="E870" t="s">
        <v>2074</v>
      </c>
      <c r="G870" t="s">
        <v>4504</v>
      </c>
    </row>
    <row r="871" spans="1:7" x14ac:dyDescent="0.45">
      <c r="A871">
        <v>4</v>
      </c>
      <c r="B871" t="s">
        <v>3104</v>
      </c>
      <c r="C871">
        <v>48832</v>
      </c>
      <c r="D871" s="153" t="s">
        <v>7351</v>
      </c>
      <c r="E871" t="s">
        <v>2076</v>
      </c>
      <c r="G871" t="s">
        <v>4506</v>
      </c>
    </row>
    <row r="872" spans="1:7" x14ac:dyDescent="0.45">
      <c r="A872">
        <v>4</v>
      </c>
      <c r="B872" t="s">
        <v>3104</v>
      </c>
      <c r="C872">
        <v>48833</v>
      </c>
      <c r="D872" s="153" t="s">
        <v>7352</v>
      </c>
      <c r="E872" t="s">
        <v>4508</v>
      </c>
      <c r="G872" t="s">
        <v>4509</v>
      </c>
    </row>
    <row r="873" spans="1:7" x14ac:dyDescent="0.45">
      <c r="A873">
        <v>4</v>
      </c>
      <c r="B873" t="s">
        <v>3104</v>
      </c>
      <c r="C873">
        <v>48839</v>
      </c>
      <c r="D873" s="153" t="s">
        <v>7356</v>
      </c>
      <c r="E873" t="s">
        <v>2084</v>
      </c>
      <c r="G873" t="s">
        <v>4513</v>
      </c>
    </row>
    <row r="874" spans="1:7" x14ac:dyDescent="0.45">
      <c r="A874">
        <v>4</v>
      </c>
      <c r="B874" t="s">
        <v>3104</v>
      </c>
      <c r="C874">
        <v>48841</v>
      </c>
      <c r="D874" s="153" t="s">
        <v>7357</v>
      </c>
      <c r="E874" t="s">
        <v>2086</v>
      </c>
      <c r="G874" t="s">
        <v>4517</v>
      </c>
    </row>
    <row r="875" spans="1:7" x14ac:dyDescent="0.45">
      <c r="A875">
        <v>4</v>
      </c>
      <c r="B875" t="s">
        <v>3104</v>
      </c>
      <c r="C875">
        <v>48849</v>
      </c>
      <c r="D875" s="153" t="s">
        <v>7358</v>
      </c>
      <c r="E875" t="s">
        <v>2088</v>
      </c>
      <c r="G875" t="s">
        <v>4519</v>
      </c>
    </row>
    <row r="876" spans="1:7" x14ac:dyDescent="0.45">
      <c r="A876">
        <v>4</v>
      </c>
      <c r="B876" t="s">
        <v>3104</v>
      </c>
      <c r="C876">
        <v>48851</v>
      </c>
      <c r="D876" s="153" t="s">
        <v>7359</v>
      </c>
      <c r="E876" t="s">
        <v>4521</v>
      </c>
      <c r="G876" t="s">
        <v>4523</v>
      </c>
    </row>
    <row r="877" spans="1:7" x14ac:dyDescent="0.45">
      <c r="A877">
        <v>4</v>
      </c>
      <c r="B877" t="s">
        <v>3104</v>
      </c>
      <c r="C877">
        <v>48899</v>
      </c>
      <c r="D877" s="153" t="s">
        <v>7362</v>
      </c>
      <c r="E877" t="s">
        <v>2094</v>
      </c>
      <c r="G877" t="s">
        <v>4527</v>
      </c>
    </row>
    <row r="878" spans="1:7" x14ac:dyDescent="0.45">
      <c r="A878">
        <v>4</v>
      </c>
      <c r="B878" t="s">
        <v>3104</v>
      </c>
      <c r="C878">
        <v>49111</v>
      </c>
      <c r="D878" s="153" t="s">
        <v>7364</v>
      </c>
      <c r="E878" t="s">
        <v>701</v>
      </c>
      <c r="G878" t="s">
        <v>4531</v>
      </c>
    </row>
    <row r="879" spans="1:7" x14ac:dyDescent="0.45">
      <c r="A879">
        <v>4</v>
      </c>
      <c r="B879" t="s">
        <v>3104</v>
      </c>
      <c r="C879">
        <v>49211</v>
      </c>
      <c r="D879" s="153" t="s">
        <v>7366</v>
      </c>
      <c r="E879" t="s">
        <v>2097</v>
      </c>
      <c r="G879" t="s">
        <v>4535</v>
      </c>
    </row>
    <row r="880" spans="1:7" x14ac:dyDescent="0.45">
      <c r="A880">
        <v>4</v>
      </c>
      <c r="B880" t="s">
        <v>3104</v>
      </c>
      <c r="C880">
        <v>49221</v>
      </c>
      <c r="D880" s="153" t="s">
        <v>7367</v>
      </c>
      <c r="E880" t="s">
        <v>2099</v>
      </c>
      <c r="G880" t="s">
        <v>4538</v>
      </c>
    </row>
    <row r="881" spans="1:7" x14ac:dyDescent="0.45">
      <c r="A881">
        <v>4</v>
      </c>
      <c r="B881" t="s">
        <v>3104</v>
      </c>
      <c r="C881">
        <v>49311</v>
      </c>
      <c r="D881" s="153" t="s">
        <v>7369</v>
      </c>
      <c r="E881" t="s">
        <v>2101</v>
      </c>
      <c r="G881" t="s">
        <v>4542</v>
      </c>
    </row>
    <row r="882" spans="1:7" x14ac:dyDescent="0.45">
      <c r="A882">
        <v>4</v>
      </c>
      <c r="B882" t="s">
        <v>3104</v>
      </c>
      <c r="C882">
        <v>49312</v>
      </c>
      <c r="D882" s="153" t="s">
        <v>7370</v>
      </c>
      <c r="E882" t="s">
        <v>2103</v>
      </c>
      <c r="G882" t="s">
        <v>4544</v>
      </c>
    </row>
    <row r="883" spans="1:7" x14ac:dyDescent="0.45">
      <c r="A883">
        <v>4</v>
      </c>
      <c r="B883" t="s">
        <v>3104</v>
      </c>
      <c r="C883">
        <v>49313</v>
      </c>
      <c r="D883" s="153" t="s">
        <v>7371</v>
      </c>
      <c r="E883" t="s">
        <v>2105</v>
      </c>
      <c r="G883" t="s">
        <v>4546</v>
      </c>
    </row>
    <row r="884" spans="1:7" x14ac:dyDescent="0.45">
      <c r="A884">
        <v>4</v>
      </c>
      <c r="B884" t="s">
        <v>3104</v>
      </c>
      <c r="C884">
        <v>49319</v>
      </c>
      <c r="D884" s="153" t="s">
        <v>7372</v>
      </c>
      <c r="E884" t="s">
        <v>2107</v>
      </c>
      <c r="G884" t="s">
        <v>4548</v>
      </c>
    </row>
    <row r="885" spans="1:7" x14ac:dyDescent="0.45">
      <c r="A885">
        <v>4</v>
      </c>
      <c r="B885" t="s">
        <v>3104</v>
      </c>
      <c r="C885">
        <v>51111</v>
      </c>
      <c r="D885" s="153" t="s">
        <v>7375</v>
      </c>
      <c r="E885" t="s">
        <v>713</v>
      </c>
      <c r="G885" t="s">
        <v>4555</v>
      </c>
    </row>
    <row r="886" spans="1:7" x14ac:dyDescent="0.45">
      <c r="A886">
        <v>4</v>
      </c>
      <c r="B886" t="s">
        <v>3104</v>
      </c>
      <c r="C886">
        <v>51112</v>
      </c>
      <c r="D886" s="153" t="s">
        <v>7376</v>
      </c>
      <c r="E886" t="s">
        <v>2110</v>
      </c>
      <c r="G886" t="s">
        <v>4557</v>
      </c>
    </row>
    <row r="887" spans="1:7" x14ac:dyDescent="0.45">
      <c r="A887">
        <v>4</v>
      </c>
      <c r="B887" t="s">
        <v>3104</v>
      </c>
      <c r="C887">
        <v>51113</v>
      </c>
      <c r="D887" s="153" t="s">
        <v>7377</v>
      </c>
      <c r="E887" t="s">
        <v>2112</v>
      </c>
      <c r="G887" t="s">
        <v>4559</v>
      </c>
    </row>
    <row r="888" spans="1:7" x14ac:dyDescent="0.45">
      <c r="A888">
        <v>4</v>
      </c>
      <c r="B888" t="s">
        <v>3104</v>
      </c>
      <c r="C888">
        <v>51114</v>
      </c>
      <c r="D888" s="153" t="s">
        <v>7378</v>
      </c>
      <c r="E888" t="s">
        <v>2114</v>
      </c>
      <c r="G888" t="s">
        <v>4561</v>
      </c>
    </row>
    <row r="889" spans="1:7" x14ac:dyDescent="0.45">
      <c r="A889">
        <v>4</v>
      </c>
      <c r="B889" t="s">
        <v>3104</v>
      </c>
      <c r="C889">
        <v>51119</v>
      </c>
      <c r="D889" s="153" t="s">
        <v>7379</v>
      </c>
      <c r="E889" t="s">
        <v>2116</v>
      </c>
      <c r="G889" t="s">
        <v>4563</v>
      </c>
    </row>
    <row r="890" spans="1:7" x14ac:dyDescent="0.45">
      <c r="A890">
        <v>4</v>
      </c>
      <c r="B890" t="s">
        <v>3104</v>
      </c>
      <c r="C890">
        <v>51121</v>
      </c>
      <c r="D890" s="153" t="s">
        <v>7380</v>
      </c>
      <c r="E890" t="s">
        <v>26</v>
      </c>
      <c r="G890" t="s">
        <v>4566</v>
      </c>
    </row>
    <row r="891" spans="1:7" x14ac:dyDescent="0.45">
      <c r="A891">
        <v>4</v>
      </c>
      <c r="B891" t="s">
        <v>3104</v>
      </c>
      <c r="C891">
        <v>51211</v>
      </c>
      <c r="D891" s="153" t="s">
        <v>7384</v>
      </c>
      <c r="E891" t="s">
        <v>2122</v>
      </c>
      <c r="G891" t="s">
        <v>4571</v>
      </c>
    </row>
    <row r="892" spans="1:7" x14ac:dyDescent="0.45">
      <c r="A892">
        <v>4</v>
      </c>
      <c r="B892" t="s">
        <v>3104</v>
      </c>
      <c r="C892">
        <v>51212</v>
      </c>
      <c r="D892" s="153" t="s">
        <v>7385</v>
      </c>
      <c r="E892" t="s">
        <v>2124</v>
      </c>
      <c r="G892" t="s">
        <v>4573</v>
      </c>
    </row>
    <row r="893" spans="1:7" x14ac:dyDescent="0.45">
      <c r="A893">
        <v>4</v>
      </c>
      <c r="B893" t="s">
        <v>3104</v>
      </c>
      <c r="C893">
        <v>51213</v>
      </c>
      <c r="D893" s="153" t="s">
        <v>7386</v>
      </c>
      <c r="E893" t="s">
        <v>720</v>
      </c>
      <c r="G893" t="s">
        <v>4575</v>
      </c>
    </row>
    <row r="894" spans="1:7" x14ac:dyDescent="0.45">
      <c r="A894">
        <v>4</v>
      </c>
      <c r="B894" t="s">
        <v>3104</v>
      </c>
      <c r="C894">
        <v>51219</v>
      </c>
      <c r="D894" s="153" t="s">
        <v>7387</v>
      </c>
      <c r="E894" t="s">
        <v>2127</v>
      </c>
      <c r="G894" t="s">
        <v>4577</v>
      </c>
    </row>
    <row r="895" spans="1:7" x14ac:dyDescent="0.45">
      <c r="A895">
        <v>4</v>
      </c>
      <c r="B895" t="s">
        <v>3104</v>
      </c>
      <c r="C895">
        <v>51223</v>
      </c>
      <c r="D895" s="153" t="s">
        <v>7388</v>
      </c>
      <c r="E895" t="s">
        <v>2133</v>
      </c>
      <c r="G895" t="s">
        <v>4580</v>
      </c>
    </row>
    <row r="896" spans="1:7" x14ac:dyDescent="0.45">
      <c r="A896">
        <v>4</v>
      </c>
      <c r="B896" t="s">
        <v>3104</v>
      </c>
      <c r="C896">
        <v>51224</v>
      </c>
      <c r="D896" s="153" t="s">
        <v>7389</v>
      </c>
      <c r="E896" t="s">
        <v>2135</v>
      </c>
      <c r="G896" t="s">
        <v>4582</v>
      </c>
    </row>
    <row r="897" spans="1:7" x14ac:dyDescent="0.45">
      <c r="A897">
        <v>4</v>
      </c>
      <c r="B897" t="s">
        <v>3104</v>
      </c>
      <c r="C897">
        <v>51225</v>
      </c>
      <c r="D897" s="153" t="s">
        <v>7390</v>
      </c>
      <c r="E897" t="s">
        <v>4584</v>
      </c>
      <c r="G897" t="s">
        <v>4585</v>
      </c>
    </row>
    <row r="898" spans="1:7" x14ac:dyDescent="0.45">
      <c r="A898">
        <v>4</v>
      </c>
      <c r="B898" t="s">
        <v>3104</v>
      </c>
      <c r="C898">
        <v>51229</v>
      </c>
      <c r="D898" s="153" t="s">
        <v>7391</v>
      </c>
      <c r="E898" t="s">
        <v>2137</v>
      </c>
      <c r="G898" t="s">
        <v>4587</v>
      </c>
    </row>
    <row r="899" spans="1:7" x14ac:dyDescent="0.45">
      <c r="A899">
        <v>4</v>
      </c>
      <c r="B899" t="s">
        <v>3104</v>
      </c>
      <c r="C899">
        <v>51511</v>
      </c>
      <c r="D899" s="153" t="s">
        <v>7393</v>
      </c>
      <c r="E899" t="s">
        <v>2139</v>
      </c>
      <c r="G899" t="s">
        <v>4592</v>
      </c>
    </row>
    <row r="900" spans="1:7" x14ac:dyDescent="0.45">
      <c r="A900">
        <v>4</v>
      </c>
      <c r="B900" t="s">
        <v>3104</v>
      </c>
      <c r="C900">
        <v>51512</v>
      </c>
      <c r="D900" s="153" t="s">
        <v>7394</v>
      </c>
      <c r="E900" t="s">
        <v>2141</v>
      </c>
      <c r="G900" t="s">
        <v>4594</v>
      </c>
    </row>
    <row r="901" spans="1:7" x14ac:dyDescent="0.45">
      <c r="A901">
        <v>4</v>
      </c>
      <c r="B901" t="s">
        <v>3104</v>
      </c>
      <c r="C901">
        <v>51521</v>
      </c>
      <c r="D901" s="153" t="s">
        <v>7395</v>
      </c>
      <c r="E901" t="s">
        <v>49</v>
      </c>
      <c r="G901" t="s">
        <v>4597</v>
      </c>
    </row>
    <row r="902" spans="1:7" x14ac:dyDescent="0.45">
      <c r="A902">
        <v>4</v>
      </c>
      <c r="B902" t="s">
        <v>3104</v>
      </c>
      <c r="C902">
        <v>51731</v>
      </c>
      <c r="D902" s="153" t="s">
        <v>7398</v>
      </c>
      <c r="E902" t="s">
        <v>4602</v>
      </c>
      <c r="G902" t="s">
        <v>4603</v>
      </c>
    </row>
    <row r="903" spans="1:7" x14ac:dyDescent="0.45">
      <c r="A903">
        <v>4</v>
      </c>
      <c r="B903" t="s">
        <v>3104</v>
      </c>
      <c r="C903">
        <v>51741</v>
      </c>
      <c r="D903" s="153" t="s">
        <v>7399</v>
      </c>
      <c r="E903" t="s">
        <v>2150</v>
      </c>
      <c r="G903" t="s">
        <v>4606</v>
      </c>
    </row>
    <row r="904" spans="1:7" x14ac:dyDescent="0.45">
      <c r="A904">
        <v>4</v>
      </c>
      <c r="B904" t="s">
        <v>3104</v>
      </c>
      <c r="C904">
        <v>51791</v>
      </c>
      <c r="D904" s="153" t="s">
        <v>7400</v>
      </c>
      <c r="E904" t="s">
        <v>2152</v>
      </c>
      <c r="G904" t="s">
        <v>4609</v>
      </c>
    </row>
    <row r="905" spans="1:7" x14ac:dyDescent="0.45">
      <c r="A905">
        <v>4</v>
      </c>
      <c r="B905" t="s">
        <v>3104</v>
      </c>
      <c r="C905">
        <v>51821</v>
      </c>
      <c r="D905" s="153" t="s">
        <v>7404</v>
      </c>
      <c r="E905" t="s">
        <v>54</v>
      </c>
      <c r="G905" t="s">
        <v>4616</v>
      </c>
    </row>
    <row r="906" spans="1:7" x14ac:dyDescent="0.45">
      <c r="A906">
        <v>4</v>
      </c>
      <c r="B906" t="s">
        <v>3104</v>
      </c>
      <c r="C906">
        <v>51911</v>
      </c>
      <c r="D906" s="153" t="s">
        <v>7406</v>
      </c>
      <c r="E906" t="s">
        <v>2155</v>
      </c>
      <c r="G906" t="s">
        <v>4620</v>
      </c>
    </row>
    <row r="907" spans="1:7" x14ac:dyDescent="0.45">
      <c r="A907">
        <v>4</v>
      </c>
      <c r="B907" t="s">
        <v>3104</v>
      </c>
      <c r="C907">
        <v>51912</v>
      </c>
      <c r="D907" s="153" t="s">
        <v>7407</v>
      </c>
      <c r="E907" t="s">
        <v>4622</v>
      </c>
      <c r="G907" t="s">
        <v>4623</v>
      </c>
    </row>
    <row r="908" spans="1:7" x14ac:dyDescent="0.45">
      <c r="A908">
        <v>4</v>
      </c>
      <c r="B908" t="s">
        <v>3104</v>
      </c>
      <c r="C908">
        <v>51913</v>
      </c>
      <c r="D908" s="153" t="s">
        <v>7410</v>
      </c>
      <c r="E908" t="s">
        <v>4626</v>
      </c>
      <c r="G908" t="s">
        <v>4627</v>
      </c>
    </row>
    <row r="909" spans="1:7" x14ac:dyDescent="0.45">
      <c r="A909">
        <v>4</v>
      </c>
      <c r="B909" t="s">
        <v>3104</v>
      </c>
      <c r="C909">
        <v>51919</v>
      </c>
      <c r="D909" s="153" t="s">
        <v>7411</v>
      </c>
      <c r="E909" t="s">
        <v>2163</v>
      </c>
      <c r="G909" t="s">
        <v>4629</v>
      </c>
    </row>
    <row r="910" spans="1:7" x14ac:dyDescent="0.45">
      <c r="A910">
        <v>4</v>
      </c>
      <c r="B910" t="s">
        <v>3104</v>
      </c>
      <c r="C910">
        <v>52111</v>
      </c>
      <c r="D910" s="153" t="s">
        <v>7414</v>
      </c>
      <c r="E910" t="s">
        <v>741</v>
      </c>
      <c r="G910" t="s">
        <v>4634</v>
      </c>
    </row>
    <row r="911" spans="1:7" x14ac:dyDescent="0.45">
      <c r="A911">
        <v>4</v>
      </c>
      <c r="B911" t="s">
        <v>3104</v>
      </c>
      <c r="C911">
        <v>52211</v>
      </c>
      <c r="D911" s="153" t="s">
        <v>7416</v>
      </c>
      <c r="E911" t="s">
        <v>4640</v>
      </c>
      <c r="F911" t="s">
        <v>3120</v>
      </c>
      <c r="G911" t="s">
        <v>4641</v>
      </c>
    </row>
    <row r="912" spans="1:7" x14ac:dyDescent="0.45">
      <c r="A912">
        <v>4</v>
      </c>
      <c r="B912" t="s">
        <v>3104</v>
      </c>
      <c r="C912">
        <v>52213</v>
      </c>
      <c r="D912" s="153" t="s">
        <v>7419</v>
      </c>
      <c r="E912" t="s">
        <v>744</v>
      </c>
      <c r="F912" t="s">
        <v>3109</v>
      </c>
      <c r="G912" t="s">
        <v>4644</v>
      </c>
    </row>
    <row r="913" spans="1:7" x14ac:dyDescent="0.45">
      <c r="A913">
        <v>4</v>
      </c>
      <c r="B913" t="s">
        <v>3104</v>
      </c>
      <c r="C913">
        <v>52219</v>
      </c>
      <c r="D913" s="153" t="s">
        <v>7420</v>
      </c>
      <c r="E913" t="s">
        <v>2171</v>
      </c>
      <c r="F913" t="s">
        <v>3109</v>
      </c>
      <c r="G913" t="s">
        <v>4646</v>
      </c>
    </row>
    <row r="914" spans="1:7" x14ac:dyDescent="0.45">
      <c r="A914">
        <v>4</v>
      </c>
      <c r="B914" t="s">
        <v>3104</v>
      </c>
      <c r="C914">
        <v>52221</v>
      </c>
      <c r="D914" s="153" t="s">
        <v>7421</v>
      </c>
      <c r="E914" t="s">
        <v>2173</v>
      </c>
      <c r="F914" t="s">
        <v>3109</v>
      </c>
      <c r="G914" t="s">
        <v>4649</v>
      </c>
    </row>
    <row r="915" spans="1:7" x14ac:dyDescent="0.45">
      <c r="A915">
        <v>4</v>
      </c>
      <c r="B915" t="s">
        <v>3104</v>
      </c>
      <c r="C915">
        <v>52222</v>
      </c>
      <c r="D915" s="153" t="s">
        <v>7422</v>
      </c>
      <c r="E915" t="s">
        <v>2175</v>
      </c>
      <c r="F915" t="s">
        <v>3109</v>
      </c>
      <c r="G915" t="s">
        <v>4651</v>
      </c>
    </row>
    <row r="916" spans="1:7" x14ac:dyDescent="0.45">
      <c r="A916">
        <v>4</v>
      </c>
      <c r="B916" t="s">
        <v>3104</v>
      </c>
      <c r="C916">
        <v>52229</v>
      </c>
      <c r="D916" s="153" t="s">
        <v>7423</v>
      </c>
      <c r="E916" t="s">
        <v>4653</v>
      </c>
      <c r="F916" t="s">
        <v>3109</v>
      </c>
      <c r="G916" t="s">
        <v>4654</v>
      </c>
    </row>
    <row r="917" spans="1:7" x14ac:dyDescent="0.45">
      <c r="A917">
        <v>4</v>
      </c>
      <c r="B917" t="s">
        <v>3104</v>
      </c>
      <c r="C917">
        <v>52231</v>
      </c>
      <c r="D917" s="153" t="s">
        <v>7426</v>
      </c>
      <c r="E917" t="s">
        <v>2181</v>
      </c>
      <c r="F917" t="s">
        <v>3109</v>
      </c>
      <c r="G917" t="s">
        <v>4658</v>
      </c>
    </row>
    <row r="918" spans="1:7" x14ac:dyDescent="0.45">
      <c r="A918">
        <v>4</v>
      </c>
      <c r="B918" t="s">
        <v>3104</v>
      </c>
      <c r="C918">
        <v>52232</v>
      </c>
      <c r="D918" s="153" t="s">
        <v>7427</v>
      </c>
      <c r="E918" t="s">
        <v>4660</v>
      </c>
      <c r="F918" t="s">
        <v>3109</v>
      </c>
      <c r="G918" t="s">
        <v>4661</v>
      </c>
    </row>
    <row r="919" spans="1:7" x14ac:dyDescent="0.45">
      <c r="A919">
        <v>4</v>
      </c>
      <c r="B919" t="s">
        <v>3104</v>
      </c>
      <c r="C919">
        <v>52239</v>
      </c>
      <c r="D919" s="153" t="s">
        <v>7430</v>
      </c>
      <c r="E919" t="s">
        <v>2187</v>
      </c>
      <c r="F919" t="s">
        <v>3109</v>
      </c>
      <c r="G919" t="s">
        <v>4664</v>
      </c>
    </row>
    <row r="920" spans="1:7" x14ac:dyDescent="0.45">
      <c r="A920">
        <v>4</v>
      </c>
      <c r="B920" t="s">
        <v>3104</v>
      </c>
      <c r="C920">
        <v>52311</v>
      </c>
      <c r="D920" s="153" t="s">
        <v>7432</v>
      </c>
      <c r="E920" t="s">
        <v>2189</v>
      </c>
      <c r="F920" t="s">
        <v>3109</v>
      </c>
      <c r="G920" t="s">
        <v>4670</v>
      </c>
    </row>
    <row r="921" spans="1:7" x14ac:dyDescent="0.45">
      <c r="A921">
        <v>4</v>
      </c>
      <c r="B921" t="s">
        <v>3104</v>
      </c>
      <c r="C921">
        <v>52312</v>
      </c>
      <c r="D921" s="153" t="s">
        <v>7433</v>
      </c>
      <c r="E921" t="s">
        <v>2191</v>
      </c>
      <c r="F921" t="s">
        <v>3109</v>
      </c>
      <c r="G921" t="s">
        <v>4672</v>
      </c>
    </row>
    <row r="922" spans="1:7" x14ac:dyDescent="0.45">
      <c r="A922">
        <v>4</v>
      </c>
      <c r="B922" t="s">
        <v>3104</v>
      </c>
      <c r="C922">
        <v>52313</v>
      </c>
      <c r="D922" s="153" t="s">
        <v>7434</v>
      </c>
      <c r="E922" t="s">
        <v>2193</v>
      </c>
      <c r="F922" t="s">
        <v>3109</v>
      </c>
      <c r="G922" t="s">
        <v>4674</v>
      </c>
    </row>
    <row r="923" spans="1:7" x14ac:dyDescent="0.45">
      <c r="A923">
        <v>4</v>
      </c>
      <c r="B923" t="s">
        <v>3104</v>
      </c>
      <c r="C923">
        <v>52314</v>
      </c>
      <c r="D923" s="153" t="s">
        <v>7435</v>
      </c>
      <c r="E923" t="s">
        <v>2195</v>
      </c>
      <c r="F923" t="s">
        <v>3109</v>
      </c>
      <c r="G923" t="s">
        <v>4676</v>
      </c>
    </row>
    <row r="924" spans="1:7" x14ac:dyDescent="0.45">
      <c r="A924">
        <v>4</v>
      </c>
      <c r="B924" t="s">
        <v>3104</v>
      </c>
      <c r="C924">
        <v>52321</v>
      </c>
      <c r="D924" s="153" t="s">
        <v>7436</v>
      </c>
      <c r="E924" t="s">
        <v>2197</v>
      </c>
      <c r="G924" t="s">
        <v>4679</v>
      </c>
    </row>
    <row r="925" spans="1:7" x14ac:dyDescent="0.45">
      <c r="A925">
        <v>4</v>
      </c>
      <c r="B925" t="s">
        <v>3104</v>
      </c>
      <c r="C925">
        <v>52391</v>
      </c>
      <c r="D925" s="153" t="s">
        <v>7437</v>
      </c>
      <c r="E925" t="s">
        <v>2199</v>
      </c>
      <c r="F925" t="s">
        <v>3109</v>
      </c>
      <c r="G925" t="s">
        <v>4683</v>
      </c>
    </row>
    <row r="926" spans="1:7" x14ac:dyDescent="0.45">
      <c r="A926">
        <v>4</v>
      </c>
      <c r="B926" t="s">
        <v>3104</v>
      </c>
      <c r="C926">
        <v>52392</v>
      </c>
      <c r="D926" s="153" t="s">
        <v>7438</v>
      </c>
      <c r="E926" t="s">
        <v>2201</v>
      </c>
      <c r="F926" t="s">
        <v>3109</v>
      </c>
      <c r="G926" t="s">
        <v>4685</v>
      </c>
    </row>
    <row r="927" spans="1:7" x14ac:dyDescent="0.45">
      <c r="A927">
        <v>4</v>
      </c>
      <c r="B927" t="s">
        <v>3104</v>
      </c>
      <c r="C927">
        <v>52393</v>
      </c>
      <c r="D927" s="153" t="s">
        <v>7439</v>
      </c>
      <c r="E927" t="s">
        <v>2203</v>
      </c>
      <c r="F927" t="s">
        <v>3109</v>
      </c>
      <c r="G927" t="s">
        <v>4687</v>
      </c>
    </row>
    <row r="928" spans="1:7" x14ac:dyDescent="0.45">
      <c r="A928">
        <v>4</v>
      </c>
      <c r="B928" t="s">
        <v>3104</v>
      </c>
      <c r="C928">
        <v>52399</v>
      </c>
      <c r="D928" s="153" t="s">
        <v>7440</v>
      </c>
      <c r="E928" t="s">
        <v>2205</v>
      </c>
      <c r="F928" t="s">
        <v>3109</v>
      </c>
      <c r="G928" t="s">
        <v>4689</v>
      </c>
    </row>
    <row r="929" spans="1:7" x14ac:dyDescent="0.45">
      <c r="A929">
        <v>4</v>
      </c>
      <c r="B929" t="s">
        <v>3104</v>
      </c>
      <c r="C929">
        <v>52411</v>
      </c>
      <c r="D929" s="153" t="s">
        <v>7442</v>
      </c>
      <c r="E929" t="s">
        <v>4693</v>
      </c>
      <c r="F929" t="s">
        <v>3109</v>
      </c>
      <c r="G929" t="s">
        <v>4694</v>
      </c>
    </row>
    <row r="930" spans="1:7" x14ac:dyDescent="0.45">
      <c r="A930">
        <v>4</v>
      </c>
      <c r="B930" t="s">
        <v>3104</v>
      </c>
      <c r="C930">
        <v>52412</v>
      </c>
      <c r="D930" s="153" t="s">
        <v>7445</v>
      </c>
      <c r="E930" t="s">
        <v>4697</v>
      </c>
      <c r="F930" t="s">
        <v>3109</v>
      </c>
      <c r="G930" t="s">
        <v>4698</v>
      </c>
    </row>
    <row r="931" spans="1:7" x14ac:dyDescent="0.45">
      <c r="A931">
        <v>4</v>
      </c>
      <c r="B931" t="s">
        <v>3104</v>
      </c>
      <c r="C931">
        <v>52413</v>
      </c>
      <c r="D931" s="153" t="s">
        <v>7452</v>
      </c>
      <c r="E931" t="s">
        <v>4705</v>
      </c>
      <c r="F931" t="s">
        <v>3109</v>
      </c>
      <c r="G931" t="s">
        <v>4706</v>
      </c>
    </row>
    <row r="932" spans="1:7" x14ac:dyDescent="0.45">
      <c r="A932">
        <v>4</v>
      </c>
      <c r="B932" t="s">
        <v>3104</v>
      </c>
      <c r="C932">
        <v>52421</v>
      </c>
      <c r="D932" s="153" t="s">
        <v>7459</v>
      </c>
      <c r="E932" t="s">
        <v>2235</v>
      </c>
      <c r="F932" t="s">
        <v>3109</v>
      </c>
      <c r="G932" t="s">
        <v>4714</v>
      </c>
    </row>
    <row r="933" spans="1:7" x14ac:dyDescent="0.45">
      <c r="A933">
        <v>4</v>
      </c>
      <c r="B933" t="s">
        <v>3104</v>
      </c>
      <c r="C933">
        <v>52429</v>
      </c>
      <c r="D933" s="153" t="s">
        <v>7460</v>
      </c>
      <c r="E933" t="s">
        <v>4716</v>
      </c>
      <c r="F933" t="s">
        <v>3109</v>
      </c>
      <c r="G933" t="s">
        <v>4717</v>
      </c>
    </row>
    <row r="934" spans="1:7" x14ac:dyDescent="0.45">
      <c r="A934">
        <v>4</v>
      </c>
      <c r="B934" t="s">
        <v>3104</v>
      </c>
      <c r="C934">
        <v>52611</v>
      </c>
      <c r="D934" s="153" t="s">
        <v>7464</v>
      </c>
      <c r="E934" t="s">
        <v>4722</v>
      </c>
      <c r="F934" t="s">
        <v>3120</v>
      </c>
      <c r="G934" t="s">
        <v>4724</v>
      </c>
    </row>
    <row r="935" spans="1:7" x14ac:dyDescent="0.45">
      <c r="A935">
        <v>4</v>
      </c>
      <c r="B935" t="s">
        <v>3104</v>
      </c>
      <c r="C935">
        <v>52691</v>
      </c>
      <c r="D935" s="153" t="s">
        <v>7467</v>
      </c>
      <c r="E935" t="s">
        <v>4729</v>
      </c>
      <c r="F935" t="s">
        <v>3120</v>
      </c>
      <c r="G935" t="s">
        <v>4730</v>
      </c>
    </row>
    <row r="936" spans="1:7" x14ac:dyDescent="0.45">
      <c r="A936">
        <v>4</v>
      </c>
      <c r="B936" t="s">
        <v>3104</v>
      </c>
      <c r="C936">
        <v>52693</v>
      </c>
      <c r="D936" s="153" t="s">
        <v>7476</v>
      </c>
      <c r="E936" t="s">
        <v>2261</v>
      </c>
      <c r="F936" t="s">
        <v>3120</v>
      </c>
      <c r="G936" t="s">
        <v>4739</v>
      </c>
    </row>
    <row r="937" spans="1:7" x14ac:dyDescent="0.45">
      <c r="A937">
        <v>4</v>
      </c>
      <c r="B937" t="s">
        <v>3104</v>
      </c>
      <c r="C937">
        <v>52698</v>
      </c>
      <c r="D937" s="153" t="s">
        <v>7477</v>
      </c>
      <c r="E937" t="s">
        <v>4741</v>
      </c>
      <c r="F937" t="s">
        <v>3120</v>
      </c>
      <c r="G937" t="s">
        <v>4742</v>
      </c>
    </row>
    <row r="938" spans="1:7" x14ac:dyDescent="0.45">
      <c r="A938">
        <v>4</v>
      </c>
      <c r="B938" t="s">
        <v>3104</v>
      </c>
      <c r="C938">
        <v>53111</v>
      </c>
      <c r="D938" s="153" t="s">
        <v>7482</v>
      </c>
      <c r="E938" t="s">
        <v>4749</v>
      </c>
      <c r="F938" t="s">
        <v>3109</v>
      </c>
      <c r="G938" t="s">
        <v>4750</v>
      </c>
    </row>
    <row r="939" spans="1:7" x14ac:dyDescent="0.45">
      <c r="A939">
        <v>4</v>
      </c>
      <c r="B939" t="s">
        <v>3104</v>
      </c>
      <c r="C939">
        <v>53112</v>
      </c>
      <c r="D939" s="153" t="s">
        <v>7485</v>
      </c>
      <c r="E939" t="s">
        <v>2271</v>
      </c>
      <c r="F939" t="s">
        <v>3109</v>
      </c>
      <c r="G939" t="s">
        <v>4753</v>
      </c>
    </row>
    <row r="940" spans="1:7" x14ac:dyDescent="0.45">
      <c r="A940">
        <v>4</v>
      </c>
      <c r="B940" t="s">
        <v>3104</v>
      </c>
      <c r="C940">
        <v>53113</v>
      </c>
      <c r="D940" s="153" t="s">
        <v>7486</v>
      </c>
      <c r="E940" t="s">
        <v>2273</v>
      </c>
      <c r="F940" t="s">
        <v>3109</v>
      </c>
      <c r="G940" t="s">
        <v>4755</v>
      </c>
    </row>
    <row r="941" spans="1:7" x14ac:dyDescent="0.45">
      <c r="A941">
        <v>4</v>
      </c>
      <c r="B941" t="s">
        <v>3104</v>
      </c>
      <c r="C941">
        <v>53119</v>
      </c>
      <c r="D941" s="153" t="s">
        <v>7487</v>
      </c>
      <c r="E941" t="s">
        <v>2275</v>
      </c>
      <c r="F941" t="s">
        <v>3109</v>
      </c>
      <c r="G941" t="s">
        <v>4757</v>
      </c>
    </row>
    <row r="942" spans="1:7" x14ac:dyDescent="0.45">
      <c r="A942">
        <v>4</v>
      </c>
      <c r="B942" t="s">
        <v>3104</v>
      </c>
      <c r="C942">
        <v>53121</v>
      </c>
      <c r="D942" s="153" t="s">
        <v>7488</v>
      </c>
      <c r="E942" t="s">
        <v>4759</v>
      </c>
      <c r="G942" t="s">
        <v>4761</v>
      </c>
    </row>
    <row r="943" spans="1:7" x14ac:dyDescent="0.45">
      <c r="A943">
        <v>4</v>
      </c>
      <c r="B943" t="s">
        <v>3104</v>
      </c>
      <c r="C943">
        <v>53131</v>
      </c>
      <c r="D943" s="153" t="s">
        <v>7491</v>
      </c>
      <c r="E943" t="s">
        <v>2281</v>
      </c>
      <c r="F943" t="s">
        <v>3109</v>
      </c>
      <c r="G943" t="s">
        <v>4766</v>
      </c>
    </row>
    <row r="944" spans="1:7" x14ac:dyDescent="0.45">
      <c r="A944">
        <v>4</v>
      </c>
      <c r="B944" t="s">
        <v>3104</v>
      </c>
      <c r="C944">
        <v>53132</v>
      </c>
      <c r="D944" s="153" t="s">
        <v>7492</v>
      </c>
      <c r="E944" t="s">
        <v>2283</v>
      </c>
      <c r="F944" t="s">
        <v>3109</v>
      </c>
      <c r="G944" t="s">
        <v>4768</v>
      </c>
    </row>
    <row r="945" spans="1:7" x14ac:dyDescent="0.45">
      <c r="A945">
        <v>4</v>
      </c>
      <c r="B945" t="s">
        <v>3104</v>
      </c>
      <c r="C945">
        <v>53139</v>
      </c>
      <c r="D945" s="153" t="s">
        <v>7493</v>
      </c>
      <c r="E945" t="s">
        <v>2285</v>
      </c>
      <c r="F945" t="s">
        <v>3109</v>
      </c>
      <c r="G945" t="s">
        <v>4770</v>
      </c>
    </row>
    <row r="946" spans="1:7" x14ac:dyDescent="0.45">
      <c r="A946">
        <v>4</v>
      </c>
      <c r="B946" t="s">
        <v>3104</v>
      </c>
      <c r="C946">
        <v>53211</v>
      </c>
      <c r="D946" s="153" t="s">
        <v>7495</v>
      </c>
      <c r="E946" t="s">
        <v>4774</v>
      </c>
      <c r="G946" t="s">
        <v>4775</v>
      </c>
    </row>
    <row r="947" spans="1:7" x14ac:dyDescent="0.45">
      <c r="A947">
        <v>4</v>
      </c>
      <c r="B947" t="s">
        <v>3104</v>
      </c>
      <c r="C947">
        <v>53212</v>
      </c>
      <c r="D947" s="153" t="s">
        <v>7498</v>
      </c>
      <c r="E947" t="s">
        <v>4778</v>
      </c>
      <c r="G947" t="s">
        <v>4779</v>
      </c>
    </row>
    <row r="948" spans="1:7" x14ac:dyDescent="0.45">
      <c r="A948">
        <v>4</v>
      </c>
      <c r="B948" t="s">
        <v>3104</v>
      </c>
      <c r="C948">
        <v>53221</v>
      </c>
      <c r="D948" s="153" t="s">
        <v>7499</v>
      </c>
      <c r="E948" t="s">
        <v>2293</v>
      </c>
      <c r="G948" t="s">
        <v>4783</v>
      </c>
    </row>
    <row r="949" spans="1:7" x14ac:dyDescent="0.45">
      <c r="A949">
        <v>4</v>
      </c>
      <c r="B949" t="s">
        <v>3104</v>
      </c>
      <c r="C949">
        <v>53228</v>
      </c>
      <c r="D949" s="153" t="s">
        <v>7500</v>
      </c>
      <c r="E949" t="s">
        <v>4785</v>
      </c>
      <c r="G949" t="s">
        <v>4786</v>
      </c>
    </row>
    <row r="950" spans="1:7" x14ac:dyDescent="0.45">
      <c r="A950">
        <v>4</v>
      </c>
      <c r="B950" t="s">
        <v>3104</v>
      </c>
      <c r="C950">
        <v>53231</v>
      </c>
      <c r="D950" s="153" t="s">
        <v>7501</v>
      </c>
      <c r="E950" t="s">
        <v>2301</v>
      </c>
      <c r="G950" t="s">
        <v>4789</v>
      </c>
    </row>
    <row r="951" spans="1:7" x14ac:dyDescent="0.45">
      <c r="A951">
        <v>4</v>
      </c>
      <c r="B951" t="s">
        <v>3104</v>
      </c>
      <c r="C951">
        <v>53241</v>
      </c>
      <c r="D951" s="153" t="s">
        <v>7502</v>
      </c>
      <c r="E951" t="s">
        <v>2303</v>
      </c>
      <c r="G951" t="s">
        <v>4793</v>
      </c>
    </row>
    <row r="952" spans="1:7" x14ac:dyDescent="0.45">
      <c r="A952">
        <v>4</v>
      </c>
      <c r="B952" t="s">
        <v>3104</v>
      </c>
      <c r="C952">
        <v>53242</v>
      </c>
      <c r="D952" s="153" t="s">
        <v>7503</v>
      </c>
      <c r="E952" t="s">
        <v>2305</v>
      </c>
      <c r="G952" t="s">
        <v>4795</v>
      </c>
    </row>
    <row r="953" spans="1:7" x14ac:dyDescent="0.45">
      <c r="A953">
        <v>4</v>
      </c>
      <c r="B953" t="s">
        <v>3104</v>
      </c>
      <c r="C953">
        <v>53249</v>
      </c>
      <c r="D953" s="153" t="s">
        <v>7504</v>
      </c>
      <c r="E953" t="s">
        <v>2307</v>
      </c>
      <c r="G953" t="s">
        <v>4797</v>
      </c>
    </row>
    <row r="954" spans="1:7" x14ac:dyDescent="0.45">
      <c r="A954">
        <v>4</v>
      </c>
      <c r="B954" t="s">
        <v>3104</v>
      </c>
      <c r="C954">
        <v>53311</v>
      </c>
      <c r="D954" s="153" t="s">
        <v>7506</v>
      </c>
      <c r="E954" t="s">
        <v>785</v>
      </c>
      <c r="G954" t="s">
        <v>4801</v>
      </c>
    </row>
    <row r="955" spans="1:7" x14ac:dyDescent="0.45">
      <c r="A955">
        <v>4</v>
      </c>
      <c r="B955" t="s">
        <v>3104</v>
      </c>
      <c r="C955">
        <v>54111</v>
      </c>
      <c r="D955" s="153" t="s">
        <v>7509</v>
      </c>
      <c r="E955" t="s">
        <v>2310</v>
      </c>
      <c r="G955" t="s">
        <v>4806</v>
      </c>
    </row>
    <row r="956" spans="1:7" x14ac:dyDescent="0.45">
      <c r="A956">
        <v>4</v>
      </c>
      <c r="B956" t="s">
        <v>3104</v>
      </c>
      <c r="C956">
        <v>54112</v>
      </c>
      <c r="D956" s="153" t="s">
        <v>7510</v>
      </c>
      <c r="E956" t="s">
        <v>2312</v>
      </c>
      <c r="G956" t="s">
        <v>4808</v>
      </c>
    </row>
    <row r="957" spans="1:7" x14ac:dyDescent="0.45">
      <c r="A957">
        <v>4</v>
      </c>
      <c r="B957" t="s">
        <v>3104</v>
      </c>
      <c r="C957">
        <v>54119</v>
      </c>
      <c r="D957" s="153" t="s">
        <v>7511</v>
      </c>
      <c r="E957" t="s">
        <v>2314</v>
      </c>
      <c r="G957" t="s">
        <v>4810</v>
      </c>
    </row>
    <row r="958" spans="1:7" x14ac:dyDescent="0.45">
      <c r="A958">
        <v>4</v>
      </c>
      <c r="B958" t="s">
        <v>3104</v>
      </c>
      <c r="C958">
        <v>54121</v>
      </c>
      <c r="D958" s="153" t="s">
        <v>7512</v>
      </c>
      <c r="E958" t="s">
        <v>794</v>
      </c>
      <c r="G958" t="s">
        <v>4813</v>
      </c>
    </row>
    <row r="959" spans="1:7" x14ac:dyDescent="0.45">
      <c r="A959">
        <v>4</v>
      </c>
      <c r="B959" t="s">
        <v>3104</v>
      </c>
      <c r="C959">
        <v>54131</v>
      </c>
      <c r="D959" s="153" t="s">
        <v>7516</v>
      </c>
      <c r="E959" t="s">
        <v>2322</v>
      </c>
      <c r="G959" t="s">
        <v>4818</v>
      </c>
    </row>
    <row r="960" spans="1:7" x14ac:dyDescent="0.45">
      <c r="A960">
        <v>4</v>
      </c>
      <c r="B960" t="s">
        <v>3104</v>
      </c>
      <c r="C960">
        <v>54132</v>
      </c>
      <c r="D960" s="153" t="s">
        <v>7517</v>
      </c>
      <c r="E960" t="s">
        <v>2324</v>
      </c>
      <c r="G960" t="s">
        <v>4820</v>
      </c>
    </row>
    <row r="961" spans="1:7" x14ac:dyDescent="0.45">
      <c r="A961">
        <v>4</v>
      </c>
      <c r="B961" t="s">
        <v>3104</v>
      </c>
      <c r="C961">
        <v>54133</v>
      </c>
      <c r="D961" s="153" t="s">
        <v>7518</v>
      </c>
      <c r="E961" t="s">
        <v>2326</v>
      </c>
      <c r="G961" t="s">
        <v>4822</v>
      </c>
    </row>
    <row r="962" spans="1:7" x14ac:dyDescent="0.45">
      <c r="A962">
        <v>4</v>
      </c>
      <c r="B962" t="s">
        <v>3104</v>
      </c>
      <c r="C962">
        <v>54134</v>
      </c>
      <c r="D962" s="153" t="s">
        <v>7519</v>
      </c>
      <c r="E962" t="s">
        <v>2328</v>
      </c>
      <c r="G962" t="s">
        <v>4824</v>
      </c>
    </row>
    <row r="963" spans="1:7" x14ac:dyDescent="0.45">
      <c r="A963">
        <v>4</v>
      </c>
      <c r="B963" t="s">
        <v>3104</v>
      </c>
      <c r="C963">
        <v>54135</v>
      </c>
      <c r="D963" s="153" t="s">
        <v>7520</v>
      </c>
      <c r="E963" t="s">
        <v>2330</v>
      </c>
      <c r="G963" t="s">
        <v>4826</v>
      </c>
    </row>
    <row r="964" spans="1:7" x14ac:dyDescent="0.45">
      <c r="A964">
        <v>4</v>
      </c>
      <c r="B964" t="s">
        <v>3104</v>
      </c>
      <c r="C964">
        <v>54136</v>
      </c>
      <c r="D964" s="153" t="s">
        <v>7521</v>
      </c>
      <c r="E964" t="s">
        <v>2332</v>
      </c>
      <c r="G964" t="s">
        <v>4828</v>
      </c>
    </row>
    <row r="965" spans="1:7" x14ac:dyDescent="0.45">
      <c r="A965">
        <v>4</v>
      </c>
      <c r="B965" t="s">
        <v>3104</v>
      </c>
      <c r="C965">
        <v>54137</v>
      </c>
      <c r="D965" s="153" t="s">
        <v>7522</v>
      </c>
      <c r="E965" t="s">
        <v>2334</v>
      </c>
      <c r="G965" t="s">
        <v>4830</v>
      </c>
    </row>
    <row r="966" spans="1:7" x14ac:dyDescent="0.45">
      <c r="A966">
        <v>4</v>
      </c>
      <c r="B966" t="s">
        <v>3104</v>
      </c>
      <c r="C966">
        <v>54138</v>
      </c>
      <c r="D966" s="153" t="s">
        <v>7523</v>
      </c>
      <c r="E966" t="s">
        <v>2336</v>
      </c>
      <c r="G966" t="s">
        <v>4832</v>
      </c>
    </row>
    <row r="967" spans="1:7" x14ac:dyDescent="0.45">
      <c r="A967">
        <v>4</v>
      </c>
      <c r="B967" t="s">
        <v>3104</v>
      </c>
      <c r="C967">
        <v>54141</v>
      </c>
      <c r="D967" s="153" t="s">
        <v>7524</v>
      </c>
      <c r="E967" t="s">
        <v>2338</v>
      </c>
      <c r="G967" t="s">
        <v>4835</v>
      </c>
    </row>
    <row r="968" spans="1:7" x14ac:dyDescent="0.45">
      <c r="A968">
        <v>4</v>
      </c>
      <c r="B968" t="s">
        <v>3104</v>
      </c>
      <c r="C968">
        <v>54142</v>
      </c>
      <c r="D968" s="153" t="s">
        <v>7525</v>
      </c>
      <c r="E968" t="s">
        <v>2340</v>
      </c>
      <c r="G968" t="s">
        <v>4837</v>
      </c>
    </row>
    <row r="969" spans="1:7" x14ac:dyDescent="0.45">
      <c r="A969">
        <v>4</v>
      </c>
      <c r="B969" t="s">
        <v>3104</v>
      </c>
      <c r="C969">
        <v>54143</v>
      </c>
      <c r="D969" s="153" t="s">
        <v>7526</v>
      </c>
      <c r="E969" t="s">
        <v>2342</v>
      </c>
      <c r="G969" t="s">
        <v>4839</v>
      </c>
    </row>
    <row r="970" spans="1:7" x14ac:dyDescent="0.45">
      <c r="A970">
        <v>4</v>
      </c>
      <c r="B970" t="s">
        <v>3104</v>
      </c>
      <c r="C970">
        <v>54149</v>
      </c>
      <c r="D970" s="153" t="s">
        <v>7527</v>
      </c>
      <c r="E970" t="s">
        <v>2344</v>
      </c>
      <c r="G970" t="s">
        <v>4841</v>
      </c>
    </row>
    <row r="971" spans="1:7" x14ac:dyDescent="0.45">
      <c r="A971">
        <v>4</v>
      </c>
      <c r="B971" t="s">
        <v>3104</v>
      </c>
      <c r="C971">
        <v>54151</v>
      </c>
      <c r="D971" s="153" t="s">
        <v>7528</v>
      </c>
      <c r="E971" t="s">
        <v>76</v>
      </c>
      <c r="G971" t="s">
        <v>4844</v>
      </c>
    </row>
    <row r="972" spans="1:7" x14ac:dyDescent="0.45">
      <c r="A972">
        <v>4</v>
      </c>
      <c r="B972" t="s">
        <v>3104</v>
      </c>
      <c r="C972">
        <v>54161</v>
      </c>
      <c r="D972" s="153" t="s">
        <v>7531</v>
      </c>
      <c r="E972" t="s">
        <v>4848</v>
      </c>
      <c r="G972" t="s">
        <v>4849</v>
      </c>
    </row>
    <row r="973" spans="1:7" x14ac:dyDescent="0.45">
      <c r="A973">
        <v>4</v>
      </c>
      <c r="B973" t="s">
        <v>3104</v>
      </c>
      <c r="C973">
        <v>54162</v>
      </c>
      <c r="D973" s="153" t="s">
        <v>7535</v>
      </c>
      <c r="E973" t="s">
        <v>2356</v>
      </c>
      <c r="G973" t="s">
        <v>4853</v>
      </c>
    </row>
    <row r="974" spans="1:7" x14ac:dyDescent="0.45">
      <c r="A974">
        <v>4</v>
      </c>
      <c r="B974" t="s">
        <v>3104</v>
      </c>
      <c r="C974">
        <v>54169</v>
      </c>
      <c r="D974" s="153" t="s">
        <v>7536</v>
      </c>
      <c r="E974" t="s">
        <v>2358</v>
      </c>
      <c r="G974" t="s">
        <v>4855</v>
      </c>
    </row>
    <row r="975" spans="1:7" x14ac:dyDescent="0.45">
      <c r="A975">
        <v>4</v>
      </c>
      <c r="B975" t="s">
        <v>3104</v>
      </c>
      <c r="C975">
        <v>54171</v>
      </c>
      <c r="D975" s="153" t="s">
        <v>7537</v>
      </c>
      <c r="E975" t="s">
        <v>2360</v>
      </c>
      <c r="G975" t="s">
        <v>4858</v>
      </c>
    </row>
    <row r="976" spans="1:7" x14ac:dyDescent="0.45">
      <c r="A976">
        <v>4</v>
      </c>
      <c r="B976" t="s">
        <v>3104</v>
      </c>
      <c r="C976">
        <v>54172</v>
      </c>
      <c r="D976" s="153" t="s">
        <v>7538</v>
      </c>
      <c r="E976" t="s">
        <v>2362</v>
      </c>
      <c r="G976" t="s">
        <v>4860</v>
      </c>
    </row>
    <row r="977" spans="1:7" x14ac:dyDescent="0.45">
      <c r="A977">
        <v>4</v>
      </c>
      <c r="B977" t="s">
        <v>3104</v>
      </c>
      <c r="C977">
        <v>54181</v>
      </c>
      <c r="D977" s="153" t="s">
        <v>7539</v>
      </c>
      <c r="E977" t="s">
        <v>2364</v>
      </c>
      <c r="G977" t="s">
        <v>4863</v>
      </c>
    </row>
    <row r="978" spans="1:7" x14ac:dyDescent="0.45">
      <c r="A978">
        <v>4</v>
      </c>
      <c r="B978" t="s">
        <v>3104</v>
      </c>
      <c r="C978">
        <v>54182</v>
      </c>
      <c r="D978" s="153" t="s">
        <v>7540</v>
      </c>
      <c r="E978" t="s">
        <v>2366</v>
      </c>
      <c r="G978" t="s">
        <v>4865</v>
      </c>
    </row>
    <row r="979" spans="1:7" x14ac:dyDescent="0.45">
      <c r="A979">
        <v>4</v>
      </c>
      <c r="B979" t="s">
        <v>3104</v>
      </c>
      <c r="C979">
        <v>54183</v>
      </c>
      <c r="D979" s="153" t="s">
        <v>7541</v>
      </c>
      <c r="E979" t="s">
        <v>2368</v>
      </c>
      <c r="G979" t="s">
        <v>4867</v>
      </c>
    </row>
    <row r="980" spans="1:7" x14ac:dyDescent="0.45">
      <c r="A980">
        <v>4</v>
      </c>
      <c r="B980" t="s">
        <v>3104</v>
      </c>
      <c r="C980">
        <v>54184</v>
      </c>
      <c r="D980" s="153" t="s">
        <v>7542</v>
      </c>
      <c r="E980" t="s">
        <v>2370</v>
      </c>
      <c r="G980" t="s">
        <v>4869</v>
      </c>
    </row>
    <row r="981" spans="1:7" x14ac:dyDescent="0.45">
      <c r="A981">
        <v>4</v>
      </c>
      <c r="B981" t="s">
        <v>3104</v>
      </c>
      <c r="C981">
        <v>54185</v>
      </c>
      <c r="D981" s="153" t="s">
        <v>7543</v>
      </c>
      <c r="E981" t="s">
        <v>2372</v>
      </c>
      <c r="G981" t="s">
        <v>4871</v>
      </c>
    </row>
    <row r="982" spans="1:7" x14ac:dyDescent="0.45">
      <c r="A982">
        <v>4</v>
      </c>
      <c r="B982" t="s">
        <v>3104</v>
      </c>
      <c r="C982">
        <v>54186</v>
      </c>
      <c r="D982" s="153" t="s">
        <v>7544</v>
      </c>
      <c r="E982" t="s">
        <v>2374</v>
      </c>
      <c r="G982" t="s">
        <v>4873</v>
      </c>
    </row>
    <row r="983" spans="1:7" x14ac:dyDescent="0.45">
      <c r="A983">
        <v>4</v>
      </c>
      <c r="B983" t="s">
        <v>3104</v>
      </c>
      <c r="C983">
        <v>54187</v>
      </c>
      <c r="D983" s="153" t="s">
        <v>7545</v>
      </c>
      <c r="E983" t="s">
        <v>2376</v>
      </c>
      <c r="G983" t="s">
        <v>4875</v>
      </c>
    </row>
    <row r="984" spans="1:7" x14ac:dyDescent="0.45">
      <c r="A984">
        <v>4</v>
      </c>
      <c r="B984" t="s">
        <v>3104</v>
      </c>
      <c r="C984">
        <v>54189</v>
      </c>
      <c r="D984" s="153" t="s">
        <v>7546</v>
      </c>
      <c r="E984" t="s">
        <v>4877</v>
      </c>
      <c r="G984" t="s">
        <v>4878</v>
      </c>
    </row>
    <row r="985" spans="1:7" x14ac:dyDescent="0.45">
      <c r="A985">
        <v>4</v>
      </c>
      <c r="B985" t="s">
        <v>3104</v>
      </c>
      <c r="C985">
        <v>54191</v>
      </c>
      <c r="D985" s="153" t="s">
        <v>7549</v>
      </c>
      <c r="E985" t="s">
        <v>2382</v>
      </c>
      <c r="G985" t="s">
        <v>4882</v>
      </c>
    </row>
    <row r="986" spans="1:7" x14ac:dyDescent="0.45">
      <c r="A986">
        <v>4</v>
      </c>
      <c r="B986" t="s">
        <v>3104</v>
      </c>
      <c r="C986">
        <v>54192</v>
      </c>
      <c r="D986" s="153" t="s">
        <v>7550</v>
      </c>
      <c r="E986" t="s">
        <v>2384</v>
      </c>
      <c r="G986" t="s">
        <v>4884</v>
      </c>
    </row>
    <row r="987" spans="1:7" x14ac:dyDescent="0.45">
      <c r="A987">
        <v>4</v>
      </c>
      <c r="B987" t="s">
        <v>3104</v>
      </c>
      <c r="C987">
        <v>54193</v>
      </c>
      <c r="D987" s="153" t="s">
        <v>7551</v>
      </c>
      <c r="E987" t="s">
        <v>2386</v>
      </c>
      <c r="G987" t="s">
        <v>4886</v>
      </c>
    </row>
    <row r="988" spans="1:7" x14ac:dyDescent="0.45">
      <c r="A988">
        <v>4</v>
      </c>
      <c r="B988" t="s">
        <v>3104</v>
      </c>
      <c r="C988">
        <v>54194</v>
      </c>
      <c r="D988" s="153" t="s">
        <v>7552</v>
      </c>
      <c r="E988" t="s">
        <v>2388</v>
      </c>
      <c r="G988" t="s">
        <v>4888</v>
      </c>
    </row>
    <row r="989" spans="1:7" x14ac:dyDescent="0.45">
      <c r="A989">
        <v>4</v>
      </c>
      <c r="B989" t="s">
        <v>3104</v>
      </c>
      <c r="C989">
        <v>54199</v>
      </c>
      <c r="D989" s="153" t="s">
        <v>7553</v>
      </c>
      <c r="E989" t="s">
        <v>2390</v>
      </c>
      <c r="G989" t="s">
        <v>4890</v>
      </c>
    </row>
    <row r="990" spans="1:7" x14ac:dyDescent="0.45">
      <c r="A990">
        <v>4</v>
      </c>
      <c r="B990" t="s">
        <v>3104</v>
      </c>
      <c r="C990">
        <v>55111</v>
      </c>
      <c r="D990" s="153" t="s">
        <v>7556</v>
      </c>
      <c r="E990" t="s">
        <v>4892</v>
      </c>
      <c r="G990" t="s">
        <v>4896</v>
      </c>
    </row>
    <row r="991" spans="1:7" x14ac:dyDescent="0.45">
      <c r="A991">
        <v>4</v>
      </c>
      <c r="B991" t="s">
        <v>3104</v>
      </c>
      <c r="C991">
        <v>56111</v>
      </c>
      <c r="D991" s="153" t="s">
        <v>7561</v>
      </c>
      <c r="E991" t="s">
        <v>815</v>
      </c>
      <c r="G991" t="s">
        <v>4903</v>
      </c>
    </row>
    <row r="992" spans="1:7" x14ac:dyDescent="0.45">
      <c r="A992">
        <v>4</v>
      </c>
      <c r="B992" t="s">
        <v>3104</v>
      </c>
      <c r="C992">
        <v>56121</v>
      </c>
      <c r="D992" s="153" t="s">
        <v>7562</v>
      </c>
      <c r="E992" t="s">
        <v>2394</v>
      </c>
      <c r="G992" t="s">
        <v>4906</v>
      </c>
    </row>
    <row r="993" spans="1:7" x14ac:dyDescent="0.45">
      <c r="A993">
        <v>4</v>
      </c>
      <c r="B993" t="s">
        <v>3104</v>
      </c>
      <c r="C993">
        <v>56131</v>
      </c>
      <c r="D993" s="153" t="s">
        <v>7563</v>
      </c>
      <c r="E993" t="s">
        <v>2396</v>
      </c>
      <c r="G993" t="s">
        <v>4909</v>
      </c>
    </row>
    <row r="994" spans="1:7" x14ac:dyDescent="0.45">
      <c r="A994">
        <v>4</v>
      </c>
      <c r="B994" t="s">
        <v>3104</v>
      </c>
      <c r="C994">
        <v>56132</v>
      </c>
      <c r="D994" s="153" t="s">
        <v>7564</v>
      </c>
      <c r="E994" t="s">
        <v>2398</v>
      </c>
      <c r="G994" t="s">
        <v>4911</v>
      </c>
    </row>
    <row r="995" spans="1:7" x14ac:dyDescent="0.45">
      <c r="A995">
        <v>4</v>
      </c>
      <c r="B995" t="s">
        <v>3104</v>
      </c>
      <c r="C995">
        <v>56133</v>
      </c>
      <c r="D995" s="153" t="s">
        <v>7565</v>
      </c>
      <c r="E995" t="s">
        <v>2400</v>
      </c>
      <c r="G995" t="s">
        <v>4913</v>
      </c>
    </row>
    <row r="996" spans="1:7" x14ac:dyDescent="0.45">
      <c r="A996">
        <v>4</v>
      </c>
      <c r="B996" t="s">
        <v>3104</v>
      </c>
      <c r="C996">
        <v>56141</v>
      </c>
      <c r="D996" s="153" t="s">
        <v>7566</v>
      </c>
      <c r="E996" t="s">
        <v>2402</v>
      </c>
      <c r="G996" t="s">
        <v>4916</v>
      </c>
    </row>
    <row r="997" spans="1:7" x14ac:dyDescent="0.45">
      <c r="A997">
        <v>4</v>
      </c>
      <c r="B997" t="s">
        <v>3104</v>
      </c>
      <c r="C997">
        <v>56142</v>
      </c>
      <c r="D997" s="153" t="s">
        <v>7567</v>
      </c>
      <c r="E997" t="s">
        <v>2404</v>
      </c>
      <c r="G997" t="s">
        <v>4918</v>
      </c>
    </row>
    <row r="998" spans="1:7" x14ac:dyDescent="0.45">
      <c r="A998">
        <v>4</v>
      </c>
      <c r="B998" t="s">
        <v>3104</v>
      </c>
      <c r="C998">
        <v>56143</v>
      </c>
      <c r="D998" s="153" t="s">
        <v>7568</v>
      </c>
      <c r="E998" t="s">
        <v>2406</v>
      </c>
      <c r="G998" t="s">
        <v>4920</v>
      </c>
    </row>
    <row r="999" spans="1:7" x14ac:dyDescent="0.45">
      <c r="A999">
        <v>4</v>
      </c>
      <c r="B999" t="s">
        <v>3104</v>
      </c>
      <c r="C999">
        <v>56144</v>
      </c>
      <c r="D999" s="153" t="s">
        <v>7569</v>
      </c>
      <c r="E999" t="s">
        <v>2408</v>
      </c>
      <c r="G999" t="s">
        <v>4922</v>
      </c>
    </row>
    <row r="1000" spans="1:7" x14ac:dyDescent="0.45">
      <c r="A1000">
        <v>4</v>
      </c>
      <c r="B1000" t="s">
        <v>3104</v>
      </c>
      <c r="C1000">
        <v>56145</v>
      </c>
      <c r="D1000" s="153" t="s">
        <v>7570</v>
      </c>
      <c r="E1000" t="s">
        <v>2410</v>
      </c>
      <c r="G1000" t="s">
        <v>4924</v>
      </c>
    </row>
    <row r="1001" spans="1:7" x14ac:dyDescent="0.45">
      <c r="A1001">
        <v>4</v>
      </c>
      <c r="B1001" t="s">
        <v>3104</v>
      </c>
      <c r="C1001">
        <v>56149</v>
      </c>
      <c r="D1001" s="153" t="s">
        <v>7571</v>
      </c>
      <c r="E1001" t="s">
        <v>2412</v>
      </c>
      <c r="G1001" t="s">
        <v>4926</v>
      </c>
    </row>
    <row r="1002" spans="1:7" x14ac:dyDescent="0.45">
      <c r="A1002">
        <v>4</v>
      </c>
      <c r="B1002" t="s">
        <v>3104</v>
      </c>
      <c r="C1002">
        <v>56151</v>
      </c>
      <c r="D1002" s="153" t="s">
        <v>7572</v>
      </c>
      <c r="E1002" t="s">
        <v>2414</v>
      </c>
      <c r="G1002" t="s">
        <v>4929</v>
      </c>
    </row>
    <row r="1003" spans="1:7" x14ac:dyDescent="0.45">
      <c r="A1003">
        <v>4</v>
      </c>
      <c r="B1003" t="s">
        <v>3104</v>
      </c>
      <c r="C1003">
        <v>56152</v>
      </c>
      <c r="D1003" s="153" t="s">
        <v>7573</v>
      </c>
      <c r="E1003" t="s">
        <v>2416</v>
      </c>
      <c r="G1003" t="s">
        <v>4931</v>
      </c>
    </row>
    <row r="1004" spans="1:7" x14ac:dyDescent="0.45">
      <c r="A1004">
        <v>4</v>
      </c>
      <c r="B1004" t="s">
        <v>3104</v>
      </c>
      <c r="C1004">
        <v>56159</v>
      </c>
      <c r="D1004" s="153" t="s">
        <v>7574</v>
      </c>
      <c r="E1004" t="s">
        <v>2418</v>
      </c>
      <c r="G1004" t="s">
        <v>4933</v>
      </c>
    </row>
    <row r="1005" spans="1:7" x14ac:dyDescent="0.45">
      <c r="A1005">
        <v>4</v>
      </c>
      <c r="B1005" t="s">
        <v>3104</v>
      </c>
      <c r="C1005">
        <v>56161</v>
      </c>
      <c r="D1005" s="153" t="s">
        <v>7575</v>
      </c>
      <c r="E1005" t="s">
        <v>4936</v>
      </c>
      <c r="G1005" t="s">
        <v>4937</v>
      </c>
    </row>
    <row r="1006" spans="1:7" x14ac:dyDescent="0.45">
      <c r="A1006">
        <v>4</v>
      </c>
      <c r="B1006" t="s">
        <v>3104</v>
      </c>
      <c r="C1006">
        <v>56162</v>
      </c>
      <c r="D1006" s="153" t="s">
        <v>7579</v>
      </c>
      <c r="E1006" t="s">
        <v>4941</v>
      </c>
      <c r="G1006" t="s">
        <v>4942</v>
      </c>
    </row>
    <row r="1007" spans="1:7" x14ac:dyDescent="0.45">
      <c r="A1007">
        <v>4</v>
      </c>
      <c r="B1007" t="s">
        <v>3104</v>
      </c>
      <c r="C1007">
        <v>56171</v>
      </c>
      <c r="D1007" s="153" t="s">
        <v>7582</v>
      </c>
      <c r="E1007" t="s">
        <v>2430</v>
      </c>
      <c r="G1007" t="s">
        <v>4946</v>
      </c>
    </row>
    <row r="1008" spans="1:7" x14ac:dyDescent="0.45">
      <c r="A1008">
        <v>4</v>
      </c>
      <c r="B1008" t="s">
        <v>3104</v>
      </c>
      <c r="C1008">
        <v>56172</v>
      </c>
      <c r="D1008" s="153" t="s">
        <v>7583</v>
      </c>
      <c r="E1008" t="s">
        <v>4948</v>
      </c>
      <c r="G1008" t="s">
        <v>4949</v>
      </c>
    </row>
    <row r="1009" spans="1:7" x14ac:dyDescent="0.45">
      <c r="A1009">
        <v>4</v>
      </c>
      <c r="B1009" t="s">
        <v>3104</v>
      </c>
      <c r="C1009">
        <v>56173</v>
      </c>
      <c r="D1009" s="153" t="s">
        <v>7586</v>
      </c>
      <c r="E1009" t="s">
        <v>2436</v>
      </c>
      <c r="G1009" t="s">
        <v>4952</v>
      </c>
    </row>
    <row r="1010" spans="1:7" x14ac:dyDescent="0.45">
      <c r="A1010">
        <v>4</v>
      </c>
      <c r="B1010" t="s">
        <v>3104</v>
      </c>
      <c r="C1010">
        <v>56174</v>
      </c>
      <c r="D1010" s="153" t="s">
        <v>7587</v>
      </c>
      <c r="E1010" t="s">
        <v>2438</v>
      </c>
      <c r="G1010" t="s">
        <v>4954</v>
      </c>
    </row>
    <row r="1011" spans="1:7" x14ac:dyDescent="0.45">
      <c r="A1011">
        <v>4</v>
      </c>
      <c r="B1011" t="s">
        <v>3104</v>
      </c>
      <c r="C1011">
        <v>56179</v>
      </c>
      <c r="D1011" s="153" t="s">
        <v>7588</v>
      </c>
      <c r="E1011" t="s">
        <v>4956</v>
      </c>
      <c r="G1011" t="s">
        <v>4957</v>
      </c>
    </row>
    <row r="1012" spans="1:7" x14ac:dyDescent="0.45">
      <c r="A1012">
        <v>4</v>
      </c>
      <c r="B1012" t="s">
        <v>3104</v>
      </c>
      <c r="C1012">
        <v>56191</v>
      </c>
      <c r="D1012" s="153" t="s">
        <v>7591</v>
      </c>
      <c r="E1012" t="s">
        <v>2444</v>
      </c>
      <c r="G1012" t="s">
        <v>4962</v>
      </c>
    </row>
    <row r="1013" spans="1:7" x14ac:dyDescent="0.45">
      <c r="A1013">
        <v>4</v>
      </c>
      <c r="B1013" t="s">
        <v>3104</v>
      </c>
      <c r="C1013">
        <v>56192</v>
      </c>
      <c r="D1013" s="153" t="s">
        <v>7592</v>
      </c>
      <c r="E1013" t="s">
        <v>2446</v>
      </c>
      <c r="G1013" t="s">
        <v>4964</v>
      </c>
    </row>
    <row r="1014" spans="1:7" x14ac:dyDescent="0.45">
      <c r="A1014">
        <v>4</v>
      </c>
      <c r="B1014" t="s">
        <v>3104</v>
      </c>
      <c r="C1014">
        <v>56199</v>
      </c>
      <c r="D1014" s="153" t="s">
        <v>7593</v>
      </c>
      <c r="E1014" t="s">
        <v>2448</v>
      </c>
      <c r="G1014" t="s">
        <v>4966</v>
      </c>
    </row>
    <row r="1015" spans="1:7" x14ac:dyDescent="0.45">
      <c r="A1015">
        <v>4</v>
      </c>
      <c r="B1015" t="s">
        <v>3104</v>
      </c>
      <c r="C1015">
        <v>56211</v>
      </c>
      <c r="D1015" s="153" t="s">
        <v>7595</v>
      </c>
      <c r="E1015" t="s">
        <v>2450</v>
      </c>
      <c r="F1015" t="s">
        <v>3109</v>
      </c>
      <c r="G1015" t="s">
        <v>4970</v>
      </c>
    </row>
    <row r="1016" spans="1:7" x14ac:dyDescent="0.45">
      <c r="A1016">
        <v>4</v>
      </c>
      <c r="B1016" t="s">
        <v>3104</v>
      </c>
      <c r="C1016">
        <v>56221</v>
      </c>
      <c r="D1016" s="153" t="s">
        <v>7596</v>
      </c>
      <c r="E1016" t="s">
        <v>2452</v>
      </c>
      <c r="F1016" t="s">
        <v>3109</v>
      </c>
      <c r="G1016" t="s">
        <v>4973</v>
      </c>
    </row>
    <row r="1017" spans="1:7" x14ac:dyDescent="0.45">
      <c r="A1017">
        <v>4</v>
      </c>
      <c r="B1017" t="s">
        <v>3104</v>
      </c>
      <c r="C1017">
        <v>56291</v>
      </c>
      <c r="D1017" s="153" t="s">
        <v>7597</v>
      </c>
      <c r="E1017" t="s">
        <v>2454</v>
      </c>
      <c r="F1017" t="s">
        <v>3109</v>
      </c>
      <c r="G1017" t="s">
        <v>4977</v>
      </c>
    </row>
    <row r="1018" spans="1:7" x14ac:dyDescent="0.45">
      <c r="A1018">
        <v>4</v>
      </c>
      <c r="B1018" t="s">
        <v>3104</v>
      </c>
      <c r="C1018">
        <v>56292</v>
      </c>
      <c r="D1018" s="153" t="s">
        <v>7598</v>
      </c>
      <c r="E1018" t="s">
        <v>2456</v>
      </c>
      <c r="F1018" t="s">
        <v>3109</v>
      </c>
      <c r="G1018" t="s">
        <v>4979</v>
      </c>
    </row>
    <row r="1019" spans="1:7" x14ac:dyDescent="0.45">
      <c r="A1019">
        <v>4</v>
      </c>
      <c r="B1019" t="s">
        <v>3104</v>
      </c>
      <c r="C1019">
        <v>56299</v>
      </c>
      <c r="D1019" s="153" t="s">
        <v>7599</v>
      </c>
      <c r="E1019" t="s">
        <v>2458</v>
      </c>
      <c r="F1019" t="s">
        <v>3109</v>
      </c>
      <c r="G1019" t="s">
        <v>4981</v>
      </c>
    </row>
    <row r="1020" spans="1:7" x14ac:dyDescent="0.45">
      <c r="A1020">
        <v>4</v>
      </c>
      <c r="B1020" t="s">
        <v>3104</v>
      </c>
      <c r="C1020">
        <v>61111</v>
      </c>
      <c r="D1020" s="153" t="s">
        <v>7602</v>
      </c>
      <c r="E1020" t="s">
        <v>961</v>
      </c>
      <c r="F1020" t="s">
        <v>3109</v>
      </c>
      <c r="G1020" t="s">
        <v>4986</v>
      </c>
    </row>
    <row r="1021" spans="1:7" x14ac:dyDescent="0.45">
      <c r="A1021">
        <v>4</v>
      </c>
      <c r="B1021" t="s">
        <v>3104</v>
      </c>
      <c r="C1021">
        <v>61121</v>
      </c>
      <c r="D1021" s="153" t="s">
        <v>7603</v>
      </c>
      <c r="E1021" t="s">
        <v>964</v>
      </c>
      <c r="G1021" t="s">
        <v>4989</v>
      </c>
    </row>
    <row r="1022" spans="1:7" x14ac:dyDescent="0.45">
      <c r="A1022">
        <v>4</v>
      </c>
      <c r="B1022" t="s">
        <v>3104</v>
      </c>
      <c r="C1022">
        <v>61131</v>
      </c>
      <c r="D1022" s="153" t="s">
        <v>7604</v>
      </c>
      <c r="E1022" t="s">
        <v>967</v>
      </c>
      <c r="G1022" t="s">
        <v>4992</v>
      </c>
    </row>
    <row r="1023" spans="1:7" x14ac:dyDescent="0.45">
      <c r="A1023">
        <v>4</v>
      </c>
      <c r="B1023" t="s">
        <v>3104</v>
      </c>
      <c r="C1023">
        <v>61141</v>
      </c>
      <c r="D1023" s="153" t="s">
        <v>7605</v>
      </c>
      <c r="E1023" t="s">
        <v>2463</v>
      </c>
      <c r="G1023" t="s">
        <v>4996</v>
      </c>
    </row>
    <row r="1024" spans="1:7" x14ac:dyDescent="0.45">
      <c r="A1024">
        <v>4</v>
      </c>
      <c r="B1024" t="s">
        <v>3104</v>
      </c>
      <c r="C1024">
        <v>61142</v>
      </c>
      <c r="D1024" s="153" t="s">
        <v>7606</v>
      </c>
      <c r="E1024" t="s">
        <v>2465</v>
      </c>
      <c r="G1024" t="s">
        <v>4998</v>
      </c>
    </row>
    <row r="1025" spans="1:7" x14ac:dyDescent="0.45">
      <c r="A1025">
        <v>4</v>
      </c>
      <c r="B1025" t="s">
        <v>3104</v>
      </c>
      <c r="C1025">
        <v>61143</v>
      </c>
      <c r="D1025" s="153" t="s">
        <v>7607</v>
      </c>
      <c r="E1025" t="s">
        <v>2467</v>
      </c>
      <c r="G1025" t="s">
        <v>5000</v>
      </c>
    </row>
    <row r="1026" spans="1:7" x14ac:dyDescent="0.45">
      <c r="A1026">
        <v>4</v>
      </c>
      <c r="B1026" t="s">
        <v>3104</v>
      </c>
      <c r="C1026">
        <v>61151</v>
      </c>
      <c r="D1026" s="153" t="s">
        <v>7608</v>
      </c>
      <c r="E1026" t="s">
        <v>2469</v>
      </c>
      <c r="G1026" t="s">
        <v>5003</v>
      </c>
    </row>
    <row r="1027" spans="1:7" x14ac:dyDescent="0.45">
      <c r="A1027">
        <v>4</v>
      </c>
      <c r="B1027" t="s">
        <v>3104</v>
      </c>
      <c r="C1027">
        <v>61161</v>
      </c>
      <c r="D1027" s="153" t="s">
        <v>7609</v>
      </c>
      <c r="E1027" t="s">
        <v>2471</v>
      </c>
      <c r="G1027" t="s">
        <v>5007</v>
      </c>
    </row>
    <row r="1028" spans="1:7" x14ac:dyDescent="0.45">
      <c r="A1028">
        <v>4</v>
      </c>
      <c r="B1028" t="s">
        <v>3104</v>
      </c>
      <c r="C1028">
        <v>61162</v>
      </c>
      <c r="D1028" s="153" t="s">
        <v>7610</v>
      </c>
      <c r="E1028" t="s">
        <v>2473</v>
      </c>
      <c r="G1028" t="s">
        <v>5009</v>
      </c>
    </row>
    <row r="1029" spans="1:7" x14ac:dyDescent="0.45">
      <c r="A1029">
        <v>4</v>
      </c>
      <c r="B1029" t="s">
        <v>3104</v>
      </c>
      <c r="C1029">
        <v>61163</v>
      </c>
      <c r="D1029" s="153" t="s">
        <v>7611</v>
      </c>
      <c r="E1029" t="s">
        <v>2475</v>
      </c>
      <c r="G1029" t="s">
        <v>5011</v>
      </c>
    </row>
    <row r="1030" spans="1:7" x14ac:dyDescent="0.45">
      <c r="A1030">
        <v>4</v>
      </c>
      <c r="B1030" t="s">
        <v>3104</v>
      </c>
      <c r="C1030">
        <v>61169</v>
      </c>
      <c r="D1030" s="153" t="s">
        <v>7612</v>
      </c>
      <c r="E1030" t="s">
        <v>2477</v>
      </c>
      <c r="G1030" t="s">
        <v>5013</v>
      </c>
    </row>
    <row r="1031" spans="1:7" x14ac:dyDescent="0.45">
      <c r="A1031">
        <v>4</v>
      </c>
      <c r="B1031" t="s">
        <v>3104</v>
      </c>
      <c r="C1031">
        <v>61171</v>
      </c>
      <c r="D1031" s="153" t="s">
        <v>7613</v>
      </c>
      <c r="E1031" t="s">
        <v>2479</v>
      </c>
      <c r="G1031" t="s">
        <v>5016</v>
      </c>
    </row>
    <row r="1032" spans="1:7" x14ac:dyDescent="0.45">
      <c r="A1032">
        <v>4</v>
      </c>
      <c r="B1032" t="s">
        <v>3104</v>
      </c>
      <c r="C1032">
        <v>62111</v>
      </c>
      <c r="D1032" s="153" t="s">
        <v>7616</v>
      </c>
      <c r="E1032" t="s">
        <v>849</v>
      </c>
      <c r="G1032" t="s">
        <v>5021</v>
      </c>
    </row>
    <row r="1033" spans="1:7" x14ac:dyDescent="0.45">
      <c r="A1033">
        <v>4</v>
      </c>
      <c r="B1033" t="s">
        <v>3104</v>
      </c>
      <c r="C1033">
        <v>62121</v>
      </c>
      <c r="D1033" s="153" t="s">
        <v>7617</v>
      </c>
      <c r="E1033" t="s">
        <v>852</v>
      </c>
      <c r="G1033" t="s">
        <v>5024</v>
      </c>
    </row>
    <row r="1034" spans="1:7" x14ac:dyDescent="0.45">
      <c r="A1034">
        <v>4</v>
      </c>
      <c r="B1034" t="s">
        <v>3104</v>
      </c>
      <c r="C1034">
        <v>62131</v>
      </c>
      <c r="D1034" s="153" t="s">
        <v>7618</v>
      </c>
      <c r="E1034" t="s">
        <v>2483</v>
      </c>
      <c r="G1034" t="s">
        <v>5028</v>
      </c>
    </row>
    <row r="1035" spans="1:7" x14ac:dyDescent="0.45">
      <c r="A1035">
        <v>4</v>
      </c>
      <c r="B1035" t="s">
        <v>3104</v>
      </c>
      <c r="C1035">
        <v>62132</v>
      </c>
      <c r="D1035" s="153" t="s">
        <v>7619</v>
      </c>
      <c r="E1035" t="s">
        <v>2485</v>
      </c>
      <c r="G1035" t="s">
        <v>5030</v>
      </c>
    </row>
    <row r="1036" spans="1:7" x14ac:dyDescent="0.45">
      <c r="A1036">
        <v>4</v>
      </c>
      <c r="B1036" t="s">
        <v>3104</v>
      </c>
      <c r="C1036">
        <v>62133</v>
      </c>
      <c r="D1036" s="153" t="s">
        <v>7620</v>
      </c>
      <c r="E1036" t="s">
        <v>2487</v>
      </c>
      <c r="G1036" t="s">
        <v>5032</v>
      </c>
    </row>
    <row r="1037" spans="1:7" x14ac:dyDescent="0.45">
      <c r="A1037">
        <v>4</v>
      </c>
      <c r="B1037" t="s">
        <v>3104</v>
      </c>
      <c r="C1037">
        <v>62134</v>
      </c>
      <c r="D1037" s="153" t="s">
        <v>7621</v>
      </c>
      <c r="E1037" t="s">
        <v>2489</v>
      </c>
      <c r="G1037" t="s">
        <v>5034</v>
      </c>
    </row>
    <row r="1038" spans="1:7" x14ac:dyDescent="0.45">
      <c r="A1038">
        <v>4</v>
      </c>
      <c r="B1038" t="s">
        <v>3104</v>
      </c>
      <c r="C1038">
        <v>62139</v>
      </c>
      <c r="D1038" s="153" t="s">
        <v>7622</v>
      </c>
      <c r="E1038" t="s">
        <v>2491</v>
      </c>
      <c r="G1038" t="s">
        <v>5036</v>
      </c>
    </row>
    <row r="1039" spans="1:7" x14ac:dyDescent="0.45">
      <c r="A1039">
        <v>4</v>
      </c>
      <c r="B1039" t="s">
        <v>3104</v>
      </c>
      <c r="C1039">
        <v>62141</v>
      </c>
      <c r="D1039" s="153" t="s">
        <v>7623</v>
      </c>
      <c r="E1039" t="s">
        <v>2493</v>
      </c>
      <c r="G1039" t="s">
        <v>5040</v>
      </c>
    </row>
    <row r="1040" spans="1:7" x14ac:dyDescent="0.45">
      <c r="A1040">
        <v>4</v>
      </c>
      <c r="B1040" t="s">
        <v>3104</v>
      </c>
      <c r="C1040">
        <v>62142</v>
      </c>
      <c r="D1040" s="153" t="s">
        <v>7624</v>
      </c>
      <c r="E1040" t="s">
        <v>2495</v>
      </c>
      <c r="G1040" t="s">
        <v>5042</v>
      </c>
    </row>
    <row r="1041" spans="1:7" x14ac:dyDescent="0.45">
      <c r="A1041">
        <v>4</v>
      </c>
      <c r="B1041" t="s">
        <v>3104</v>
      </c>
      <c r="C1041">
        <v>62149</v>
      </c>
      <c r="D1041" s="153" t="s">
        <v>7625</v>
      </c>
      <c r="E1041" t="s">
        <v>5044</v>
      </c>
      <c r="G1041" t="s">
        <v>5045</v>
      </c>
    </row>
    <row r="1042" spans="1:7" x14ac:dyDescent="0.45">
      <c r="A1042">
        <v>4</v>
      </c>
      <c r="B1042" t="s">
        <v>3104</v>
      </c>
      <c r="C1042">
        <v>62151</v>
      </c>
      <c r="D1042" s="153" t="s">
        <v>7628</v>
      </c>
      <c r="E1042" t="s">
        <v>2501</v>
      </c>
      <c r="G1042" t="s">
        <v>5049</v>
      </c>
    </row>
    <row r="1043" spans="1:7" x14ac:dyDescent="0.45">
      <c r="A1043">
        <v>4</v>
      </c>
      <c r="B1043" t="s">
        <v>3104</v>
      </c>
      <c r="C1043">
        <v>62161</v>
      </c>
      <c r="D1043" s="153" t="s">
        <v>7629</v>
      </c>
      <c r="E1043" t="s">
        <v>2503</v>
      </c>
      <c r="G1043" t="s">
        <v>5052</v>
      </c>
    </row>
    <row r="1044" spans="1:7" x14ac:dyDescent="0.45">
      <c r="A1044">
        <v>4</v>
      </c>
      <c r="B1044" t="s">
        <v>3104</v>
      </c>
      <c r="C1044">
        <v>62191</v>
      </c>
      <c r="D1044" s="153" t="s">
        <v>7630</v>
      </c>
      <c r="E1044" t="s">
        <v>5056</v>
      </c>
      <c r="G1044" t="s">
        <v>5057</v>
      </c>
    </row>
    <row r="1045" spans="1:7" x14ac:dyDescent="0.45">
      <c r="A1045">
        <v>4</v>
      </c>
      <c r="B1045" t="s">
        <v>3104</v>
      </c>
      <c r="C1045">
        <v>62199</v>
      </c>
      <c r="D1045" s="153" t="s">
        <v>7633</v>
      </c>
      <c r="E1045" t="s">
        <v>2509</v>
      </c>
      <c r="G1045" t="s">
        <v>5060</v>
      </c>
    </row>
    <row r="1046" spans="1:7" x14ac:dyDescent="0.45">
      <c r="A1046">
        <v>4</v>
      </c>
      <c r="B1046" t="s">
        <v>3104</v>
      </c>
      <c r="C1046">
        <v>62211</v>
      </c>
      <c r="D1046" s="153" t="s">
        <v>7635</v>
      </c>
      <c r="E1046" t="s">
        <v>5063</v>
      </c>
      <c r="G1046" t="s">
        <v>5065</v>
      </c>
    </row>
    <row r="1047" spans="1:7" x14ac:dyDescent="0.45">
      <c r="A1047">
        <v>4</v>
      </c>
      <c r="B1047" t="s">
        <v>3104</v>
      </c>
      <c r="C1047">
        <v>62221</v>
      </c>
      <c r="D1047" s="153" t="s">
        <v>7639</v>
      </c>
      <c r="E1047" t="s">
        <v>2515</v>
      </c>
      <c r="G1047" t="s">
        <v>5069</v>
      </c>
    </row>
    <row r="1048" spans="1:7" x14ac:dyDescent="0.45">
      <c r="A1048">
        <v>4</v>
      </c>
      <c r="B1048" t="s">
        <v>3104</v>
      </c>
      <c r="C1048">
        <v>62231</v>
      </c>
      <c r="D1048" s="153" t="s">
        <v>7641</v>
      </c>
      <c r="E1048" t="s">
        <v>2517</v>
      </c>
      <c r="G1048" t="s">
        <v>5072</v>
      </c>
    </row>
    <row r="1049" spans="1:7" x14ac:dyDescent="0.45">
      <c r="A1049">
        <v>4</v>
      </c>
      <c r="B1049" t="s">
        <v>3104</v>
      </c>
      <c r="C1049">
        <v>62311</v>
      </c>
      <c r="D1049" s="153" t="s">
        <v>7643</v>
      </c>
      <c r="E1049" t="s">
        <v>2519</v>
      </c>
      <c r="G1049" t="s">
        <v>5076</v>
      </c>
    </row>
    <row r="1050" spans="1:7" x14ac:dyDescent="0.45">
      <c r="A1050">
        <v>4</v>
      </c>
      <c r="B1050" t="s">
        <v>3104</v>
      </c>
      <c r="C1050">
        <v>62321</v>
      </c>
      <c r="D1050" s="153" t="s">
        <v>7645</v>
      </c>
      <c r="E1050" t="s">
        <v>2521</v>
      </c>
      <c r="G1050" t="s">
        <v>5080</v>
      </c>
    </row>
    <row r="1051" spans="1:7" x14ac:dyDescent="0.45">
      <c r="A1051">
        <v>4</v>
      </c>
      <c r="B1051" t="s">
        <v>3104</v>
      </c>
      <c r="C1051">
        <v>62322</v>
      </c>
      <c r="D1051" s="153" t="s">
        <v>7646</v>
      </c>
      <c r="E1051" t="s">
        <v>5082</v>
      </c>
      <c r="G1051" t="s">
        <v>5083</v>
      </c>
    </row>
    <row r="1052" spans="1:7" x14ac:dyDescent="0.45">
      <c r="A1052">
        <v>4</v>
      </c>
      <c r="B1052" t="s">
        <v>3104</v>
      </c>
      <c r="C1052">
        <v>62331</v>
      </c>
      <c r="D1052" s="153" t="s">
        <v>7650</v>
      </c>
      <c r="E1052" t="s">
        <v>2527</v>
      </c>
      <c r="G1052" t="s">
        <v>5087</v>
      </c>
    </row>
    <row r="1053" spans="1:7" x14ac:dyDescent="0.45">
      <c r="A1053">
        <v>4</v>
      </c>
      <c r="B1053" t="s">
        <v>3104</v>
      </c>
      <c r="C1053">
        <v>62399</v>
      </c>
      <c r="D1053" s="153" t="s">
        <v>7652</v>
      </c>
      <c r="E1053" t="s">
        <v>5089</v>
      </c>
      <c r="G1053" t="s">
        <v>5091</v>
      </c>
    </row>
    <row r="1054" spans="1:7" x14ac:dyDescent="0.45">
      <c r="A1054">
        <v>4</v>
      </c>
      <c r="B1054" t="s">
        <v>3104</v>
      </c>
      <c r="C1054">
        <v>62411</v>
      </c>
      <c r="D1054" s="153" t="s">
        <v>7658</v>
      </c>
      <c r="E1054" t="s">
        <v>2537</v>
      </c>
      <c r="G1054" t="s">
        <v>5099</v>
      </c>
    </row>
    <row r="1055" spans="1:7" x14ac:dyDescent="0.45">
      <c r="A1055">
        <v>4</v>
      </c>
      <c r="B1055" t="s">
        <v>3104</v>
      </c>
      <c r="C1055">
        <v>62412</v>
      </c>
      <c r="D1055" s="153" t="s">
        <v>7659</v>
      </c>
      <c r="E1055" t="s">
        <v>2540</v>
      </c>
      <c r="G1055" t="s">
        <v>5101</v>
      </c>
    </row>
    <row r="1056" spans="1:7" x14ac:dyDescent="0.45">
      <c r="A1056">
        <v>4</v>
      </c>
      <c r="B1056" t="s">
        <v>3104</v>
      </c>
      <c r="C1056">
        <v>62419</v>
      </c>
      <c r="D1056" s="153" t="s">
        <v>7660</v>
      </c>
      <c r="E1056" t="s">
        <v>2542</v>
      </c>
      <c r="G1056" t="s">
        <v>5103</v>
      </c>
    </row>
    <row r="1057" spans="1:7" x14ac:dyDescent="0.45">
      <c r="A1057">
        <v>4</v>
      </c>
      <c r="B1057" t="s">
        <v>3104</v>
      </c>
      <c r="C1057">
        <v>62421</v>
      </c>
      <c r="D1057" s="153" t="s">
        <v>7661</v>
      </c>
      <c r="E1057" t="s">
        <v>2544</v>
      </c>
      <c r="G1057" t="s">
        <v>5107</v>
      </c>
    </row>
    <row r="1058" spans="1:7" x14ac:dyDescent="0.45">
      <c r="A1058">
        <v>4</v>
      </c>
      <c r="B1058" t="s">
        <v>3104</v>
      </c>
      <c r="C1058">
        <v>62422</v>
      </c>
      <c r="D1058" s="153" t="s">
        <v>7662</v>
      </c>
      <c r="E1058" t="s">
        <v>2546</v>
      </c>
      <c r="G1058" t="s">
        <v>5109</v>
      </c>
    </row>
    <row r="1059" spans="1:7" x14ac:dyDescent="0.45">
      <c r="A1059">
        <v>4</v>
      </c>
      <c r="B1059" t="s">
        <v>3104</v>
      </c>
      <c r="C1059">
        <v>62423</v>
      </c>
      <c r="D1059" s="153" t="s">
        <v>7663</v>
      </c>
      <c r="E1059" t="s">
        <v>2548</v>
      </c>
      <c r="G1059" t="s">
        <v>5111</v>
      </c>
    </row>
    <row r="1060" spans="1:7" x14ac:dyDescent="0.45">
      <c r="A1060">
        <v>4</v>
      </c>
      <c r="B1060" t="s">
        <v>3104</v>
      </c>
      <c r="C1060">
        <v>62431</v>
      </c>
      <c r="D1060" s="153" t="s">
        <v>7664</v>
      </c>
      <c r="E1060" t="s">
        <v>2550</v>
      </c>
      <c r="G1060" t="s">
        <v>5114</v>
      </c>
    </row>
    <row r="1061" spans="1:7" x14ac:dyDescent="0.45">
      <c r="A1061">
        <v>4</v>
      </c>
      <c r="B1061" t="s">
        <v>3104</v>
      </c>
      <c r="C1061">
        <v>62441</v>
      </c>
      <c r="D1061" s="153" t="s">
        <v>7665</v>
      </c>
      <c r="E1061" t="s">
        <v>2552</v>
      </c>
      <c r="G1061" t="s">
        <v>5117</v>
      </c>
    </row>
    <row r="1062" spans="1:7" x14ac:dyDescent="0.45">
      <c r="A1062">
        <v>4</v>
      </c>
      <c r="B1062" t="s">
        <v>3104</v>
      </c>
      <c r="C1062">
        <v>71111</v>
      </c>
      <c r="D1062" s="153" t="s">
        <v>7667</v>
      </c>
      <c r="E1062" t="s">
        <v>5123</v>
      </c>
      <c r="G1062" t="s">
        <v>5124</v>
      </c>
    </row>
    <row r="1063" spans="1:7" x14ac:dyDescent="0.45">
      <c r="A1063">
        <v>4</v>
      </c>
      <c r="B1063" t="s">
        <v>3104</v>
      </c>
      <c r="C1063">
        <v>71112</v>
      </c>
      <c r="D1063" s="153" t="s">
        <v>7670</v>
      </c>
      <c r="E1063" t="s">
        <v>2558</v>
      </c>
      <c r="G1063" t="s">
        <v>5127</v>
      </c>
    </row>
    <row r="1064" spans="1:7" x14ac:dyDescent="0.45">
      <c r="A1064">
        <v>4</v>
      </c>
      <c r="B1064" t="s">
        <v>3104</v>
      </c>
      <c r="C1064">
        <v>71113</v>
      </c>
      <c r="D1064" s="153" t="s">
        <v>7671</v>
      </c>
      <c r="E1064" t="s">
        <v>2560</v>
      </c>
      <c r="G1064" t="s">
        <v>5129</v>
      </c>
    </row>
    <row r="1065" spans="1:7" x14ac:dyDescent="0.45">
      <c r="A1065">
        <v>4</v>
      </c>
      <c r="B1065" t="s">
        <v>3104</v>
      </c>
      <c r="C1065">
        <v>71119</v>
      </c>
      <c r="D1065" s="153" t="s">
        <v>7672</v>
      </c>
      <c r="E1065" t="s">
        <v>2562</v>
      </c>
      <c r="G1065" t="s">
        <v>5131</v>
      </c>
    </row>
    <row r="1066" spans="1:7" x14ac:dyDescent="0.45">
      <c r="A1066">
        <v>4</v>
      </c>
      <c r="B1066" t="s">
        <v>3104</v>
      </c>
      <c r="C1066">
        <v>71121</v>
      </c>
      <c r="D1066" s="153" t="s">
        <v>7673</v>
      </c>
      <c r="E1066" t="s">
        <v>5133</v>
      </c>
      <c r="G1066" t="s">
        <v>5135</v>
      </c>
    </row>
    <row r="1067" spans="1:7" x14ac:dyDescent="0.45">
      <c r="A1067">
        <v>4</v>
      </c>
      <c r="B1067" t="s">
        <v>3104</v>
      </c>
      <c r="C1067">
        <v>71131</v>
      </c>
      <c r="D1067" s="153" t="s">
        <v>7678</v>
      </c>
      <c r="E1067" t="s">
        <v>5144</v>
      </c>
      <c r="G1067" t="s">
        <v>5145</v>
      </c>
    </row>
    <row r="1068" spans="1:7" x14ac:dyDescent="0.45">
      <c r="A1068">
        <v>4</v>
      </c>
      <c r="B1068" t="s">
        <v>3104</v>
      </c>
      <c r="C1068">
        <v>71132</v>
      </c>
      <c r="D1068" s="153" t="s">
        <v>7681</v>
      </c>
      <c r="E1068" t="s">
        <v>5148</v>
      </c>
      <c r="G1068" t="s">
        <v>5149</v>
      </c>
    </row>
    <row r="1069" spans="1:7" x14ac:dyDescent="0.45">
      <c r="A1069">
        <v>4</v>
      </c>
      <c r="B1069" t="s">
        <v>3104</v>
      </c>
      <c r="C1069">
        <v>71141</v>
      </c>
      <c r="D1069" s="153" t="s">
        <v>7685</v>
      </c>
      <c r="E1069" t="s">
        <v>110</v>
      </c>
      <c r="G1069" t="s">
        <v>5154</v>
      </c>
    </row>
    <row r="1070" spans="1:7" x14ac:dyDescent="0.45">
      <c r="A1070">
        <v>4</v>
      </c>
      <c r="B1070" t="s">
        <v>3104</v>
      </c>
      <c r="C1070">
        <v>71151</v>
      </c>
      <c r="D1070" s="153" t="s">
        <v>7688</v>
      </c>
      <c r="E1070" t="s">
        <v>113</v>
      </c>
      <c r="G1070" t="s">
        <v>5160</v>
      </c>
    </row>
    <row r="1071" spans="1:7" x14ac:dyDescent="0.45">
      <c r="A1071">
        <v>4</v>
      </c>
      <c r="B1071" t="s">
        <v>3104</v>
      </c>
      <c r="C1071">
        <v>71211</v>
      </c>
      <c r="D1071" s="153" t="s">
        <v>7693</v>
      </c>
      <c r="E1071" t="s">
        <v>5166</v>
      </c>
      <c r="G1071" t="s">
        <v>5167</v>
      </c>
    </row>
    <row r="1072" spans="1:7" x14ac:dyDescent="0.45">
      <c r="A1072">
        <v>4</v>
      </c>
      <c r="B1072" t="s">
        <v>3104</v>
      </c>
      <c r="C1072">
        <v>71212</v>
      </c>
      <c r="D1072" s="153" t="s">
        <v>7697</v>
      </c>
      <c r="E1072" t="s">
        <v>2593</v>
      </c>
      <c r="G1072" t="s">
        <v>5171</v>
      </c>
    </row>
    <row r="1073" spans="1:7" x14ac:dyDescent="0.45">
      <c r="A1073">
        <v>4</v>
      </c>
      <c r="B1073" t="s">
        <v>3104</v>
      </c>
      <c r="C1073">
        <v>71213</v>
      </c>
      <c r="D1073" s="153" t="s">
        <v>7698</v>
      </c>
      <c r="E1073" t="s">
        <v>2595</v>
      </c>
      <c r="G1073" t="s">
        <v>5173</v>
      </c>
    </row>
    <row r="1074" spans="1:7" x14ac:dyDescent="0.45">
      <c r="A1074">
        <v>4</v>
      </c>
      <c r="B1074" t="s">
        <v>3104</v>
      </c>
      <c r="C1074">
        <v>71219</v>
      </c>
      <c r="D1074" s="153" t="s">
        <v>7699</v>
      </c>
      <c r="E1074" t="s">
        <v>2597</v>
      </c>
      <c r="G1074" t="s">
        <v>5175</v>
      </c>
    </row>
    <row r="1075" spans="1:7" x14ac:dyDescent="0.45">
      <c r="A1075">
        <v>4</v>
      </c>
      <c r="B1075" t="s">
        <v>3104</v>
      </c>
      <c r="C1075">
        <v>71311</v>
      </c>
      <c r="D1075" s="153" t="s">
        <v>7701</v>
      </c>
      <c r="E1075" t="s">
        <v>2599</v>
      </c>
      <c r="G1075" t="s">
        <v>5180</v>
      </c>
    </row>
    <row r="1076" spans="1:7" x14ac:dyDescent="0.45">
      <c r="A1076">
        <v>4</v>
      </c>
      <c r="B1076" t="s">
        <v>3104</v>
      </c>
      <c r="C1076">
        <v>71312</v>
      </c>
      <c r="D1076" s="153" t="s">
        <v>7702</v>
      </c>
      <c r="E1076" t="s">
        <v>2601</v>
      </c>
      <c r="G1076" t="s">
        <v>5182</v>
      </c>
    </row>
    <row r="1077" spans="1:7" x14ac:dyDescent="0.45">
      <c r="A1077">
        <v>4</v>
      </c>
      <c r="B1077" t="s">
        <v>3104</v>
      </c>
      <c r="C1077">
        <v>71321</v>
      </c>
      <c r="D1077" s="153" t="s">
        <v>7703</v>
      </c>
      <c r="E1077" t="s">
        <v>2603</v>
      </c>
      <c r="G1077" t="s">
        <v>5185</v>
      </c>
    </row>
    <row r="1078" spans="1:7" x14ac:dyDescent="0.45">
      <c r="A1078">
        <v>4</v>
      </c>
      <c r="B1078" t="s">
        <v>3104</v>
      </c>
      <c r="C1078">
        <v>71329</v>
      </c>
      <c r="D1078" s="153" t="s">
        <v>7704</v>
      </c>
      <c r="E1078" t="s">
        <v>5187</v>
      </c>
      <c r="G1078" t="s">
        <v>5188</v>
      </c>
    </row>
    <row r="1079" spans="1:7" x14ac:dyDescent="0.45">
      <c r="A1079">
        <v>4</v>
      </c>
      <c r="B1079" t="s">
        <v>3104</v>
      </c>
      <c r="C1079">
        <v>71391</v>
      </c>
      <c r="D1079" s="153" t="s">
        <v>7707</v>
      </c>
      <c r="E1079" t="s">
        <v>2609</v>
      </c>
      <c r="G1079" t="s">
        <v>5193</v>
      </c>
    </row>
    <row r="1080" spans="1:7" x14ac:dyDescent="0.45">
      <c r="A1080">
        <v>4</v>
      </c>
      <c r="B1080" t="s">
        <v>3104</v>
      </c>
      <c r="C1080">
        <v>71392</v>
      </c>
      <c r="D1080" s="153" t="s">
        <v>7708</v>
      </c>
      <c r="E1080" t="s">
        <v>2611</v>
      </c>
      <c r="G1080" t="s">
        <v>5195</v>
      </c>
    </row>
    <row r="1081" spans="1:7" x14ac:dyDescent="0.45">
      <c r="A1081">
        <v>4</v>
      </c>
      <c r="B1081" t="s">
        <v>3104</v>
      </c>
      <c r="C1081">
        <v>71393</v>
      </c>
      <c r="D1081" s="153" t="s">
        <v>7709</v>
      </c>
      <c r="E1081" t="s">
        <v>2613</v>
      </c>
      <c r="G1081" t="s">
        <v>5197</v>
      </c>
    </row>
    <row r="1082" spans="1:7" x14ac:dyDescent="0.45">
      <c r="A1082">
        <v>4</v>
      </c>
      <c r="B1082" t="s">
        <v>3104</v>
      </c>
      <c r="C1082">
        <v>71394</v>
      </c>
      <c r="D1082" s="153" t="s">
        <v>7710</v>
      </c>
      <c r="E1082" t="s">
        <v>2615</v>
      </c>
      <c r="G1082" t="s">
        <v>5199</v>
      </c>
    </row>
    <row r="1083" spans="1:7" x14ac:dyDescent="0.45">
      <c r="A1083">
        <v>4</v>
      </c>
      <c r="B1083" t="s">
        <v>3104</v>
      </c>
      <c r="C1083">
        <v>71395</v>
      </c>
      <c r="D1083" s="153" t="s">
        <v>7711</v>
      </c>
      <c r="E1083" t="s">
        <v>2617</v>
      </c>
      <c r="G1083" t="s">
        <v>5201</v>
      </c>
    </row>
    <row r="1084" spans="1:7" x14ac:dyDescent="0.45">
      <c r="A1084">
        <v>4</v>
      </c>
      <c r="B1084" t="s">
        <v>3104</v>
      </c>
      <c r="C1084">
        <v>71399</v>
      </c>
      <c r="D1084" s="153" t="s">
        <v>7712</v>
      </c>
      <c r="E1084" t="s">
        <v>5191</v>
      </c>
      <c r="G1084" t="s">
        <v>5203</v>
      </c>
    </row>
    <row r="1085" spans="1:7" x14ac:dyDescent="0.45">
      <c r="A1085">
        <v>4</v>
      </c>
      <c r="B1085" t="s">
        <v>3104</v>
      </c>
      <c r="C1085">
        <v>72111</v>
      </c>
      <c r="D1085" s="153" t="s">
        <v>7718</v>
      </c>
      <c r="E1085" t="s">
        <v>5212</v>
      </c>
      <c r="G1085" t="s">
        <v>5213</v>
      </c>
    </row>
    <row r="1086" spans="1:7" x14ac:dyDescent="0.45">
      <c r="A1086">
        <v>4</v>
      </c>
      <c r="B1086" t="s">
        <v>3104</v>
      </c>
      <c r="C1086">
        <v>72112</v>
      </c>
      <c r="D1086" s="153" t="s">
        <v>7723</v>
      </c>
      <c r="E1086" t="s">
        <v>2629</v>
      </c>
      <c r="G1086" t="s">
        <v>5218</v>
      </c>
    </row>
    <row r="1087" spans="1:7" x14ac:dyDescent="0.45">
      <c r="A1087">
        <v>4</v>
      </c>
      <c r="B1087" t="s">
        <v>3104</v>
      </c>
      <c r="C1087">
        <v>72119</v>
      </c>
      <c r="D1087" s="153" t="s">
        <v>7724</v>
      </c>
      <c r="E1087" t="s">
        <v>5220</v>
      </c>
      <c r="G1087" t="s">
        <v>5221</v>
      </c>
    </row>
    <row r="1088" spans="1:7" x14ac:dyDescent="0.45">
      <c r="A1088">
        <v>4</v>
      </c>
      <c r="B1088" t="s">
        <v>3104</v>
      </c>
      <c r="C1088">
        <v>72121</v>
      </c>
      <c r="D1088" s="153" t="s">
        <v>7728</v>
      </c>
      <c r="E1088" t="s">
        <v>5225</v>
      </c>
      <c r="G1088" t="s">
        <v>5227</v>
      </c>
    </row>
    <row r="1089" spans="1:7" x14ac:dyDescent="0.45">
      <c r="A1089">
        <v>4</v>
      </c>
      <c r="B1089" t="s">
        <v>3104</v>
      </c>
      <c r="C1089">
        <v>72131</v>
      </c>
      <c r="D1089" s="153" t="s">
        <v>7732</v>
      </c>
      <c r="E1089" t="s">
        <v>2643</v>
      </c>
      <c r="G1089" t="s">
        <v>5232</v>
      </c>
    </row>
    <row r="1090" spans="1:7" x14ac:dyDescent="0.45">
      <c r="A1090">
        <v>4</v>
      </c>
      <c r="B1090" t="s">
        <v>3104</v>
      </c>
      <c r="C1090">
        <v>72231</v>
      </c>
      <c r="D1090" s="153" t="s">
        <v>7734</v>
      </c>
      <c r="E1090" t="s">
        <v>2645</v>
      </c>
      <c r="G1090" t="s">
        <v>5237</v>
      </c>
    </row>
    <row r="1091" spans="1:7" x14ac:dyDescent="0.45">
      <c r="A1091">
        <v>4</v>
      </c>
      <c r="B1091" t="s">
        <v>3104</v>
      </c>
      <c r="C1091">
        <v>72232</v>
      </c>
      <c r="D1091" s="153" t="s">
        <v>7735</v>
      </c>
      <c r="E1091" t="s">
        <v>2647</v>
      </c>
      <c r="G1091" t="s">
        <v>5239</v>
      </c>
    </row>
    <row r="1092" spans="1:7" x14ac:dyDescent="0.45">
      <c r="A1092">
        <v>4</v>
      </c>
      <c r="B1092" t="s">
        <v>3104</v>
      </c>
      <c r="C1092">
        <v>72233</v>
      </c>
      <c r="D1092" s="153" t="s">
        <v>7736</v>
      </c>
      <c r="E1092" t="s">
        <v>2649</v>
      </c>
      <c r="G1092" t="s">
        <v>5241</v>
      </c>
    </row>
    <row r="1093" spans="1:7" x14ac:dyDescent="0.45">
      <c r="A1093">
        <v>4</v>
      </c>
      <c r="B1093" t="s">
        <v>3104</v>
      </c>
      <c r="C1093">
        <v>72241</v>
      </c>
      <c r="D1093" s="153" t="s">
        <v>7737</v>
      </c>
      <c r="E1093" t="s">
        <v>2651</v>
      </c>
      <c r="G1093" t="s">
        <v>5244</v>
      </c>
    </row>
    <row r="1094" spans="1:7" x14ac:dyDescent="0.45">
      <c r="A1094">
        <v>4</v>
      </c>
      <c r="B1094" t="s">
        <v>3104</v>
      </c>
      <c r="C1094">
        <v>72251</v>
      </c>
      <c r="D1094" s="153" t="s">
        <v>7738</v>
      </c>
      <c r="E1094" t="s">
        <v>5246</v>
      </c>
      <c r="G1094" t="s">
        <v>5248</v>
      </c>
    </row>
    <row r="1095" spans="1:7" x14ac:dyDescent="0.45">
      <c r="A1095">
        <v>4</v>
      </c>
      <c r="B1095" t="s">
        <v>3104</v>
      </c>
      <c r="C1095">
        <v>81111</v>
      </c>
      <c r="D1095" s="153" t="s">
        <v>7743</v>
      </c>
      <c r="E1095" t="s">
        <v>5255</v>
      </c>
      <c r="G1095" t="s">
        <v>5256</v>
      </c>
    </row>
    <row r="1096" spans="1:7" x14ac:dyDescent="0.45">
      <c r="A1096">
        <v>4</v>
      </c>
      <c r="B1096" t="s">
        <v>3104</v>
      </c>
      <c r="C1096">
        <v>81112</v>
      </c>
      <c r="D1096" s="153" t="s">
        <v>7747</v>
      </c>
      <c r="E1096" t="s">
        <v>5260</v>
      </c>
      <c r="G1096" t="s">
        <v>5261</v>
      </c>
    </row>
    <row r="1097" spans="1:7" x14ac:dyDescent="0.45">
      <c r="A1097">
        <v>4</v>
      </c>
      <c r="B1097" t="s">
        <v>3104</v>
      </c>
      <c r="C1097">
        <v>81119</v>
      </c>
      <c r="D1097" s="153" t="s">
        <v>7750</v>
      </c>
      <c r="E1097" t="s">
        <v>5264</v>
      </c>
      <c r="G1097" t="s">
        <v>5265</v>
      </c>
    </row>
    <row r="1098" spans="1:7" x14ac:dyDescent="0.45">
      <c r="A1098">
        <v>4</v>
      </c>
      <c r="B1098" t="s">
        <v>3104</v>
      </c>
      <c r="C1098">
        <v>81121</v>
      </c>
      <c r="D1098" s="153" t="s">
        <v>7753</v>
      </c>
      <c r="E1098" t="s">
        <v>2671</v>
      </c>
      <c r="G1098" t="s">
        <v>5269</v>
      </c>
    </row>
    <row r="1099" spans="1:7" x14ac:dyDescent="0.45">
      <c r="A1099">
        <v>4</v>
      </c>
      <c r="B1099" t="s">
        <v>3104</v>
      </c>
      <c r="C1099">
        <v>81131</v>
      </c>
      <c r="D1099" s="153" t="s">
        <v>7754</v>
      </c>
      <c r="E1099" t="s">
        <v>2673</v>
      </c>
      <c r="G1099" t="s">
        <v>5272</v>
      </c>
    </row>
    <row r="1100" spans="1:7" x14ac:dyDescent="0.45">
      <c r="A1100">
        <v>4</v>
      </c>
      <c r="B1100" t="s">
        <v>3104</v>
      </c>
      <c r="C1100">
        <v>81141</v>
      </c>
      <c r="D1100" s="153" t="s">
        <v>7755</v>
      </c>
      <c r="E1100" t="s">
        <v>5276</v>
      </c>
      <c r="G1100" t="s">
        <v>5277</v>
      </c>
    </row>
    <row r="1101" spans="1:7" x14ac:dyDescent="0.45">
      <c r="A1101">
        <v>4</v>
      </c>
      <c r="B1101" t="s">
        <v>3104</v>
      </c>
      <c r="C1101">
        <v>81142</v>
      </c>
      <c r="D1101" s="153" t="s">
        <v>7758</v>
      </c>
      <c r="E1101" t="s">
        <v>2679</v>
      </c>
      <c r="G1101" t="s">
        <v>5280</v>
      </c>
    </row>
    <row r="1102" spans="1:7" x14ac:dyDescent="0.45">
      <c r="A1102">
        <v>4</v>
      </c>
      <c r="B1102" t="s">
        <v>3104</v>
      </c>
      <c r="C1102">
        <v>81143</v>
      </c>
      <c r="D1102" s="153" t="s">
        <v>7759</v>
      </c>
      <c r="E1102" t="s">
        <v>2681</v>
      </c>
      <c r="G1102" t="s">
        <v>5282</v>
      </c>
    </row>
    <row r="1103" spans="1:7" x14ac:dyDescent="0.45">
      <c r="A1103">
        <v>4</v>
      </c>
      <c r="B1103" t="s">
        <v>3104</v>
      </c>
      <c r="C1103">
        <v>81149</v>
      </c>
      <c r="D1103" s="153" t="s">
        <v>7760</v>
      </c>
      <c r="E1103" t="s">
        <v>2683</v>
      </c>
      <c r="G1103" t="s">
        <v>5284</v>
      </c>
    </row>
    <row r="1104" spans="1:7" x14ac:dyDescent="0.45">
      <c r="A1104">
        <v>4</v>
      </c>
      <c r="B1104" t="s">
        <v>3104</v>
      </c>
      <c r="C1104">
        <v>81211</v>
      </c>
      <c r="D1104" s="153" t="s">
        <v>7762</v>
      </c>
      <c r="E1104" t="s">
        <v>5289</v>
      </c>
      <c r="F1104" t="s">
        <v>3109</v>
      </c>
      <c r="G1104" t="s">
        <v>5290</v>
      </c>
    </row>
    <row r="1105" spans="1:7" x14ac:dyDescent="0.45">
      <c r="A1105">
        <v>4</v>
      </c>
      <c r="B1105" t="s">
        <v>3104</v>
      </c>
      <c r="C1105">
        <v>81219</v>
      </c>
      <c r="D1105" s="153" t="s">
        <v>7766</v>
      </c>
      <c r="E1105" t="s">
        <v>2691</v>
      </c>
      <c r="F1105" t="s">
        <v>3109</v>
      </c>
      <c r="G1105" t="s">
        <v>5294</v>
      </c>
    </row>
    <row r="1106" spans="1:7" x14ac:dyDescent="0.45">
      <c r="A1106">
        <v>4</v>
      </c>
      <c r="B1106" t="s">
        <v>3104</v>
      </c>
      <c r="C1106">
        <v>81221</v>
      </c>
      <c r="D1106" s="153" t="s">
        <v>7767</v>
      </c>
      <c r="E1106" t="s">
        <v>2693</v>
      </c>
      <c r="F1106" t="s">
        <v>3109</v>
      </c>
      <c r="G1106" t="s">
        <v>5297</v>
      </c>
    </row>
    <row r="1107" spans="1:7" x14ac:dyDescent="0.45">
      <c r="A1107">
        <v>4</v>
      </c>
      <c r="B1107" t="s">
        <v>3104</v>
      </c>
      <c r="C1107">
        <v>81222</v>
      </c>
      <c r="D1107" s="153" t="s">
        <v>7768</v>
      </c>
      <c r="E1107" t="s">
        <v>2695</v>
      </c>
      <c r="F1107" t="s">
        <v>3109</v>
      </c>
      <c r="G1107" t="s">
        <v>5299</v>
      </c>
    </row>
    <row r="1108" spans="1:7" x14ac:dyDescent="0.45">
      <c r="A1108">
        <v>4</v>
      </c>
      <c r="B1108" t="s">
        <v>3104</v>
      </c>
      <c r="C1108">
        <v>81231</v>
      </c>
      <c r="D1108" s="153" t="s">
        <v>7769</v>
      </c>
      <c r="E1108" t="s">
        <v>2697</v>
      </c>
      <c r="F1108" t="s">
        <v>3109</v>
      </c>
      <c r="G1108" t="s">
        <v>5302</v>
      </c>
    </row>
    <row r="1109" spans="1:7" x14ac:dyDescent="0.45">
      <c r="A1109">
        <v>4</v>
      </c>
      <c r="B1109" t="s">
        <v>3104</v>
      </c>
      <c r="C1109">
        <v>81232</v>
      </c>
      <c r="D1109" s="153" t="s">
        <v>7770</v>
      </c>
      <c r="E1109" t="s">
        <v>2699</v>
      </c>
      <c r="F1109" t="s">
        <v>3109</v>
      </c>
      <c r="G1109" t="s">
        <v>5304</v>
      </c>
    </row>
    <row r="1110" spans="1:7" x14ac:dyDescent="0.45">
      <c r="A1110">
        <v>4</v>
      </c>
      <c r="B1110" t="s">
        <v>3104</v>
      </c>
      <c r="C1110">
        <v>81233</v>
      </c>
      <c r="D1110" s="153" t="s">
        <v>7771</v>
      </c>
      <c r="E1110" t="s">
        <v>2701</v>
      </c>
      <c r="F1110" t="s">
        <v>3109</v>
      </c>
      <c r="G1110" t="s">
        <v>5306</v>
      </c>
    </row>
    <row r="1111" spans="1:7" x14ac:dyDescent="0.45">
      <c r="A1111">
        <v>4</v>
      </c>
      <c r="B1111" t="s">
        <v>3104</v>
      </c>
      <c r="C1111">
        <v>81291</v>
      </c>
      <c r="D1111" s="153" t="s">
        <v>7772</v>
      </c>
      <c r="E1111" t="s">
        <v>2703</v>
      </c>
      <c r="F1111" t="s">
        <v>3109</v>
      </c>
      <c r="G1111" t="s">
        <v>5309</v>
      </c>
    </row>
    <row r="1112" spans="1:7" x14ac:dyDescent="0.45">
      <c r="A1112">
        <v>4</v>
      </c>
      <c r="B1112" t="s">
        <v>3104</v>
      </c>
      <c r="C1112">
        <v>81292</v>
      </c>
      <c r="D1112" s="153" t="s">
        <v>7773</v>
      </c>
      <c r="E1112" t="s">
        <v>5311</v>
      </c>
      <c r="F1112" t="s">
        <v>3109</v>
      </c>
      <c r="G1112" t="s">
        <v>5312</v>
      </c>
    </row>
    <row r="1113" spans="1:7" x14ac:dyDescent="0.45">
      <c r="A1113">
        <v>4</v>
      </c>
      <c r="B1113" t="s">
        <v>3104</v>
      </c>
      <c r="C1113">
        <v>81293</v>
      </c>
      <c r="D1113" s="153" t="s">
        <v>7776</v>
      </c>
      <c r="E1113" t="s">
        <v>2709</v>
      </c>
      <c r="F1113" t="s">
        <v>3109</v>
      </c>
      <c r="G1113" t="s">
        <v>5315</v>
      </c>
    </row>
    <row r="1114" spans="1:7" x14ac:dyDescent="0.45">
      <c r="A1114">
        <v>4</v>
      </c>
      <c r="B1114" t="s">
        <v>3104</v>
      </c>
      <c r="C1114">
        <v>81299</v>
      </c>
      <c r="D1114" s="153" t="s">
        <v>7777</v>
      </c>
      <c r="E1114" t="s">
        <v>2711</v>
      </c>
      <c r="F1114" t="s">
        <v>3109</v>
      </c>
      <c r="G1114" t="s">
        <v>5317</v>
      </c>
    </row>
    <row r="1115" spans="1:7" x14ac:dyDescent="0.45">
      <c r="A1115">
        <v>4</v>
      </c>
      <c r="B1115" t="s">
        <v>3104</v>
      </c>
      <c r="C1115">
        <v>81311</v>
      </c>
      <c r="D1115" s="153" t="s">
        <v>7779</v>
      </c>
      <c r="E1115" t="s">
        <v>952</v>
      </c>
      <c r="F1115" t="s">
        <v>3109</v>
      </c>
      <c r="G1115" t="s">
        <v>5322</v>
      </c>
    </row>
    <row r="1116" spans="1:7" x14ac:dyDescent="0.45">
      <c r="A1116">
        <v>4</v>
      </c>
      <c r="B1116" t="s">
        <v>3104</v>
      </c>
      <c r="C1116">
        <v>81321</v>
      </c>
      <c r="D1116" s="153" t="s">
        <v>7780</v>
      </c>
      <c r="E1116" t="s">
        <v>2714</v>
      </c>
      <c r="F1116" t="s">
        <v>3109</v>
      </c>
      <c r="G1116" t="s">
        <v>5325</v>
      </c>
    </row>
    <row r="1117" spans="1:7" x14ac:dyDescent="0.45">
      <c r="A1117">
        <v>4</v>
      </c>
      <c r="B1117" t="s">
        <v>3104</v>
      </c>
      <c r="C1117">
        <v>81331</v>
      </c>
      <c r="D1117" s="153" t="s">
        <v>7781</v>
      </c>
      <c r="E1117" t="s">
        <v>2716</v>
      </c>
      <c r="F1117" t="s">
        <v>3109</v>
      </c>
      <c r="G1117" t="s">
        <v>5328</v>
      </c>
    </row>
    <row r="1118" spans="1:7" x14ac:dyDescent="0.45">
      <c r="A1118">
        <v>4</v>
      </c>
      <c r="B1118" t="s">
        <v>3104</v>
      </c>
      <c r="C1118">
        <v>81341</v>
      </c>
      <c r="D1118" s="153" t="s">
        <v>7782</v>
      </c>
      <c r="E1118" t="s">
        <v>2718</v>
      </c>
      <c r="F1118" t="s">
        <v>3109</v>
      </c>
      <c r="G1118" t="s">
        <v>5331</v>
      </c>
    </row>
    <row r="1119" spans="1:7" x14ac:dyDescent="0.45">
      <c r="A1119">
        <v>4</v>
      </c>
      <c r="B1119" t="s">
        <v>3104</v>
      </c>
      <c r="C1119">
        <v>81391</v>
      </c>
      <c r="D1119" s="153" t="s">
        <v>7783</v>
      </c>
      <c r="E1119" t="s">
        <v>2720</v>
      </c>
      <c r="F1119" t="s">
        <v>3109</v>
      </c>
      <c r="G1119" t="s">
        <v>5335</v>
      </c>
    </row>
    <row r="1120" spans="1:7" x14ac:dyDescent="0.45">
      <c r="A1120">
        <v>4</v>
      </c>
      <c r="B1120" t="s">
        <v>3104</v>
      </c>
      <c r="C1120">
        <v>81392</v>
      </c>
      <c r="D1120" s="153" t="s">
        <v>7784</v>
      </c>
      <c r="E1120" t="s">
        <v>2722</v>
      </c>
      <c r="F1120" t="s">
        <v>3109</v>
      </c>
      <c r="G1120" t="s">
        <v>5337</v>
      </c>
    </row>
    <row r="1121" spans="1:7" x14ac:dyDescent="0.45">
      <c r="A1121">
        <v>4</v>
      </c>
      <c r="B1121" t="s">
        <v>3104</v>
      </c>
      <c r="C1121">
        <v>81393</v>
      </c>
      <c r="D1121" s="153" t="s">
        <v>7785</v>
      </c>
      <c r="E1121" t="s">
        <v>2724</v>
      </c>
      <c r="F1121" t="s">
        <v>3109</v>
      </c>
      <c r="G1121" t="s">
        <v>5339</v>
      </c>
    </row>
    <row r="1122" spans="1:7" x14ac:dyDescent="0.45">
      <c r="A1122">
        <v>4</v>
      </c>
      <c r="B1122" t="s">
        <v>3104</v>
      </c>
      <c r="C1122">
        <v>81394</v>
      </c>
      <c r="D1122" s="153" t="s">
        <v>7786</v>
      </c>
      <c r="E1122" t="s">
        <v>2726</v>
      </c>
      <c r="F1122" t="s">
        <v>3109</v>
      </c>
      <c r="G1122" t="s">
        <v>5341</v>
      </c>
    </row>
    <row r="1123" spans="1:7" x14ac:dyDescent="0.45">
      <c r="A1123">
        <v>4</v>
      </c>
      <c r="B1123" t="s">
        <v>3104</v>
      </c>
      <c r="C1123">
        <v>81399</v>
      </c>
      <c r="D1123" s="153" t="s">
        <v>7787</v>
      </c>
      <c r="E1123" t="s">
        <v>2728</v>
      </c>
      <c r="F1123" t="s">
        <v>3109</v>
      </c>
      <c r="G1123" t="s">
        <v>5343</v>
      </c>
    </row>
    <row r="1124" spans="1:7" x14ac:dyDescent="0.45">
      <c r="A1124">
        <v>4</v>
      </c>
      <c r="B1124" t="s">
        <v>3104</v>
      </c>
      <c r="C1124">
        <v>81411</v>
      </c>
      <c r="D1124" s="153" t="s">
        <v>7789</v>
      </c>
      <c r="E1124" t="s">
        <v>910</v>
      </c>
      <c r="G1124" t="s">
        <v>5347</v>
      </c>
    </row>
    <row r="1125" spans="1:7" x14ac:dyDescent="0.45">
      <c r="A1125">
        <v>4</v>
      </c>
      <c r="B1125" t="s">
        <v>3104</v>
      </c>
      <c r="C1125">
        <v>91111</v>
      </c>
      <c r="D1125" s="153" t="s">
        <v>7791</v>
      </c>
      <c r="E1125" t="s">
        <v>981</v>
      </c>
      <c r="F1125" t="s">
        <v>3120</v>
      </c>
      <c r="G1125" t="s">
        <v>5354</v>
      </c>
    </row>
    <row r="1126" spans="1:7" x14ac:dyDescent="0.45">
      <c r="A1126">
        <v>4</v>
      </c>
      <c r="B1126" t="s">
        <v>3104</v>
      </c>
      <c r="C1126">
        <v>91121</v>
      </c>
      <c r="D1126" s="153" t="s">
        <v>7793</v>
      </c>
      <c r="E1126" t="s">
        <v>2732</v>
      </c>
      <c r="F1126" t="s">
        <v>3120</v>
      </c>
      <c r="G1126" t="s">
        <v>5358</v>
      </c>
    </row>
    <row r="1127" spans="1:7" x14ac:dyDescent="0.45">
      <c r="A1127">
        <v>4</v>
      </c>
      <c r="B1127" t="s">
        <v>3104</v>
      </c>
      <c r="C1127">
        <v>91122</v>
      </c>
      <c r="D1127" s="153" t="s">
        <v>7794</v>
      </c>
      <c r="E1127" t="s">
        <v>2736</v>
      </c>
      <c r="F1127" t="s">
        <v>3120</v>
      </c>
      <c r="G1127" t="s">
        <v>5360</v>
      </c>
    </row>
    <row r="1128" spans="1:7" x14ac:dyDescent="0.45">
      <c r="A1128">
        <v>4</v>
      </c>
      <c r="B1128" t="s">
        <v>3104</v>
      </c>
      <c r="C1128">
        <v>91123</v>
      </c>
      <c r="D1128" s="153" t="s">
        <v>7795</v>
      </c>
      <c r="E1128" t="s">
        <v>2738</v>
      </c>
      <c r="F1128" t="s">
        <v>3120</v>
      </c>
      <c r="G1128" t="s">
        <v>5362</v>
      </c>
    </row>
    <row r="1129" spans="1:7" x14ac:dyDescent="0.45">
      <c r="A1129">
        <v>4</v>
      </c>
      <c r="B1129" t="s">
        <v>3104</v>
      </c>
      <c r="C1129">
        <v>91124</v>
      </c>
      <c r="D1129" s="153" t="s">
        <v>7796</v>
      </c>
      <c r="E1129" t="s">
        <v>2740</v>
      </c>
      <c r="F1129" t="s">
        <v>3120</v>
      </c>
      <c r="G1129" t="s">
        <v>5364</v>
      </c>
    </row>
    <row r="1130" spans="1:7" x14ac:dyDescent="0.45">
      <c r="A1130">
        <v>4</v>
      </c>
      <c r="B1130" t="s">
        <v>3104</v>
      </c>
      <c r="C1130">
        <v>91129</v>
      </c>
      <c r="D1130" s="153" t="s">
        <v>7797</v>
      </c>
      <c r="E1130" t="s">
        <v>2742</v>
      </c>
      <c r="F1130" t="s">
        <v>3120</v>
      </c>
      <c r="G1130" t="s">
        <v>5366</v>
      </c>
    </row>
    <row r="1131" spans="1:7" x14ac:dyDescent="0.45">
      <c r="A1131">
        <v>4</v>
      </c>
      <c r="B1131" t="s">
        <v>3104</v>
      </c>
      <c r="C1131">
        <v>91131</v>
      </c>
      <c r="D1131" s="153" t="s">
        <v>7799</v>
      </c>
      <c r="E1131" t="s">
        <v>2744</v>
      </c>
      <c r="F1131" t="s">
        <v>3120</v>
      </c>
      <c r="G1131" t="s">
        <v>5370</v>
      </c>
    </row>
    <row r="1132" spans="1:7" x14ac:dyDescent="0.45">
      <c r="A1132">
        <v>4</v>
      </c>
      <c r="B1132" t="s">
        <v>3104</v>
      </c>
      <c r="C1132">
        <v>91132</v>
      </c>
      <c r="D1132" s="153" t="s">
        <v>7800</v>
      </c>
      <c r="E1132" t="s">
        <v>2746</v>
      </c>
      <c r="F1132" t="s">
        <v>3120</v>
      </c>
      <c r="G1132" t="s">
        <v>5372</v>
      </c>
    </row>
    <row r="1133" spans="1:7" x14ac:dyDescent="0.45">
      <c r="A1133">
        <v>4</v>
      </c>
      <c r="B1133" t="s">
        <v>3104</v>
      </c>
      <c r="C1133">
        <v>91139</v>
      </c>
      <c r="D1133" s="153" t="s">
        <v>7801</v>
      </c>
      <c r="E1133" t="s">
        <v>2748</v>
      </c>
      <c r="F1133" t="s">
        <v>3120</v>
      </c>
      <c r="G1133" t="s">
        <v>5374</v>
      </c>
    </row>
    <row r="1134" spans="1:7" x14ac:dyDescent="0.45">
      <c r="A1134">
        <v>4</v>
      </c>
      <c r="B1134" t="s">
        <v>3104</v>
      </c>
      <c r="C1134">
        <v>91141</v>
      </c>
      <c r="D1134" s="153" t="s">
        <v>7803</v>
      </c>
      <c r="E1134" t="s">
        <v>2750</v>
      </c>
      <c r="F1134" t="s">
        <v>3120</v>
      </c>
      <c r="G1134" t="s">
        <v>5378</v>
      </c>
    </row>
    <row r="1135" spans="1:7" x14ac:dyDescent="0.45">
      <c r="A1135">
        <v>4</v>
      </c>
      <c r="B1135" t="s">
        <v>3104</v>
      </c>
      <c r="C1135">
        <v>91142</v>
      </c>
      <c r="D1135" s="153" t="s">
        <v>7804</v>
      </c>
      <c r="E1135" t="s">
        <v>2752</v>
      </c>
      <c r="F1135" t="s">
        <v>3120</v>
      </c>
      <c r="G1135" t="s">
        <v>5380</v>
      </c>
    </row>
    <row r="1136" spans="1:7" x14ac:dyDescent="0.45">
      <c r="A1136">
        <v>4</v>
      </c>
      <c r="B1136" t="s">
        <v>3104</v>
      </c>
      <c r="C1136">
        <v>91191</v>
      </c>
      <c r="D1136" s="153" t="s">
        <v>7806</v>
      </c>
      <c r="E1136" t="s">
        <v>2754</v>
      </c>
      <c r="F1136" t="s">
        <v>3120</v>
      </c>
      <c r="G1136" t="s">
        <v>5383</v>
      </c>
    </row>
    <row r="1137" spans="1:7" x14ac:dyDescent="0.45">
      <c r="A1137">
        <v>4</v>
      </c>
      <c r="B1137" t="s">
        <v>3104</v>
      </c>
      <c r="C1137">
        <v>91211</v>
      </c>
      <c r="D1137" s="153" t="s">
        <v>7808</v>
      </c>
      <c r="E1137" t="s">
        <v>2756</v>
      </c>
      <c r="F1137" t="s">
        <v>3120</v>
      </c>
      <c r="G1137" t="s">
        <v>5389</v>
      </c>
    </row>
    <row r="1138" spans="1:7" x14ac:dyDescent="0.45">
      <c r="A1138">
        <v>4</v>
      </c>
      <c r="B1138" t="s">
        <v>3104</v>
      </c>
      <c r="C1138">
        <v>91212</v>
      </c>
      <c r="D1138" s="153" t="s">
        <v>7809</v>
      </c>
      <c r="E1138" t="s">
        <v>2760</v>
      </c>
      <c r="F1138" t="s">
        <v>3120</v>
      </c>
      <c r="G1138" t="s">
        <v>5391</v>
      </c>
    </row>
    <row r="1139" spans="1:7" x14ac:dyDescent="0.45">
      <c r="A1139">
        <v>4</v>
      </c>
      <c r="B1139" t="s">
        <v>3104</v>
      </c>
      <c r="C1139">
        <v>91213</v>
      </c>
      <c r="D1139" s="153" t="s">
        <v>7810</v>
      </c>
      <c r="E1139" t="s">
        <v>2762</v>
      </c>
      <c r="F1139" t="s">
        <v>3120</v>
      </c>
      <c r="G1139" t="s">
        <v>5393</v>
      </c>
    </row>
    <row r="1140" spans="1:7" x14ac:dyDescent="0.45">
      <c r="A1140">
        <v>4</v>
      </c>
      <c r="B1140" t="s">
        <v>3104</v>
      </c>
      <c r="C1140">
        <v>91214</v>
      </c>
      <c r="D1140" s="153" t="s">
        <v>7811</v>
      </c>
      <c r="E1140" t="s">
        <v>2764</v>
      </c>
      <c r="F1140" t="s">
        <v>3120</v>
      </c>
      <c r="G1140" t="s">
        <v>5395</v>
      </c>
    </row>
    <row r="1141" spans="1:7" x14ac:dyDescent="0.45">
      <c r="A1141">
        <v>4</v>
      </c>
      <c r="B1141" t="s">
        <v>3104</v>
      </c>
      <c r="C1141">
        <v>91215</v>
      </c>
      <c r="D1141" s="153" t="s">
        <v>7812</v>
      </c>
      <c r="E1141" t="s">
        <v>2766</v>
      </c>
      <c r="F1141" t="s">
        <v>3120</v>
      </c>
      <c r="G1141" t="s">
        <v>5397</v>
      </c>
    </row>
    <row r="1142" spans="1:7" x14ac:dyDescent="0.45">
      <c r="A1142">
        <v>4</v>
      </c>
      <c r="B1142" t="s">
        <v>3104</v>
      </c>
      <c r="C1142">
        <v>91219</v>
      </c>
      <c r="D1142" s="153" t="s">
        <v>7813</v>
      </c>
      <c r="E1142" t="s">
        <v>2768</v>
      </c>
      <c r="F1142" t="s">
        <v>3120</v>
      </c>
      <c r="G1142" t="s">
        <v>5399</v>
      </c>
    </row>
    <row r="1143" spans="1:7" x14ac:dyDescent="0.45">
      <c r="A1143">
        <v>4</v>
      </c>
      <c r="B1143" t="s">
        <v>3104</v>
      </c>
      <c r="C1143">
        <v>91221</v>
      </c>
      <c r="D1143" s="153" t="s">
        <v>7815</v>
      </c>
      <c r="E1143" t="s">
        <v>2770</v>
      </c>
      <c r="F1143" t="s">
        <v>3120</v>
      </c>
      <c r="G1143" t="s">
        <v>5402</v>
      </c>
    </row>
    <row r="1144" spans="1:7" x14ac:dyDescent="0.45">
      <c r="A1144">
        <v>4</v>
      </c>
      <c r="B1144" t="s">
        <v>3104</v>
      </c>
      <c r="C1144">
        <v>91291</v>
      </c>
      <c r="D1144" s="153" t="s">
        <v>7817</v>
      </c>
      <c r="E1144" t="s">
        <v>2772</v>
      </c>
      <c r="F1144" t="s">
        <v>3120</v>
      </c>
      <c r="G1144" t="s">
        <v>5405</v>
      </c>
    </row>
    <row r="1145" spans="1:7" x14ac:dyDescent="0.45">
      <c r="A1145">
        <v>4</v>
      </c>
      <c r="B1145" t="s">
        <v>3104</v>
      </c>
      <c r="C1145">
        <v>91311</v>
      </c>
      <c r="D1145" s="153" t="s">
        <v>7819</v>
      </c>
      <c r="E1145" t="s">
        <v>2774</v>
      </c>
      <c r="F1145" t="s">
        <v>3120</v>
      </c>
      <c r="G1145" t="s">
        <v>5411</v>
      </c>
    </row>
    <row r="1146" spans="1:7" x14ac:dyDescent="0.45">
      <c r="A1146">
        <v>4</v>
      </c>
      <c r="B1146" t="s">
        <v>3104</v>
      </c>
      <c r="C1146">
        <v>91312</v>
      </c>
      <c r="D1146" s="153" t="s">
        <v>7820</v>
      </c>
      <c r="E1146" t="s">
        <v>2778</v>
      </c>
      <c r="F1146" t="s">
        <v>3120</v>
      </c>
      <c r="G1146" t="s">
        <v>5413</v>
      </c>
    </row>
    <row r="1147" spans="1:7" x14ac:dyDescent="0.45">
      <c r="A1147">
        <v>4</v>
      </c>
      <c r="B1147" t="s">
        <v>3104</v>
      </c>
      <c r="C1147">
        <v>91313</v>
      </c>
      <c r="D1147" s="153" t="s">
        <v>7821</v>
      </c>
      <c r="E1147" t="s">
        <v>2780</v>
      </c>
      <c r="F1147" t="s">
        <v>3120</v>
      </c>
      <c r="G1147" t="s">
        <v>5415</v>
      </c>
    </row>
    <row r="1148" spans="1:7" x14ac:dyDescent="0.45">
      <c r="A1148">
        <v>4</v>
      </c>
      <c r="B1148" t="s">
        <v>3104</v>
      </c>
      <c r="C1148">
        <v>91314</v>
      </c>
      <c r="D1148" s="153" t="s">
        <v>7822</v>
      </c>
      <c r="E1148" t="s">
        <v>2782</v>
      </c>
      <c r="F1148" t="s">
        <v>3120</v>
      </c>
      <c r="G1148" t="s">
        <v>5417</v>
      </c>
    </row>
    <row r="1149" spans="1:7" x14ac:dyDescent="0.45">
      <c r="A1149">
        <v>4</v>
      </c>
      <c r="B1149" t="s">
        <v>3104</v>
      </c>
      <c r="C1149">
        <v>91315</v>
      </c>
      <c r="D1149" s="153" t="s">
        <v>7823</v>
      </c>
      <c r="E1149" t="s">
        <v>2784</v>
      </c>
      <c r="F1149" t="s">
        <v>3120</v>
      </c>
      <c r="G1149" t="s">
        <v>5419</v>
      </c>
    </row>
    <row r="1150" spans="1:7" x14ac:dyDescent="0.45">
      <c r="A1150">
        <v>4</v>
      </c>
      <c r="B1150" t="s">
        <v>3104</v>
      </c>
      <c r="C1150">
        <v>91319</v>
      </c>
      <c r="D1150" s="153" t="s">
        <v>7824</v>
      </c>
      <c r="E1150" t="s">
        <v>2786</v>
      </c>
      <c r="F1150" t="s">
        <v>3120</v>
      </c>
      <c r="G1150" t="s">
        <v>5421</v>
      </c>
    </row>
    <row r="1151" spans="1:7" x14ac:dyDescent="0.45">
      <c r="A1151">
        <v>4</v>
      </c>
      <c r="B1151" t="s">
        <v>3104</v>
      </c>
      <c r="C1151">
        <v>91391</v>
      </c>
      <c r="D1151" s="153" t="s">
        <v>7826</v>
      </c>
      <c r="E1151" t="s">
        <v>2788</v>
      </c>
      <c r="F1151" t="s">
        <v>3120</v>
      </c>
      <c r="G1151" t="s">
        <v>5424</v>
      </c>
    </row>
    <row r="1152" spans="1:7" x14ac:dyDescent="0.45">
      <c r="A1152">
        <v>4</v>
      </c>
      <c r="B1152" t="s">
        <v>3104</v>
      </c>
      <c r="C1152">
        <v>91411</v>
      </c>
      <c r="D1152" s="153" t="s">
        <v>7828</v>
      </c>
      <c r="E1152" t="s">
        <v>2790</v>
      </c>
      <c r="F1152" t="s">
        <v>3120</v>
      </c>
      <c r="G1152" t="s">
        <v>5428</v>
      </c>
    </row>
    <row r="1153" spans="1:7" x14ac:dyDescent="0.45">
      <c r="A1153">
        <v>4</v>
      </c>
      <c r="B1153" t="s">
        <v>3104</v>
      </c>
      <c r="C1153">
        <v>91911</v>
      </c>
      <c r="D1153" s="153" t="s">
        <v>7830</v>
      </c>
      <c r="E1153" t="s">
        <v>5430</v>
      </c>
      <c r="F1153" t="s">
        <v>3120</v>
      </c>
      <c r="G1153" t="s">
        <v>5433</v>
      </c>
    </row>
    <row r="1154" spans="1:7" x14ac:dyDescent="0.45">
      <c r="A1154">
        <v>5</v>
      </c>
      <c r="B1154" t="s">
        <v>3106</v>
      </c>
      <c r="C1154">
        <v>111110</v>
      </c>
      <c r="D1154" s="153" t="s">
        <v>6644</v>
      </c>
      <c r="E1154" t="s">
        <v>998</v>
      </c>
      <c r="G1154" t="s">
        <v>3107</v>
      </c>
    </row>
    <row r="1155" spans="1:7" x14ac:dyDescent="0.45">
      <c r="A1155">
        <v>5</v>
      </c>
      <c r="B1155" t="s">
        <v>3106</v>
      </c>
      <c r="C1155">
        <v>111120</v>
      </c>
      <c r="D1155" s="153" t="s">
        <v>6645</v>
      </c>
      <c r="E1155" t="s">
        <v>1000</v>
      </c>
      <c r="F1155" t="s">
        <v>3109</v>
      </c>
      <c r="G1155" t="s">
        <v>3110</v>
      </c>
    </row>
    <row r="1156" spans="1:7" x14ac:dyDescent="0.45">
      <c r="A1156">
        <v>5</v>
      </c>
      <c r="B1156" t="s">
        <v>3106</v>
      </c>
      <c r="C1156">
        <v>111130</v>
      </c>
      <c r="D1156" s="153" t="s">
        <v>6646</v>
      </c>
      <c r="E1156" t="s">
        <v>1002</v>
      </c>
      <c r="F1156" t="s">
        <v>3109</v>
      </c>
      <c r="G1156" t="s">
        <v>3112</v>
      </c>
    </row>
    <row r="1157" spans="1:7" x14ac:dyDescent="0.45">
      <c r="A1157">
        <v>5</v>
      </c>
      <c r="B1157" t="s">
        <v>3106</v>
      </c>
      <c r="C1157">
        <v>111140</v>
      </c>
      <c r="D1157" s="153" t="s">
        <v>6647</v>
      </c>
      <c r="E1157" t="s">
        <v>1004</v>
      </c>
      <c r="G1157" t="s">
        <v>3114</v>
      </c>
    </row>
    <row r="1158" spans="1:7" x14ac:dyDescent="0.45">
      <c r="A1158">
        <v>5</v>
      </c>
      <c r="B1158" t="s">
        <v>3106</v>
      </c>
      <c r="C1158">
        <v>111150</v>
      </c>
      <c r="D1158" s="153" t="s">
        <v>6648</v>
      </c>
      <c r="E1158" t="s">
        <v>1006</v>
      </c>
      <c r="F1158" t="s">
        <v>3109</v>
      </c>
      <c r="G1158" t="s">
        <v>3116</v>
      </c>
    </row>
    <row r="1159" spans="1:7" x14ac:dyDescent="0.45">
      <c r="A1159">
        <v>5</v>
      </c>
      <c r="B1159" t="s">
        <v>3106</v>
      </c>
      <c r="C1159">
        <v>111160</v>
      </c>
      <c r="D1159" s="153" t="s">
        <v>6649</v>
      </c>
      <c r="E1159" t="s">
        <v>1008</v>
      </c>
      <c r="G1159" t="s">
        <v>3118</v>
      </c>
    </row>
    <row r="1160" spans="1:7" x14ac:dyDescent="0.45">
      <c r="A1160">
        <v>5</v>
      </c>
      <c r="B1160" t="s">
        <v>3106</v>
      </c>
      <c r="C1160">
        <v>111190</v>
      </c>
      <c r="D1160" s="153" t="s">
        <v>6650</v>
      </c>
      <c r="E1160" t="s">
        <v>1010</v>
      </c>
      <c r="F1160" t="s">
        <v>3120</v>
      </c>
      <c r="G1160" t="s">
        <v>3121</v>
      </c>
    </row>
    <row r="1161" spans="1:7" x14ac:dyDescent="0.45">
      <c r="A1161">
        <v>5</v>
      </c>
      <c r="B1161" t="s">
        <v>3106</v>
      </c>
      <c r="C1161">
        <v>111211</v>
      </c>
      <c r="D1161" s="153" t="s">
        <v>6652</v>
      </c>
      <c r="E1161" t="s">
        <v>1012</v>
      </c>
      <c r="F1161" t="s">
        <v>3109</v>
      </c>
      <c r="G1161" t="s">
        <v>3125</v>
      </c>
    </row>
    <row r="1162" spans="1:7" x14ac:dyDescent="0.45">
      <c r="A1162">
        <v>5</v>
      </c>
      <c r="B1162" t="s">
        <v>3106</v>
      </c>
      <c r="C1162">
        <v>111219</v>
      </c>
      <c r="D1162" s="153" t="s">
        <v>6653</v>
      </c>
      <c r="E1162" t="s">
        <v>1014</v>
      </c>
      <c r="F1162" t="s">
        <v>3109</v>
      </c>
      <c r="G1162" t="s">
        <v>3126</v>
      </c>
    </row>
    <row r="1163" spans="1:7" x14ac:dyDescent="0.45">
      <c r="A1163">
        <v>5</v>
      </c>
      <c r="B1163" t="s">
        <v>3106</v>
      </c>
      <c r="C1163">
        <v>111310</v>
      </c>
      <c r="D1163" s="153" t="s">
        <v>6654</v>
      </c>
      <c r="E1163" t="s">
        <v>1016</v>
      </c>
      <c r="G1163" t="s">
        <v>3130</v>
      </c>
    </row>
    <row r="1164" spans="1:7" x14ac:dyDescent="0.45">
      <c r="A1164">
        <v>5</v>
      </c>
      <c r="B1164" t="s">
        <v>3106</v>
      </c>
      <c r="C1164">
        <v>111320</v>
      </c>
      <c r="D1164" s="153" t="s">
        <v>6655</v>
      </c>
      <c r="E1164" t="s">
        <v>1018</v>
      </c>
      <c r="F1164" t="s">
        <v>3109</v>
      </c>
      <c r="G1164" t="s">
        <v>3132</v>
      </c>
    </row>
    <row r="1165" spans="1:7" x14ac:dyDescent="0.45">
      <c r="A1165">
        <v>5</v>
      </c>
      <c r="B1165" t="s">
        <v>3106</v>
      </c>
      <c r="C1165">
        <v>111330</v>
      </c>
      <c r="D1165" s="153" t="s">
        <v>6656</v>
      </c>
      <c r="E1165" t="s">
        <v>1020</v>
      </c>
      <c r="F1165" t="s">
        <v>3120</v>
      </c>
      <c r="G1165" t="s">
        <v>3134</v>
      </c>
    </row>
    <row r="1166" spans="1:7" x14ac:dyDescent="0.45">
      <c r="A1166">
        <v>5</v>
      </c>
      <c r="B1166" t="s">
        <v>3106</v>
      </c>
      <c r="C1166">
        <v>111411</v>
      </c>
      <c r="D1166" s="153" t="s">
        <v>6658</v>
      </c>
      <c r="E1166" t="s">
        <v>1022</v>
      </c>
      <c r="F1166" t="s">
        <v>3109</v>
      </c>
      <c r="G1166" t="s">
        <v>3138</v>
      </c>
    </row>
    <row r="1167" spans="1:7" x14ac:dyDescent="0.45">
      <c r="A1167">
        <v>5</v>
      </c>
      <c r="B1167" t="s">
        <v>3106</v>
      </c>
      <c r="C1167">
        <v>111419</v>
      </c>
      <c r="D1167" s="153" t="s">
        <v>6659</v>
      </c>
      <c r="E1167" t="s">
        <v>1024</v>
      </c>
      <c r="F1167" t="s">
        <v>3109</v>
      </c>
      <c r="G1167" t="s">
        <v>3139</v>
      </c>
    </row>
    <row r="1168" spans="1:7" x14ac:dyDescent="0.45">
      <c r="A1168">
        <v>5</v>
      </c>
      <c r="B1168" t="s">
        <v>3106</v>
      </c>
      <c r="C1168">
        <v>111421</v>
      </c>
      <c r="D1168" s="153" t="s">
        <v>6661</v>
      </c>
      <c r="E1168" t="s">
        <v>1026</v>
      </c>
      <c r="F1168" t="s">
        <v>3109</v>
      </c>
      <c r="G1168" t="s">
        <v>3142</v>
      </c>
    </row>
    <row r="1169" spans="1:7" x14ac:dyDescent="0.45">
      <c r="A1169">
        <v>5</v>
      </c>
      <c r="B1169" t="s">
        <v>3106</v>
      </c>
      <c r="C1169">
        <v>111422</v>
      </c>
      <c r="D1169" s="153" t="s">
        <v>6662</v>
      </c>
      <c r="E1169" t="s">
        <v>1028</v>
      </c>
      <c r="F1169" t="s">
        <v>3109</v>
      </c>
      <c r="G1169" t="s">
        <v>3143</v>
      </c>
    </row>
    <row r="1170" spans="1:7" x14ac:dyDescent="0.45">
      <c r="A1170">
        <v>5</v>
      </c>
      <c r="B1170" t="s">
        <v>3106</v>
      </c>
      <c r="C1170">
        <v>111910</v>
      </c>
      <c r="D1170" s="153" t="s">
        <v>6663</v>
      </c>
      <c r="E1170" t="s">
        <v>1030</v>
      </c>
      <c r="G1170" t="s">
        <v>3147</v>
      </c>
    </row>
    <row r="1171" spans="1:7" x14ac:dyDescent="0.45">
      <c r="A1171">
        <v>5</v>
      </c>
      <c r="B1171" t="s">
        <v>3106</v>
      </c>
      <c r="C1171">
        <v>111920</v>
      </c>
      <c r="D1171" s="153" t="s">
        <v>6664</v>
      </c>
      <c r="E1171" t="s">
        <v>1032</v>
      </c>
      <c r="G1171" t="s">
        <v>3149</v>
      </c>
    </row>
    <row r="1172" spans="1:7" x14ac:dyDescent="0.45">
      <c r="A1172">
        <v>5</v>
      </c>
      <c r="B1172" t="s">
        <v>3106</v>
      </c>
      <c r="C1172">
        <v>111930</v>
      </c>
      <c r="D1172" s="153" t="s">
        <v>6665</v>
      </c>
      <c r="E1172" t="s">
        <v>1034</v>
      </c>
      <c r="G1172" t="s">
        <v>3151</v>
      </c>
    </row>
    <row r="1173" spans="1:7" x14ac:dyDescent="0.45">
      <c r="A1173">
        <v>5</v>
      </c>
      <c r="B1173" t="s">
        <v>3106</v>
      </c>
      <c r="C1173">
        <v>111940</v>
      </c>
      <c r="D1173" s="153" t="s">
        <v>6666</v>
      </c>
      <c r="E1173" t="s">
        <v>1036</v>
      </c>
      <c r="F1173" t="s">
        <v>3109</v>
      </c>
      <c r="G1173" t="s">
        <v>3153</v>
      </c>
    </row>
    <row r="1174" spans="1:7" x14ac:dyDescent="0.45">
      <c r="A1174">
        <v>5</v>
      </c>
      <c r="B1174" t="s">
        <v>3106</v>
      </c>
      <c r="C1174">
        <v>111993</v>
      </c>
      <c r="D1174" s="153" t="s">
        <v>6668</v>
      </c>
      <c r="E1174" t="s">
        <v>1038</v>
      </c>
      <c r="F1174" t="s">
        <v>3120</v>
      </c>
      <c r="G1174" t="s">
        <v>3156</v>
      </c>
    </row>
    <row r="1175" spans="1:7" x14ac:dyDescent="0.45">
      <c r="A1175">
        <v>5</v>
      </c>
      <c r="B1175" t="s">
        <v>3106</v>
      </c>
      <c r="C1175">
        <v>111994</v>
      </c>
      <c r="D1175" s="153" t="s">
        <v>6669</v>
      </c>
      <c r="E1175" t="s">
        <v>1040</v>
      </c>
      <c r="F1175" t="s">
        <v>3120</v>
      </c>
      <c r="G1175" t="s">
        <v>3157</v>
      </c>
    </row>
    <row r="1176" spans="1:7" x14ac:dyDescent="0.45">
      <c r="A1176">
        <v>5</v>
      </c>
      <c r="B1176" t="s">
        <v>3106</v>
      </c>
      <c r="C1176">
        <v>111999</v>
      </c>
      <c r="D1176" s="153" t="s">
        <v>6670</v>
      </c>
      <c r="E1176" t="s">
        <v>1042</v>
      </c>
      <c r="F1176" t="s">
        <v>3120</v>
      </c>
      <c r="G1176" t="s">
        <v>3158</v>
      </c>
    </row>
    <row r="1177" spans="1:7" x14ac:dyDescent="0.45">
      <c r="A1177">
        <v>5</v>
      </c>
      <c r="B1177" t="s">
        <v>3106</v>
      </c>
      <c r="C1177">
        <v>112110</v>
      </c>
      <c r="D1177" s="153" t="s">
        <v>6672</v>
      </c>
      <c r="E1177" t="s">
        <v>1044</v>
      </c>
      <c r="F1177" t="s">
        <v>3120</v>
      </c>
      <c r="G1177" t="s">
        <v>3164</v>
      </c>
    </row>
    <row r="1178" spans="1:7" x14ac:dyDescent="0.45">
      <c r="A1178">
        <v>5</v>
      </c>
      <c r="B1178" t="s">
        <v>3106</v>
      </c>
      <c r="C1178">
        <v>112120</v>
      </c>
      <c r="D1178" s="153" t="s">
        <v>6673</v>
      </c>
      <c r="E1178" t="s">
        <v>1046</v>
      </c>
      <c r="G1178" t="s">
        <v>3166</v>
      </c>
    </row>
    <row r="1179" spans="1:7" x14ac:dyDescent="0.45">
      <c r="A1179">
        <v>5</v>
      </c>
      <c r="B1179" t="s">
        <v>3106</v>
      </c>
      <c r="C1179">
        <v>112210</v>
      </c>
      <c r="D1179" s="153" t="s">
        <v>6674</v>
      </c>
      <c r="E1179" t="s">
        <v>1048</v>
      </c>
      <c r="F1179" t="s">
        <v>3109</v>
      </c>
      <c r="G1179" t="s">
        <v>3169</v>
      </c>
    </row>
    <row r="1180" spans="1:7" x14ac:dyDescent="0.45">
      <c r="A1180">
        <v>5</v>
      </c>
      <c r="B1180" t="s">
        <v>3106</v>
      </c>
      <c r="C1180">
        <v>112310</v>
      </c>
      <c r="D1180" s="153" t="s">
        <v>6675</v>
      </c>
      <c r="E1180" t="s">
        <v>1050</v>
      </c>
      <c r="F1180" t="s">
        <v>3109</v>
      </c>
      <c r="G1180" t="s">
        <v>3173</v>
      </c>
    </row>
    <row r="1181" spans="1:7" x14ac:dyDescent="0.45">
      <c r="A1181">
        <v>5</v>
      </c>
      <c r="B1181" t="s">
        <v>3106</v>
      </c>
      <c r="C1181">
        <v>112320</v>
      </c>
      <c r="D1181" s="153" t="s">
        <v>6676</v>
      </c>
      <c r="E1181" t="s">
        <v>1052</v>
      </c>
      <c r="G1181" t="s">
        <v>3175</v>
      </c>
    </row>
    <row r="1182" spans="1:7" x14ac:dyDescent="0.45">
      <c r="A1182">
        <v>5</v>
      </c>
      <c r="B1182" t="s">
        <v>3106</v>
      </c>
      <c r="C1182">
        <v>112330</v>
      </c>
      <c r="D1182" s="153" t="s">
        <v>6677</v>
      </c>
      <c r="E1182" t="s">
        <v>1054</v>
      </c>
      <c r="G1182" t="s">
        <v>3177</v>
      </c>
    </row>
    <row r="1183" spans="1:7" x14ac:dyDescent="0.45">
      <c r="A1183">
        <v>5</v>
      </c>
      <c r="B1183" t="s">
        <v>3106</v>
      </c>
      <c r="C1183">
        <v>112340</v>
      </c>
      <c r="D1183" s="153" t="s">
        <v>6678</v>
      </c>
      <c r="E1183" t="s">
        <v>1056</v>
      </c>
      <c r="G1183" t="s">
        <v>3179</v>
      </c>
    </row>
    <row r="1184" spans="1:7" x14ac:dyDescent="0.45">
      <c r="A1184">
        <v>5</v>
      </c>
      <c r="B1184" t="s">
        <v>3106</v>
      </c>
      <c r="C1184">
        <v>112391</v>
      </c>
      <c r="D1184" s="153" t="s">
        <v>6680</v>
      </c>
      <c r="E1184" t="s">
        <v>1058</v>
      </c>
      <c r="F1184" t="s">
        <v>3120</v>
      </c>
      <c r="G1184" t="s">
        <v>3182</v>
      </c>
    </row>
    <row r="1185" spans="1:7" x14ac:dyDescent="0.45">
      <c r="A1185">
        <v>5</v>
      </c>
      <c r="B1185" t="s">
        <v>3106</v>
      </c>
      <c r="C1185">
        <v>112399</v>
      </c>
      <c r="D1185" s="153" t="s">
        <v>6681</v>
      </c>
      <c r="E1185" t="s">
        <v>1060</v>
      </c>
      <c r="F1185" t="s">
        <v>3120</v>
      </c>
      <c r="G1185" t="s">
        <v>3183</v>
      </c>
    </row>
    <row r="1186" spans="1:7" x14ac:dyDescent="0.45">
      <c r="A1186">
        <v>5</v>
      </c>
      <c r="B1186" t="s">
        <v>3106</v>
      </c>
      <c r="C1186">
        <v>112410</v>
      </c>
      <c r="D1186" s="153" t="s">
        <v>6682</v>
      </c>
      <c r="E1186" t="s">
        <v>1062</v>
      </c>
      <c r="F1186" t="s">
        <v>3109</v>
      </c>
      <c r="G1186" t="s">
        <v>3187</v>
      </c>
    </row>
    <row r="1187" spans="1:7" x14ac:dyDescent="0.45">
      <c r="A1187">
        <v>5</v>
      </c>
      <c r="B1187" t="s">
        <v>3106</v>
      </c>
      <c r="C1187">
        <v>112420</v>
      </c>
      <c r="D1187" s="153" t="s">
        <v>6683</v>
      </c>
      <c r="E1187" t="s">
        <v>1064</v>
      </c>
      <c r="G1187" t="s">
        <v>3189</v>
      </c>
    </row>
    <row r="1188" spans="1:7" x14ac:dyDescent="0.45">
      <c r="A1188">
        <v>5</v>
      </c>
      <c r="B1188" t="s">
        <v>3106</v>
      </c>
      <c r="C1188">
        <v>112510</v>
      </c>
      <c r="D1188" s="153" t="s">
        <v>6684</v>
      </c>
      <c r="E1188" t="s">
        <v>203</v>
      </c>
      <c r="F1188" t="s">
        <v>3120</v>
      </c>
      <c r="G1188" t="s">
        <v>3192</v>
      </c>
    </row>
    <row r="1189" spans="1:7" x14ac:dyDescent="0.45">
      <c r="A1189">
        <v>5</v>
      </c>
      <c r="B1189" t="s">
        <v>3106</v>
      </c>
      <c r="C1189">
        <v>112910</v>
      </c>
      <c r="D1189" s="153" t="s">
        <v>6685</v>
      </c>
      <c r="E1189" t="s">
        <v>1067</v>
      </c>
      <c r="G1189" t="s">
        <v>3196</v>
      </c>
    </row>
    <row r="1190" spans="1:7" x14ac:dyDescent="0.45">
      <c r="A1190">
        <v>5</v>
      </c>
      <c r="B1190" t="s">
        <v>3106</v>
      </c>
      <c r="C1190">
        <v>112920</v>
      </c>
      <c r="D1190" s="153" t="s">
        <v>6686</v>
      </c>
      <c r="E1190" t="s">
        <v>1069</v>
      </c>
      <c r="G1190" t="s">
        <v>3198</v>
      </c>
    </row>
    <row r="1191" spans="1:7" x14ac:dyDescent="0.45">
      <c r="A1191">
        <v>5</v>
      </c>
      <c r="B1191" t="s">
        <v>3106</v>
      </c>
      <c r="C1191">
        <v>112930</v>
      </c>
      <c r="D1191" s="153" t="s">
        <v>6687</v>
      </c>
      <c r="E1191" t="s">
        <v>1071</v>
      </c>
      <c r="G1191" t="s">
        <v>3200</v>
      </c>
    </row>
    <row r="1192" spans="1:7" x14ac:dyDescent="0.45">
      <c r="A1192">
        <v>5</v>
      </c>
      <c r="B1192" t="s">
        <v>3106</v>
      </c>
      <c r="C1192">
        <v>112991</v>
      </c>
      <c r="D1192" s="153" t="s">
        <v>6689</v>
      </c>
      <c r="E1192" t="s">
        <v>1073</v>
      </c>
      <c r="F1192" t="s">
        <v>3120</v>
      </c>
      <c r="G1192" t="s">
        <v>3203</v>
      </c>
    </row>
    <row r="1193" spans="1:7" x14ac:dyDescent="0.45">
      <c r="A1193">
        <v>5</v>
      </c>
      <c r="B1193" t="s">
        <v>3106</v>
      </c>
      <c r="C1193">
        <v>112999</v>
      </c>
      <c r="D1193" s="153" t="s">
        <v>6690</v>
      </c>
      <c r="E1193" t="s">
        <v>1075</v>
      </c>
      <c r="F1193" t="s">
        <v>3120</v>
      </c>
      <c r="G1193" t="s">
        <v>3204</v>
      </c>
    </row>
    <row r="1194" spans="1:7" x14ac:dyDescent="0.45">
      <c r="A1194">
        <v>5</v>
      </c>
      <c r="B1194" t="s">
        <v>3106</v>
      </c>
      <c r="C1194">
        <v>113110</v>
      </c>
      <c r="D1194" s="153" t="s">
        <v>6692</v>
      </c>
      <c r="E1194" t="s">
        <v>1077</v>
      </c>
      <c r="G1194" t="s">
        <v>3208</v>
      </c>
    </row>
    <row r="1195" spans="1:7" x14ac:dyDescent="0.45">
      <c r="A1195">
        <v>5</v>
      </c>
      <c r="B1195" t="s">
        <v>3106</v>
      </c>
      <c r="C1195">
        <v>113210</v>
      </c>
      <c r="D1195" s="153" t="s">
        <v>6693</v>
      </c>
      <c r="E1195" t="s">
        <v>1079</v>
      </c>
      <c r="F1195" t="s">
        <v>3109</v>
      </c>
      <c r="G1195" t="s">
        <v>3211</v>
      </c>
    </row>
    <row r="1196" spans="1:7" x14ac:dyDescent="0.45">
      <c r="A1196">
        <v>5</v>
      </c>
      <c r="B1196" t="s">
        <v>3106</v>
      </c>
      <c r="C1196">
        <v>113311</v>
      </c>
      <c r="D1196" s="153" t="s">
        <v>6695</v>
      </c>
      <c r="E1196" t="s">
        <v>1081</v>
      </c>
      <c r="F1196" t="s">
        <v>3120</v>
      </c>
      <c r="G1196" t="s">
        <v>3215</v>
      </c>
    </row>
    <row r="1197" spans="1:7" x14ac:dyDescent="0.45">
      <c r="A1197">
        <v>5</v>
      </c>
      <c r="B1197" t="s">
        <v>3106</v>
      </c>
      <c r="C1197">
        <v>113312</v>
      </c>
      <c r="D1197" s="153" t="s">
        <v>6696</v>
      </c>
      <c r="E1197" t="s">
        <v>1083</v>
      </c>
      <c r="F1197" t="s">
        <v>3120</v>
      </c>
      <c r="G1197" t="s">
        <v>3216</v>
      </c>
    </row>
    <row r="1198" spans="1:7" x14ac:dyDescent="0.45">
      <c r="A1198">
        <v>5</v>
      </c>
      <c r="B1198" t="s">
        <v>3106</v>
      </c>
      <c r="C1198">
        <v>114113</v>
      </c>
      <c r="D1198" s="153" t="s">
        <v>6699</v>
      </c>
      <c r="E1198" t="s">
        <v>1085</v>
      </c>
      <c r="F1198" t="s">
        <v>3120</v>
      </c>
      <c r="G1198" t="s">
        <v>3221</v>
      </c>
    </row>
    <row r="1199" spans="1:7" x14ac:dyDescent="0.45">
      <c r="A1199">
        <v>5</v>
      </c>
      <c r="B1199" t="s">
        <v>3106</v>
      </c>
      <c r="C1199">
        <v>114114</v>
      </c>
      <c r="D1199" s="153" t="s">
        <v>6700</v>
      </c>
      <c r="E1199" t="s">
        <v>1087</v>
      </c>
      <c r="F1199" t="s">
        <v>3120</v>
      </c>
      <c r="G1199" t="s">
        <v>3222</v>
      </c>
    </row>
    <row r="1200" spans="1:7" x14ac:dyDescent="0.45">
      <c r="A1200">
        <v>5</v>
      </c>
      <c r="B1200" t="s">
        <v>3106</v>
      </c>
      <c r="C1200">
        <v>114210</v>
      </c>
      <c r="D1200" s="153" t="s">
        <v>6701</v>
      </c>
      <c r="E1200" t="s">
        <v>1089</v>
      </c>
      <c r="G1200" t="s">
        <v>3225</v>
      </c>
    </row>
    <row r="1201" spans="1:7" x14ac:dyDescent="0.45">
      <c r="A1201">
        <v>5</v>
      </c>
      <c r="B1201" t="s">
        <v>3106</v>
      </c>
      <c r="C1201">
        <v>115110</v>
      </c>
      <c r="D1201" s="153" t="s">
        <v>6703</v>
      </c>
      <c r="E1201" t="s">
        <v>1091</v>
      </c>
      <c r="F1201" t="s">
        <v>3120</v>
      </c>
      <c r="G1201" t="s">
        <v>3229</v>
      </c>
    </row>
    <row r="1202" spans="1:7" x14ac:dyDescent="0.45">
      <c r="A1202">
        <v>5</v>
      </c>
      <c r="B1202" t="s">
        <v>3106</v>
      </c>
      <c r="C1202">
        <v>115210</v>
      </c>
      <c r="D1202" s="153" t="s">
        <v>6704</v>
      </c>
      <c r="E1202" t="s">
        <v>1093</v>
      </c>
      <c r="G1202" t="s">
        <v>3232</v>
      </c>
    </row>
    <row r="1203" spans="1:7" x14ac:dyDescent="0.45">
      <c r="A1203">
        <v>5</v>
      </c>
      <c r="B1203" t="s">
        <v>3106</v>
      </c>
      <c r="C1203">
        <v>115310</v>
      </c>
      <c r="D1203" s="153" t="s">
        <v>6705</v>
      </c>
      <c r="E1203" t="s">
        <v>217</v>
      </c>
      <c r="G1203" t="s">
        <v>3235</v>
      </c>
    </row>
    <row r="1204" spans="1:7" x14ac:dyDescent="0.45">
      <c r="A1204">
        <v>5</v>
      </c>
      <c r="B1204" t="s">
        <v>3106</v>
      </c>
      <c r="C1204">
        <v>211110</v>
      </c>
      <c r="D1204" s="153" t="s">
        <v>6707</v>
      </c>
      <c r="E1204" t="s">
        <v>3240</v>
      </c>
      <c r="F1204" t="s">
        <v>3120</v>
      </c>
      <c r="G1204" t="s">
        <v>3242</v>
      </c>
    </row>
    <row r="1205" spans="1:7" x14ac:dyDescent="0.45">
      <c r="A1205">
        <v>5</v>
      </c>
      <c r="B1205" t="s">
        <v>3106</v>
      </c>
      <c r="C1205">
        <v>211141</v>
      </c>
      <c r="D1205" s="153" t="s">
        <v>6709</v>
      </c>
      <c r="E1205" t="s">
        <v>3245</v>
      </c>
      <c r="F1205" t="s">
        <v>3120</v>
      </c>
      <c r="G1205" t="s">
        <v>3246</v>
      </c>
    </row>
    <row r="1206" spans="1:7" x14ac:dyDescent="0.45">
      <c r="A1206">
        <v>5</v>
      </c>
      <c r="B1206" t="s">
        <v>3106</v>
      </c>
      <c r="C1206">
        <v>211142</v>
      </c>
      <c r="D1206" s="153" t="s">
        <v>6710</v>
      </c>
      <c r="E1206" t="s">
        <v>3247</v>
      </c>
      <c r="F1206" t="s">
        <v>3120</v>
      </c>
      <c r="G1206" t="s">
        <v>3248</v>
      </c>
    </row>
    <row r="1207" spans="1:7" x14ac:dyDescent="0.45">
      <c r="A1207">
        <v>5</v>
      </c>
      <c r="B1207" t="s">
        <v>3106</v>
      </c>
      <c r="C1207">
        <v>212114</v>
      </c>
      <c r="D1207" s="153" t="s">
        <v>6713</v>
      </c>
      <c r="E1207" t="s">
        <v>1098</v>
      </c>
      <c r="G1207" t="s">
        <v>3252</v>
      </c>
    </row>
    <row r="1208" spans="1:7" x14ac:dyDescent="0.45">
      <c r="A1208">
        <v>5</v>
      </c>
      <c r="B1208" t="s">
        <v>3106</v>
      </c>
      <c r="C1208">
        <v>212115</v>
      </c>
      <c r="D1208" s="153" t="s">
        <v>6714</v>
      </c>
      <c r="E1208" t="s">
        <v>1100</v>
      </c>
      <c r="F1208" t="s">
        <v>3120</v>
      </c>
      <c r="G1208" t="s">
        <v>3253</v>
      </c>
    </row>
    <row r="1209" spans="1:7" x14ac:dyDescent="0.45">
      <c r="A1209">
        <v>5</v>
      </c>
      <c r="B1209" t="s">
        <v>3106</v>
      </c>
      <c r="C1209">
        <v>212116</v>
      </c>
      <c r="D1209" s="153" t="s">
        <v>6715</v>
      </c>
      <c r="E1209" t="s">
        <v>1102</v>
      </c>
      <c r="F1209" t="s">
        <v>3120</v>
      </c>
      <c r="G1209" t="s">
        <v>3254</v>
      </c>
    </row>
    <row r="1210" spans="1:7" x14ac:dyDescent="0.45">
      <c r="A1210">
        <v>5</v>
      </c>
      <c r="B1210" t="s">
        <v>3106</v>
      </c>
      <c r="C1210">
        <v>212210</v>
      </c>
      <c r="D1210" s="153" t="s">
        <v>6716</v>
      </c>
      <c r="E1210" t="s">
        <v>240</v>
      </c>
      <c r="G1210" t="s">
        <v>3257</v>
      </c>
    </row>
    <row r="1211" spans="1:7" x14ac:dyDescent="0.45">
      <c r="A1211">
        <v>5</v>
      </c>
      <c r="B1211" t="s">
        <v>3106</v>
      </c>
      <c r="C1211">
        <v>212220</v>
      </c>
      <c r="D1211" s="153" t="s">
        <v>6717</v>
      </c>
      <c r="E1211" t="s">
        <v>243</v>
      </c>
      <c r="F1211" t="s">
        <v>3120</v>
      </c>
      <c r="G1211" t="s">
        <v>3259</v>
      </c>
    </row>
    <row r="1212" spans="1:7" x14ac:dyDescent="0.45">
      <c r="A1212">
        <v>5</v>
      </c>
      <c r="B1212" t="s">
        <v>3106</v>
      </c>
      <c r="C1212">
        <v>212231</v>
      </c>
      <c r="D1212" s="153" t="s">
        <v>6719</v>
      </c>
      <c r="E1212" t="s">
        <v>1106</v>
      </c>
      <c r="F1212" t="s">
        <v>3109</v>
      </c>
      <c r="G1212" t="s">
        <v>3261</v>
      </c>
    </row>
    <row r="1213" spans="1:7" x14ac:dyDescent="0.45">
      <c r="A1213">
        <v>5</v>
      </c>
      <c r="B1213" t="s">
        <v>3106</v>
      </c>
      <c r="C1213">
        <v>212232</v>
      </c>
      <c r="D1213" s="153" t="s">
        <v>6720</v>
      </c>
      <c r="E1213" t="s">
        <v>1108</v>
      </c>
      <c r="F1213" t="s">
        <v>3120</v>
      </c>
      <c r="G1213" t="s">
        <v>3262</v>
      </c>
    </row>
    <row r="1214" spans="1:7" x14ac:dyDescent="0.45">
      <c r="A1214">
        <v>5</v>
      </c>
      <c r="B1214" t="s">
        <v>3106</v>
      </c>
      <c r="C1214">
        <v>212233</v>
      </c>
      <c r="D1214" s="153" t="s">
        <v>6721</v>
      </c>
      <c r="E1214" t="s">
        <v>1110</v>
      </c>
      <c r="F1214" t="s">
        <v>3120</v>
      </c>
      <c r="G1214" t="s">
        <v>3263</v>
      </c>
    </row>
    <row r="1215" spans="1:7" x14ac:dyDescent="0.45">
      <c r="A1215">
        <v>5</v>
      </c>
      <c r="B1215" t="s">
        <v>3106</v>
      </c>
      <c r="C1215">
        <v>212291</v>
      </c>
      <c r="D1215" s="153" t="s">
        <v>6723</v>
      </c>
      <c r="E1215" t="s">
        <v>1112</v>
      </c>
      <c r="F1215" t="s">
        <v>3109</v>
      </c>
      <c r="G1215" t="s">
        <v>3265</v>
      </c>
    </row>
    <row r="1216" spans="1:7" x14ac:dyDescent="0.45">
      <c r="A1216">
        <v>5</v>
      </c>
      <c r="B1216" t="s">
        <v>3106</v>
      </c>
      <c r="C1216">
        <v>212299</v>
      </c>
      <c r="D1216" s="153" t="s">
        <v>6724</v>
      </c>
      <c r="E1216" t="s">
        <v>1114</v>
      </c>
      <c r="F1216" t="s">
        <v>3109</v>
      </c>
      <c r="G1216" t="s">
        <v>3266</v>
      </c>
    </row>
    <row r="1217" spans="1:7" x14ac:dyDescent="0.45">
      <c r="A1217">
        <v>5</v>
      </c>
      <c r="B1217" t="s">
        <v>3106</v>
      </c>
      <c r="C1217">
        <v>212314</v>
      </c>
      <c r="D1217" s="153" t="s">
        <v>6726</v>
      </c>
      <c r="E1217" t="s">
        <v>1116</v>
      </c>
      <c r="F1217" t="s">
        <v>3120</v>
      </c>
      <c r="G1217" t="s">
        <v>3269</v>
      </c>
    </row>
    <row r="1218" spans="1:7" x14ac:dyDescent="0.45">
      <c r="A1218">
        <v>5</v>
      </c>
      <c r="B1218" t="s">
        <v>3106</v>
      </c>
      <c r="C1218">
        <v>212315</v>
      </c>
      <c r="D1218" s="153" t="s">
        <v>6727</v>
      </c>
      <c r="E1218" t="s">
        <v>1118</v>
      </c>
      <c r="F1218" t="s">
        <v>3120</v>
      </c>
      <c r="G1218" t="s">
        <v>3270</v>
      </c>
    </row>
    <row r="1219" spans="1:7" x14ac:dyDescent="0.45">
      <c r="A1219">
        <v>5</v>
      </c>
      <c r="B1219" t="s">
        <v>3106</v>
      </c>
      <c r="C1219">
        <v>212316</v>
      </c>
      <c r="D1219" s="153" t="s">
        <v>6728</v>
      </c>
      <c r="E1219" t="s">
        <v>1120</v>
      </c>
      <c r="F1219" t="s">
        <v>3120</v>
      </c>
      <c r="G1219" t="s">
        <v>3271</v>
      </c>
    </row>
    <row r="1220" spans="1:7" x14ac:dyDescent="0.45">
      <c r="A1220">
        <v>5</v>
      </c>
      <c r="B1220" t="s">
        <v>3106</v>
      </c>
      <c r="C1220">
        <v>212317</v>
      </c>
      <c r="D1220" s="153" t="s">
        <v>6729</v>
      </c>
      <c r="E1220" t="s">
        <v>1122</v>
      </c>
      <c r="F1220" t="s">
        <v>3120</v>
      </c>
      <c r="G1220" t="s">
        <v>3272</v>
      </c>
    </row>
    <row r="1221" spans="1:7" x14ac:dyDescent="0.45">
      <c r="A1221">
        <v>5</v>
      </c>
      <c r="B1221" t="s">
        <v>3106</v>
      </c>
      <c r="C1221">
        <v>212323</v>
      </c>
      <c r="D1221" s="153" t="s">
        <v>6731</v>
      </c>
      <c r="E1221" t="s">
        <v>1124</v>
      </c>
      <c r="F1221" t="s">
        <v>3120</v>
      </c>
      <c r="G1221" t="s">
        <v>3274</v>
      </c>
    </row>
    <row r="1222" spans="1:7" x14ac:dyDescent="0.45">
      <c r="A1222">
        <v>5</v>
      </c>
      <c r="B1222" t="s">
        <v>3106</v>
      </c>
      <c r="C1222">
        <v>212326</v>
      </c>
      <c r="D1222" s="153" t="s">
        <v>6732</v>
      </c>
      <c r="E1222" t="s">
        <v>1126</v>
      </c>
      <c r="F1222" t="s">
        <v>3120</v>
      </c>
      <c r="G1222" t="s">
        <v>3275</v>
      </c>
    </row>
    <row r="1223" spans="1:7" x14ac:dyDescent="0.45">
      <c r="A1223">
        <v>5</v>
      </c>
      <c r="B1223" t="s">
        <v>3106</v>
      </c>
      <c r="C1223">
        <v>212392</v>
      </c>
      <c r="D1223" s="153" t="s">
        <v>5843</v>
      </c>
      <c r="E1223" t="s">
        <v>260</v>
      </c>
      <c r="F1223" t="s">
        <v>3120</v>
      </c>
      <c r="G1223" t="s">
        <v>3278</v>
      </c>
    </row>
    <row r="1224" spans="1:7" x14ac:dyDescent="0.45">
      <c r="A1224">
        <v>5</v>
      </c>
      <c r="B1224" t="s">
        <v>3106</v>
      </c>
      <c r="C1224">
        <v>212393</v>
      </c>
      <c r="D1224" s="153" t="s">
        <v>6734</v>
      </c>
      <c r="E1224" t="s">
        <v>1129</v>
      </c>
      <c r="F1224" t="s">
        <v>3120</v>
      </c>
      <c r="G1224" t="s">
        <v>3279</v>
      </c>
    </row>
    <row r="1225" spans="1:7" x14ac:dyDescent="0.45">
      <c r="A1225">
        <v>5</v>
      </c>
      <c r="B1225" t="s">
        <v>3106</v>
      </c>
      <c r="C1225">
        <v>212394</v>
      </c>
      <c r="D1225" s="153" t="s">
        <v>6735</v>
      </c>
      <c r="E1225" t="s">
        <v>1131</v>
      </c>
      <c r="F1225" t="s">
        <v>3120</v>
      </c>
      <c r="G1225" t="s">
        <v>3280</v>
      </c>
    </row>
    <row r="1226" spans="1:7" x14ac:dyDescent="0.45">
      <c r="A1226">
        <v>5</v>
      </c>
      <c r="B1226" t="s">
        <v>3106</v>
      </c>
      <c r="C1226">
        <v>212395</v>
      </c>
      <c r="D1226" s="153" t="s">
        <v>6736</v>
      </c>
      <c r="E1226" t="s">
        <v>1133</v>
      </c>
      <c r="F1226" t="s">
        <v>3120</v>
      </c>
      <c r="G1226" t="s">
        <v>3281</v>
      </c>
    </row>
    <row r="1227" spans="1:7" x14ac:dyDescent="0.45">
      <c r="A1227">
        <v>5</v>
      </c>
      <c r="B1227" t="s">
        <v>3106</v>
      </c>
      <c r="C1227">
        <v>212396</v>
      </c>
      <c r="D1227" s="153" t="s">
        <v>5844</v>
      </c>
      <c r="E1227" t="s">
        <v>263</v>
      </c>
      <c r="F1227" t="s">
        <v>3120</v>
      </c>
      <c r="G1227" t="s">
        <v>3282</v>
      </c>
    </row>
    <row r="1228" spans="1:7" x14ac:dyDescent="0.45">
      <c r="A1228">
        <v>5</v>
      </c>
      <c r="B1228" t="s">
        <v>3106</v>
      </c>
      <c r="C1228">
        <v>212397</v>
      </c>
      <c r="D1228" s="153" t="s">
        <v>6737</v>
      </c>
      <c r="E1228" t="s">
        <v>1136</v>
      </c>
      <c r="F1228" t="s">
        <v>3120</v>
      </c>
      <c r="G1228" t="s">
        <v>3283</v>
      </c>
    </row>
    <row r="1229" spans="1:7" x14ac:dyDescent="0.45">
      <c r="A1229">
        <v>5</v>
      </c>
      <c r="B1229" t="s">
        <v>3106</v>
      </c>
      <c r="C1229">
        <v>212398</v>
      </c>
      <c r="D1229" s="153" t="s">
        <v>6738</v>
      </c>
      <c r="E1229" t="s">
        <v>1138</v>
      </c>
      <c r="F1229" t="s">
        <v>3120</v>
      </c>
      <c r="G1229" t="s">
        <v>3284</v>
      </c>
    </row>
    <row r="1230" spans="1:7" x14ac:dyDescent="0.45">
      <c r="A1230">
        <v>5</v>
      </c>
      <c r="B1230" t="s">
        <v>3106</v>
      </c>
      <c r="C1230">
        <v>213111</v>
      </c>
      <c r="D1230" s="153" t="s">
        <v>6741</v>
      </c>
      <c r="E1230" t="s">
        <v>1140</v>
      </c>
      <c r="G1230" t="s">
        <v>3289</v>
      </c>
    </row>
    <row r="1231" spans="1:7" x14ac:dyDescent="0.45">
      <c r="A1231">
        <v>5</v>
      </c>
      <c r="B1231" t="s">
        <v>3106</v>
      </c>
      <c r="C1231">
        <v>213117</v>
      </c>
      <c r="D1231" s="153" t="s">
        <v>6742</v>
      </c>
      <c r="E1231" t="s">
        <v>1142</v>
      </c>
      <c r="F1231" t="s">
        <v>3120</v>
      </c>
      <c r="G1231" t="s">
        <v>3290</v>
      </c>
    </row>
    <row r="1232" spans="1:7" x14ac:dyDescent="0.45">
      <c r="A1232">
        <v>5</v>
      </c>
      <c r="B1232" t="s">
        <v>3106</v>
      </c>
      <c r="C1232">
        <v>213118</v>
      </c>
      <c r="D1232" s="153" t="s">
        <v>6743</v>
      </c>
      <c r="E1232" t="s">
        <v>1144</v>
      </c>
      <c r="F1232" t="s">
        <v>3120</v>
      </c>
      <c r="G1232" t="s">
        <v>3291</v>
      </c>
    </row>
    <row r="1233" spans="1:7" x14ac:dyDescent="0.45">
      <c r="A1233">
        <v>5</v>
      </c>
      <c r="B1233" t="s">
        <v>3106</v>
      </c>
      <c r="C1233">
        <v>213119</v>
      </c>
      <c r="D1233" s="153" t="s">
        <v>6744</v>
      </c>
      <c r="E1233" t="s">
        <v>1146</v>
      </c>
      <c r="F1233" t="s">
        <v>3120</v>
      </c>
      <c r="G1233" t="s">
        <v>3292</v>
      </c>
    </row>
    <row r="1234" spans="1:7" x14ac:dyDescent="0.45">
      <c r="A1234">
        <v>5</v>
      </c>
      <c r="B1234" t="s">
        <v>3106</v>
      </c>
      <c r="C1234">
        <v>221111</v>
      </c>
      <c r="D1234" s="153" t="s">
        <v>6748</v>
      </c>
      <c r="E1234" t="s">
        <v>1148</v>
      </c>
      <c r="F1234" t="s">
        <v>3109</v>
      </c>
      <c r="G1234" t="s">
        <v>3298</v>
      </c>
    </row>
    <row r="1235" spans="1:7" x14ac:dyDescent="0.45">
      <c r="A1235">
        <v>5</v>
      </c>
      <c r="B1235" t="s">
        <v>3106</v>
      </c>
      <c r="C1235">
        <v>221112</v>
      </c>
      <c r="D1235" s="153" t="s">
        <v>6749</v>
      </c>
      <c r="E1235" t="s">
        <v>1150</v>
      </c>
      <c r="F1235" t="s">
        <v>3109</v>
      </c>
      <c r="G1235" t="s">
        <v>3299</v>
      </c>
    </row>
    <row r="1236" spans="1:7" x14ac:dyDescent="0.45">
      <c r="A1236">
        <v>5</v>
      </c>
      <c r="B1236" t="s">
        <v>3106</v>
      </c>
      <c r="C1236">
        <v>221113</v>
      </c>
      <c r="D1236" s="153" t="s">
        <v>6750</v>
      </c>
      <c r="E1236" t="s">
        <v>1152</v>
      </c>
      <c r="F1236" t="s">
        <v>3109</v>
      </c>
      <c r="G1236" t="s">
        <v>3300</v>
      </c>
    </row>
    <row r="1237" spans="1:7" x14ac:dyDescent="0.45">
      <c r="A1237">
        <v>5</v>
      </c>
      <c r="B1237" t="s">
        <v>3106</v>
      </c>
      <c r="C1237">
        <v>221119</v>
      </c>
      <c r="D1237" s="153" t="s">
        <v>6751</v>
      </c>
      <c r="E1237" t="s">
        <v>1154</v>
      </c>
      <c r="F1237" t="s">
        <v>3109</v>
      </c>
      <c r="G1237" t="s">
        <v>3301</v>
      </c>
    </row>
    <row r="1238" spans="1:7" x14ac:dyDescent="0.45">
      <c r="A1238">
        <v>5</v>
      </c>
      <c r="B1238" t="s">
        <v>3106</v>
      </c>
      <c r="C1238">
        <v>221121</v>
      </c>
      <c r="D1238" s="153" t="s">
        <v>6753</v>
      </c>
      <c r="E1238" t="s">
        <v>1156</v>
      </c>
      <c r="F1238" t="s">
        <v>3109</v>
      </c>
      <c r="G1238" t="s">
        <v>3304</v>
      </c>
    </row>
    <row r="1239" spans="1:7" x14ac:dyDescent="0.45">
      <c r="A1239">
        <v>5</v>
      </c>
      <c r="B1239" t="s">
        <v>3106</v>
      </c>
      <c r="C1239">
        <v>221122</v>
      </c>
      <c r="D1239" s="153" t="s">
        <v>6754</v>
      </c>
      <c r="E1239" t="s">
        <v>1158</v>
      </c>
      <c r="F1239" t="s">
        <v>3109</v>
      </c>
      <c r="G1239" t="s">
        <v>3305</v>
      </c>
    </row>
    <row r="1240" spans="1:7" x14ac:dyDescent="0.45">
      <c r="A1240">
        <v>5</v>
      </c>
      <c r="B1240" t="s">
        <v>3106</v>
      </c>
      <c r="C1240">
        <v>221210</v>
      </c>
      <c r="D1240" s="153" t="s">
        <v>6755</v>
      </c>
      <c r="E1240" t="s">
        <v>283</v>
      </c>
      <c r="F1240" t="s">
        <v>3109</v>
      </c>
      <c r="G1240" t="s">
        <v>3308</v>
      </c>
    </row>
    <row r="1241" spans="1:7" x14ac:dyDescent="0.45">
      <c r="A1241">
        <v>5</v>
      </c>
      <c r="B1241" t="s">
        <v>3106</v>
      </c>
      <c r="C1241">
        <v>221310</v>
      </c>
      <c r="D1241" s="153" t="s">
        <v>6756</v>
      </c>
      <c r="E1241" t="s">
        <v>1161</v>
      </c>
      <c r="F1241" t="s">
        <v>3109</v>
      </c>
      <c r="G1241" t="s">
        <v>3311</v>
      </c>
    </row>
    <row r="1242" spans="1:7" x14ac:dyDescent="0.45">
      <c r="A1242">
        <v>5</v>
      </c>
      <c r="B1242" t="s">
        <v>3106</v>
      </c>
      <c r="C1242">
        <v>221320</v>
      </c>
      <c r="D1242" s="153" t="s">
        <v>6757</v>
      </c>
      <c r="E1242" t="s">
        <v>1163</v>
      </c>
      <c r="F1242" t="s">
        <v>3109</v>
      </c>
      <c r="G1242" t="s">
        <v>3313</v>
      </c>
    </row>
    <row r="1243" spans="1:7" x14ac:dyDescent="0.45">
      <c r="A1243">
        <v>5</v>
      </c>
      <c r="B1243" t="s">
        <v>3106</v>
      </c>
      <c r="C1243">
        <v>221330</v>
      </c>
      <c r="D1243" s="153" t="s">
        <v>6758</v>
      </c>
      <c r="E1243" t="s">
        <v>1165</v>
      </c>
      <c r="F1243" t="s">
        <v>3109</v>
      </c>
      <c r="G1243" t="s">
        <v>3315</v>
      </c>
    </row>
    <row r="1244" spans="1:7" x14ac:dyDescent="0.45">
      <c r="A1244">
        <v>5</v>
      </c>
      <c r="B1244" t="s">
        <v>3106</v>
      </c>
      <c r="C1244">
        <v>236110</v>
      </c>
      <c r="D1244" s="153" t="s">
        <v>6761</v>
      </c>
      <c r="E1244" t="s">
        <v>290</v>
      </c>
      <c r="F1244" t="s">
        <v>3120</v>
      </c>
      <c r="G1244" t="s">
        <v>3321</v>
      </c>
    </row>
    <row r="1245" spans="1:7" x14ac:dyDescent="0.45">
      <c r="A1245">
        <v>5</v>
      </c>
      <c r="B1245" t="s">
        <v>3106</v>
      </c>
      <c r="C1245">
        <v>236210</v>
      </c>
      <c r="D1245" s="153" t="s">
        <v>6762</v>
      </c>
      <c r="E1245" t="s">
        <v>1168</v>
      </c>
      <c r="F1245" t="s">
        <v>3109</v>
      </c>
      <c r="G1245" t="s">
        <v>3324</v>
      </c>
    </row>
    <row r="1246" spans="1:7" x14ac:dyDescent="0.45">
      <c r="A1246">
        <v>5</v>
      </c>
      <c r="B1246" t="s">
        <v>3106</v>
      </c>
      <c r="C1246">
        <v>236220</v>
      </c>
      <c r="D1246" s="153" t="s">
        <v>6763</v>
      </c>
      <c r="E1246" t="s">
        <v>1170</v>
      </c>
      <c r="F1246" t="s">
        <v>3109</v>
      </c>
      <c r="G1246" t="s">
        <v>3326</v>
      </c>
    </row>
    <row r="1247" spans="1:7" x14ac:dyDescent="0.45">
      <c r="A1247">
        <v>5</v>
      </c>
      <c r="B1247" t="s">
        <v>3106</v>
      </c>
      <c r="C1247">
        <v>237110</v>
      </c>
      <c r="D1247" s="153" t="s">
        <v>6765</v>
      </c>
      <c r="E1247" t="s">
        <v>1172</v>
      </c>
      <c r="F1247" t="s">
        <v>3109</v>
      </c>
      <c r="G1247" t="s">
        <v>3332</v>
      </c>
    </row>
    <row r="1248" spans="1:7" x14ac:dyDescent="0.45">
      <c r="A1248">
        <v>5</v>
      </c>
      <c r="B1248" t="s">
        <v>3106</v>
      </c>
      <c r="C1248">
        <v>237120</v>
      </c>
      <c r="D1248" s="153" t="s">
        <v>6766</v>
      </c>
      <c r="E1248" t="s">
        <v>1174</v>
      </c>
      <c r="F1248" t="s">
        <v>3109</v>
      </c>
      <c r="G1248" t="s">
        <v>3334</v>
      </c>
    </row>
    <row r="1249" spans="1:7" x14ac:dyDescent="0.45">
      <c r="A1249">
        <v>5</v>
      </c>
      <c r="B1249" t="s">
        <v>3106</v>
      </c>
      <c r="C1249">
        <v>237130</v>
      </c>
      <c r="D1249" s="153" t="s">
        <v>6767</v>
      </c>
      <c r="E1249" t="s">
        <v>1176</v>
      </c>
      <c r="F1249" t="s">
        <v>3109</v>
      </c>
      <c r="G1249" t="s">
        <v>3336</v>
      </c>
    </row>
    <row r="1250" spans="1:7" x14ac:dyDescent="0.45">
      <c r="A1250">
        <v>5</v>
      </c>
      <c r="B1250" t="s">
        <v>3106</v>
      </c>
      <c r="C1250">
        <v>237210</v>
      </c>
      <c r="D1250" s="153" t="s">
        <v>6768</v>
      </c>
      <c r="E1250" t="s">
        <v>1178</v>
      </c>
      <c r="F1250" t="s">
        <v>3109</v>
      </c>
      <c r="G1250" t="s">
        <v>3339</v>
      </c>
    </row>
    <row r="1251" spans="1:7" x14ac:dyDescent="0.45">
      <c r="A1251">
        <v>5</v>
      </c>
      <c r="B1251" t="s">
        <v>3106</v>
      </c>
      <c r="C1251">
        <v>237310</v>
      </c>
      <c r="D1251" s="153" t="s">
        <v>6769</v>
      </c>
      <c r="E1251" t="s">
        <v>1180</v>
      </c>
      <c r="F1251" t="s">
        <v>3109</v>
      </c>
      <c r="G1251" t="s">
        <v>3342</v>
      </c>
    </row>
    <row r="1252" spans="1:7" x14ac:dyDescent="0.45">
      <c r="A1252">
        <v>5</v>
      </c>
      <c r="B1252" t="s">
        <v>3106</v>
      </c>
      <c r="C1252">
        <v>237990</v>
      </c>
      <c r="D1252" s="153" t="s">
        <v>6770</v>
      </c>
      <c r="E1252" t="s">
        <v>1182</v>
      </c>
      <c r="F1252" t="s">
        <v>3109</v>
      </c>
      <c r="G1252" t="s">
        <v>3345</v>
      </c>
    </row>
    <row r="1253" spans="1:7" x14ac:dyDescent="0.45">
      <c r="A1253">
        <v>5</v>
      </c>
      <c r="B1253" t="s">
        <v>3106</v>
      </c>
      <c r="C1253">
        <v>238110</v>
      </c>
      <c r="D1253" s="153" t="s">
        <v>6772</v>
      </c>
      <c r="E1253" t="s">
        <v>1184</v>
      </c>
      <c r="G1253" t="s">
        <v>3351</v>
      </c>
    </row>
    <row r="1254" spans="1:7" x14ac:dyDescent="0.45">
      <c r="A1254">
        <v>5</v>
      </c>
      <c r="B1254" t="s">
        <v>3106</v>
      </c>
      <c r="C1254">
        <v>238120</v>
      </c>
      <c r="D1254" s="153" t="s">
        <v>6773</v>
      </c>
      <c r="E1254" t="s">
        <v>1186</v>
      </c>
      <c r="F1254" t="s">
        <v>3109</v>
      </c>
      <c r="G1254" t="s">
        <v>3353</v>
      </c>
    </row>
    <row r="1255" spans="1:7" x14ac:dyDescent="0.45">
      <c r="A1255">
        <v>5</v>
      </c>
      <c r="B1255" t="s">
        <v>3106</v>
      </c>
      <c r="C1255">
        <v>238130</v>
      </c>
      <c r="D1255" s="153" t="s">
        <v>6774</v>
      </c>
      <c r="E1255" t="s">
        <v>1188</v>
      </c>
      <c r="F1255" t="s">
        <v>3109</v>
      </c>
      <c r="G1255" t="s">
        <v>3355</v>
      </c>
    </row>
    <row r="1256" spans="1:7" x14ac:dyDescent="0.45">
      <c r="A1256">
        <v>5</v>
      </c>
      <c r="B1256" t="s">
        <v>3106</v>
      </c>
      <c r="C1256">
        <v>238140</v>
      </c>
      <c r="D1256" s="153" t="s">
        <v>6775</v>
      </c>
      <c r="E1256" t="s">
        <v>1190</v>
      </c>
      <c r="F1256" t="s">
        <v>3109</v>
      </c>
      <c r="G1256" t="s">
        <v>3357</v>
      </c>
    </row>
    <row r="1257" spans="1:7" x14ac:dyDescent="0.45">
      <c r="A1257">
        <v>5</v>
      </c>
      <c r="B1257" t="s">
        <v>3106</v>
      </c>
      <c r="C1257">
        <v>238150</v>
      </c>
      <c r="D1257" s="153" t="s">
        <v>6776</v>
      </c>
      <c r="E1257" t="s">
        <v>1192</v>
      </c>
      <c r="F1257" t="s">
        <v>3109</v>
      </c>
      <c r="G1257" t="s">
        <v>3359</v>
      </c>
    </row>
    <row r="1258" spans="1:7" x14ac:dyDescent="0.45">
      <c r="A1258">
        <v>5</v>
      </c>
      <c r="B1258" t="s">
        <v>3106</v>
      </c>
      <c r="C1258">
        <v>238160</v>
      </c>
      <c r="D1258" s="153" t="s">
        <v>6777</v>
      </c>
      <c r="E1258" t="s">
        <v>1194</v>
      </c>
      <c r="F1258" t="s">
        <v>3109</v>
      </c>
      <c r="G1258" t="s">
        <v>3361</v>
      </c>
    </row>
    <row r="1259" spans="1:7" x14ac:dyDescent="0.45">
      <c r="A1259">
        <v>5</v>
      </c>
      <c r="B1259" t="s">
        <v>3106</v>
      </c>
      <c r="C1259">
        <v>238170</v>
      </c>
      <c r="D1259" s="153" t="s">
        <v>6778</v>
      </c>
      <c r="E1259" t="s">
        <v>1196</v>
      </c>
      <c r="F1259" t="s">
        <v>3109</v>
      </c>
      <c r="G1259" t="s">
        <v>3363</v>
      </c>
    </row>
    <row r="1260" spans="1:7" x14ac:dyDescent="0.45">
      <c r="A1260">
        <v>5</v>
      </c>
      <c r="B1260" t="s">
        <v>3106</v>
      </c>
      <c r="C1260">
        <v>238190</v>
      </c>
      <c r="D1260" s="153" t="s">
        <v>6779</v>
      </c>
      <c r="E1260" t="s">
        <v>1198</v>
      </c>
      <c r="F1260" t="s">
        <v>3109</v>
      </c>
      <c r="G1260" t="s">
        <v>3365</v>
      </c>
    </row>
    <row r="1261" spans="1:7" x14ac:dyDescent="0.45">
      <c r="A1261">
        <v>5</v>
      </c>
      <c r="B1261" t="s">
        <v>3106</v>
      </c>
      <c r="C1261">
        <v>238210</v>
      </c>
      <c r="D1261" s="153" t="s">
        <v>6780</v>
      </c>
      <c r="E1261" t="s">
        <v>1200</v>
      </c>
      <c r="G1261" t="s">
        <v>3369</v>
      </c>
    </row>
    <row r="1262" spans="1:7" x14ac:dyDescent="0.45">
      <c r="A1262">
        <v>5</v>
      </c>
      <c r="B1262" t="s">
        <v>3106</v>
      </c>
      <c r="C1262">
        <v>238220</v>
      </c>
      <c r="D1262" s="153" t="s">
        <v>6781</v>
      </c>
      <c r="E1262" t="s">
        <v>1202</v>
      </c>
      <c r="F1262" t="s">
        <v>3109</v>
      </c>
      <c r="G1262" t="s">
        <v>3371</v>
      </c>
    </row>
    <row r="1263" spans="1:7" x14ac:dyDescent="0.45">
      <c r="A1263">
        <v>5</v>
      </c>
      <c r="B1263" t="s">
        <v>3106</v>
      </c>
      <c r="C1263">
        <v>238291</v>
      </c>
      <c r="D1263" s="153" t="s">
        <v>6783</v>
      </c>
      <c r="E1263" t="s">
        <v>1204</v>
      </c>
      <c r="F1263" t="s">
        <v>3120</v>
      </c>
      <c r="G1263" t="s">
        <v>3374</v>
      </c>
    </row>
    <row r="1264" spans="1:7" x14ac:dyDescent="0.45">
      <c r="A1264">
        <v>5</v>
      </c>
      <c r="B1264" t="s">
        <v>3106</v>
      </c>
      <c r="C1264">
        <v>238299</v>
      </c>
      <c r="D1264" s="153" t="s">
        <v>6784</v>
      </c>
      <c r="E1264" t="s">
        <v>1206</v>
      </c>
      <c r="F1264" t="s">
        <v>3120</v>
      </c>
      <c r="G1264" t="s">
        <v>3375</v>
      </c>
    </row>
    <row r="1265" spans="1:7" x14ac:dyDescent="0.45">
      <c r="A1265">
        <v>5</v>
      </c>
      <c r="B1265" t="s">
        <v>3106</v>
      </c>
      <c r="C1265">
        <v>238310</v>
      </c>
      <c r="D1265" s="153" t="s">
        <v>6785</v>
      </c>
      <c r="E1265" t="s">
        <v>1208</v>
      </c>
      <c r="F1265" t="s">
        <v>3109</v>
      </c>
      <c r="G1265" t="s">
        <v>3379</v>
      </c>
    </row>
    <row r="1266" spans="1:7" x14ac:dyDescent="0.45">
      <c r="A1266">
        <v>5</v>
      </c>
      <c r="B1266" t="s">
        <v>3106</v>
      </c>
      <c r="C1266">
        <v>238320</v>
      </c>
      <c r="D1266" s="153" t="s">
        <v>6786</v>
      </c>
      <c r="E1266" t="s">
        <v>1210</v>
      </c>
      <c r="G1266" t="s">
        <v>3381</v>
      </c>
    </row>
    <row r="1267" spans="1:7" x14ac:dyDescent="0.45">
      <c r="A1267">
        <v>5</v>
      </c>
      <c r="B1267" t="s">
        <v>3106</v>
      </c>
      <c r="C1267">
        <v>238330</v>
      </c>
      <c r="D1267" s="153" t="s">
        <v>6787</v>
      </c>
      <c r="E1267" t="s">
        <v>1212</v>
      </c>
      <c r="G1267" t="s">
        <v>3383</v>
      </c>
    </row>
    <row r="1268" spans="1:7" x14ac:dyDescent="0.45">
      <c r="A1268">
        <v>5</v>
      </c>
      <c r="B1268" t="s">
        <v>3106</v>
      </c>
      <c r="C1268">
        <v>238340</v>
      </c>
      <c r="D1268" s="153" t="s">
        <v>6788</v>
      </c>
      <c r="E1268" t="s">
        <v>1214</v>
      </c>
      <c r="G1268" t="s">
        <v>3385</v>
      </c>
    </row>
    <row r="1269" spans="1:7" x14ac:dyDescent="0.45">
      <c r="A1269">
        <v>5</v>
      </c>
      <c r="B1269" t="s">
        <v>3106</v>
      </c>
      <c r="C1269">
        <v>238350</v>
      </c>
      <c r="D1269" s="153" t="s">
        <v>6789</v>
      </c>
      <c r="E1269" t="s">
        <v>1216</v>
      </c>
      <c r="G1269" t="s">
        <v>3387</v>
      </c>
    </row>
    <row r="1270" spans="1:7" x14ac:dyDescent="0.45">
      <c r="A1270">
        <v>5</v>
      </c>
      <c r="B1270" t="s">
        <v>3106</v>
      </c>
      <c r="C1270">
        <v>238390</v>
      </c>
      <c r="D1270" s="153" t="s">
        <v>6790</v>
      </c>
      <c r="E1270" t="s">
        <v>1218</v>
      </c>
      <c r="G1270" t="s">
        <v>3389</v>
      </c>
    </row>
    <row r="1271" spans="1:7" x14ac:dyDescent="0.45">
      <c r="A1271">
        <v>5</v>
      </c>
      <c r="B1271" t="s">
        <v>3106</v>
      </c>
      <c r="C1271">
        <v>238910</v>
      </c>
      <c r="D1271" s="153" t="s">
        <v>6791</v>
      </c>
      <c r="E1271" t="s">
        <v>1220</v>
      </c>
      <c r="G1271" t="s">
        <v>3393</v>
      </c>
    </row>
    <row r="1272" spans="1:7" x14ac:dyDescent="0.45">
      <c r="A1272">
        <v>5</v>
      </c>
      <c r="B1272" t="s">
        <v>3106</v>
      </c>
      <c r="C1272">
        <v>238990</v>
      </c>
      <c r="D1272" s="153" t="s">
        <v>6792</v>
      </c>
      <c r="E1272" t="s">
        <v>1222</v>
      </c>
      <c r="F1272" t="s">
        <v>3109</v>
      </c>
      <c r="G1272" t="s">
        <v>3395</v>
      </c>
    </row>
    <row r="1273" spans="1:7" x14ac:dyDescent="0.45">
      <c r="A1273">
        <v>5</v>
      </c>
      <c r="B1273" t="s">
        <v>3106</v>
      </c>
      <c r="C1273">
        <v>311111</v>
      </c>
      <c r="D1273" s="153" t="s">
        <v>6796</v>
      </c>
      <c r="E1273" t="s">
        <v>1224</v>
      </c>
      <c r="F1273" t="s">
        <v>3109</v>
      </c>
      <c r="G1273" t="s">
        <v>3401</v>
      </c>
    </row>
    <row r="1274" spans="1:7" x14ac:dyDescent="0.45">
      <c r="A1274">
        <v>5</v>
      </c>
      <c r="B1274" t="s">
        <v>3106</v>
      </c>
      <c r="C1274">
        <v>311119</v>
      </c>
      <c r="D1274" s="153" t="s">
        <v>6797</v>
      </c>
      <c r="E1274" t="s">
        <v>1226</v>
      </c>
      <c r="F1274" t="s">
        <v>3109</v>
      </c>
      <c r="G1274" t="s">
        <v>3402</v>
      </c>
    </row>
    <row r="1275" spans="1:7" x14ac:dyDescent="0.45">
      <c r="A1275">
        <v>5</v>
      </c>
      <c r="B1275" t="s">
        <v>3106</v>
      </c>
      <c r="C1275">
        <v>311211</v>
      </c>
      <c r="D1275" s="153" t="s">
        <v>6799</v>
      </c>
      <c r="E1275" t="s">
        <v>1228</v>
      </c>
      <c r="F1275" t="s">
        <v>3109</v>
      </c>
      <c r="G1275" t="s">
        <v>3406</v>
      </c>
    </row>
    <row r="1276" spans="1:7" x14ac:dyDescent="0.45">
      <c r="A1276">
        <v>5</v>
      </c>
      <c r="B1276" t="s">
        <v>3106</v>
      </c>
      <c r="C1276">
        <v>311214</v>
      </c>
      <c r="D1276" s="153" t="s">
        <v>6800</v>
      </c>
      <c r="E1276" t="s">
        <v>1230</v>
      </c>
      <c r="F1276" t="s">
        <v>3120</v>
      </c>
      <c r="G1276" t="s">
        <v>3407</v>
      </c>
    </row>
    <row r="1277" spans="1:7" x14ac:dyDescent="0.45">
      <c r="A1277">
        <v>5</v>
      </c>
      <c r="B1277" t="s">
        <v>3106</v>
      </c>
      <c r="C1277">
        <v>311221</v>
      </c>
      <c r="D1277" s="153" t="s">
        <v>6802</v>
      </c>
      <c r="E1277" t="s">
        <v>1232</v>
      </c>
      <c r="F1277" t="s">
        <v>3109</v>
      </c>
      <c r="G1277" t="s">
        <v>3410</v>
      </c>
    </row>
    <row r="1278" spans="1:7" x14ac:dyDescent="0.45">
      <c r="A1278">
        <v>5</v>
      </c>
      <c r="B1278" t="s">
        <v>3106</v>
      </c>
      <c r="C1278">
        <v>311224</v>
      </c>
      <c r="D1278" s="153" t="s">
        <v>6803</v>
      </c>
      <c r="E1278" t="s">
        <v>1234</v>
      </c>
      <c r="F1278" t="s">
        <v>3120</v>
      </c>
      <c r="G1278" t="s">
        <v>3411</v>
      </c>
    </row>
    <row r="1279" spans="1:7" x14ac:dyDescent="0.45">
      <c r="A1279">
        <v>5</v>
      </c>
      <c r="B1279" t="s">
        <v>3106</v>
      </c>
      <c r="C1279">
        <v>311225</v>
      </c>
      <c r="D1279" s="153" t="s">
        <v>6804</v>
      </c>
      <c r="E1279" t="s">
        <v>1236</v>
      </c>
      <c r="F1279" t="s">
        <v>3109</v>
      </c>
      <c r="G1279" t="s">
        <v>3412</v>
      </c>
    </row>
    <row r="1280" spans="1:7" x14ac:dyDescent="0.45">
      <c r="A1280">
        <v>5</v>
      </c>
      <c r="B1280" t="s">
        <v>3106</v>
      </c>
      <c r="C1280">
        <v>311230</v>
      </c>
      <c r="D1280" s="153" t="s">
        <v>6805</v>
      </c>
      <c r="E1280" t="s">
        <v>1238</v>
      </c>
      <c r="G1280" t="s">
        <v>3414</v>
      </c>
    </row>
    <row r="1281" spans="1:7" x14ac:dyDescent="0.45">
      <c r="A1281">
        <v>5</v>
      </c>
      <c r="B1281" t="s">
        <v>3106</v>
      </c>
      <c r="C1281">
        <v>311310</v>
      </c>
      <c r="D1281" s="153" t="s">
        <v>6806</v>
      </c>
      <c r="E1281" t="s">
        <v>1240</v>
      </c>
      <c r="F1281" t="s">
        <v>3120</v>
      </c>
      <c r="G1281" t="s">
        <v>3417</v>
      </c>
    </row>
    <row r="1282" spans="1:7" x14ac:dyDescent="0.45">
      <c r="A1282">
        <v>5</v>
      </c>
      <c r="B1282" t="s">
        <v>3106</v>
      </c>
      <c r="C1282">
        <v>311340</v>
      </c>
      <c r="D1282" s="153" t="s">
        <v>6807</v>
      </c>
      <c r="E1282" t="s">
        <v>1242</v>
      </c>
      <c r="G1282" t="s">
        <v>3419</v>
      </c>
    </row>
    <row r="1283" spans="1:7" x14ac:dyDescent="0.45">
      <c r="A1283">
        <v>5</v>
      </c>
      <c r="B1283" t="s">
        <v>3106</v>
      </c>
      <c r="C1283">
        <v>311351</v>
      </c>
      <c r="D1283" s="153" t="s">
        <v>6809</v>
      </c>
      <c r="E1283" t="s">
        <v>1244</v>
      </c>
      <c r="F1283" t="s">
        <v>3109</v>
      </c>
      <c r="G1283" t="s">
        <v>3422</v>
      </c>
    </row>
    <row r="1284" spans="1:7" x14ac:dyDescent="0.45">
      <c r="A1284">
        <v>5</v>
      </c>
      <c r="B1284" t="s">
        <v>3106</v>
      </c>
      <c r="C1284">
        <v>311352</v>
      </c>
      <c r="D1284" s="153" t="s">
        <v>6810</v>
      </c>
      <c r="E1284" t="s">
        <v>1246</v>
      </c>
      <c r="F1284" t="s">
        <v>3109</v>
      </c>
      <c r="G1284" t="s">
        <v>3423</v>
      </c>
    </row>
    <row r="1285" spans="1:7" x14ac:dyDescent="0.45">
      <c r="A1285">
        <v>5</v>
      </c>
      <c r="B1285" t="s">
        <v>3106</v>
      </c>
      <c r="C1285">
        <v>311410</v>
      </c>
      <c r="D1285" s="153" t="s">
        <v>6811</v>
      </c>
      <c r="E1285" t="s">
        <v>1248</v>
      </c>
      <c r="F1285" t="s">
        <v>3120</v>
      </c>
      <c r="G1285" t="s">
        <v>3426</v>
      </c>
    </row>
    <row r="1286" spans="1:7" x14ac:dyDescent="0.45">
      <c r="A1286">
        <v>5</v>
      </c>
      <c r="B1286" t="s">
        <v>3106</v>
      </c>
      <c r="C1286">
        <v>311420</v>
      </c>
      <c r="D1286" s="153" t="s">
        <v>6812</v>
      </c>
      <c r="E1286" t="s">
        <v>1250</v>
      </c>
      <c r="F1286" t="s">
        <v>3120</v>
      </c>
      <c r="G1286" t="s">
        <v>3428</v>
      </c>
    </row>
    <row r="1287" spans="1:7" x14ac:dyDescent="0.45">
      <c r="A1287">
        <v>5</v>
      </c>
      <c r="B1287" t="s">
        <v>3106</v>
      </c>
      <c r="C1287">
        <v>311511</v>
      </c>
      <c r="D1287" s="153" t="s">
        <v>6814</v>
      </c>
      <c r="E1287" t="s">
        <v>1252</v>
      </c>
      <c r="F1287" t="s">
        <v>3109</v>
      </c>
      <c r="G1287" t="s">
        <v>3432</v>
      </c>
    </row>
    <row r="1288" spans="1:7" x14ac:dyDescent="0.45">
      <c r="A1288">
        <v>5</v>
      </c>
      <c r="B1288" t="s">
        <v>3106</v>
      </c>
      <c r="C1288">
        <v>311515</v>
      </c>
      <c r="D1288" s="153" t="s">
        <v>6815</v>
      </c>
      <c r="E1288" t="s">
        <v>1254</v>
      </c>
      <c r="F1288" t="s">
        <v>3120</v>
      </c>
      <c r="G1288" t="s">
        <v>3433</v>
      </c>
    </row>
    <row r="1289" spans="1:7" x14ac:dyDescent="0.45">
      <c r="A1289">
        <v>5</v>
      </c>
      <c r="B1289" t="s">
        <v>3106</v>
      </c>
      <c r="C1289">
        <v>311520</v>
      </c>
      <c r="D1289" s="153" t="s">
        <v>6816</v>
      </c>
      <c r="E1289" t="s">
        <v>1256</v>
      </c>
      <c r="G1289" t="s">
        <v>3435</v>
      </c>
    </row>
    <row r="1290" spans="1:7" x14ac:dyDescent="0.45">
      <c r="A1290">
        <v>5</v>
      </c>
      <c r="B1290" t="s">
        <v>3106</v>
      </c>
      <c r="C1290">
        <v>311611</v>
      </c>
      <c r="D1290" s="153" t="s">
        <v>6818</v>
      </c>
      <c r="E1290" t="s">
        <v>1258</v>
      </c>
      <c r="F1290" t="s">
        <v>3109</v>
      </c>
      <c r="G1290" t="s">
        <v>3439</v>
      </c>
    </row>
    <row r="1291" spans="1:7" x14ac:dyDescent="0.45">
      <c r="A1291">
        <v>5</v>
      </c>
      <c r="B1291" t="s">
        <v>3106</v>
      </c>
      <c r="C1291">
        <v>311614</v>
      </c>
      <c r="D1291" s="153" t="s">
        <v>6819</v>
      </c>
      <c r="E1291" t="s">
        <v>1260</v>
      </c>
      <c r="F1291" t="s">
        <v>3120</v>
      </c>
      <c r="G1291" t="s">
        <v>3440</v>
      </c>
    </row>
    <row r="1292" spans="1:7" x14ac:dyDescent="0.45">
      <c r="A1292">
        <v>5</v>
      </c>
      <c r="B1292" t="s">
        <v>3106</v>
      </c>
      <c r="C1292">
        <v>311615</v>
      </c>
      <c r="D1292" s="153" t="s">
        <v>6820</v>
      </c>
      <c r="E1292" t="s">
        <v>1262</v>
      </c>
      <c r="F1292" t="s">
        <v>3109</v>
      </c>
      <c r="G1292" t="s">
        <v>3441</v>
      </c>
    </row>
    <row r="1293" spans="1:7" x14ac:dyDescent="0.45">
      <c r="A1293">
        <v>5</v>
      </c>
      <c r="B1293" t="s">
        <v>3106</v>
      </c>
      <c r="C1293">
        <v>311710</v>
      </c>
      <c r="D1293" s="153" t="s">
        <v>6821</v>
      </c>
      <c r="E1293" t="s">
        <v>329</v>
      </c>
      <c r="G1293" t="s">
        <v>3444</v>
      </c>
    </row>
    <row r="1294" spans="1:7" x14ac:dyDescent="0.45">
      <c r="A1294">
        <v>5</v>
      </c>
      <c r="B1294" t="s">
        <v>3106</v>
      </c>
      <c r="C1294">
        <v>311811</v>
      </c>
      <c r="D1294" s="153" t="s">
        <v>6823</v>
      </c>
      <c r="E1294" t="s">
        <v>1265</v>
      </c>
      <c r="F1294" t="s">
        <v>3109</v>
      </c>
      <c r="G1294" t="s">
        <v>3448</v>
      </c>
    </row>
    <row r="1295" spans="1:7" x14ac:dyDescent="0.45">
      <c r="A1295">
        <v>5</v>
      </c>
      <c r="B1295" t="s">
        <v>3106</v>
      </c>
      <c r="C1295">
        <v>311814</v>
      </c>
      <c r="D1295" s="153" t="s">
        <v>6824</v>
      </c>
      <c r="E1295" t="s">
        <v>1267</v>
      </c>
      <c r="F1295" t="s">
        <v>3120</v>
      </c>
      <c r="G1295" t="s">
        <v>3449</v>
      </c>
    </row>
    <row r="1296" spans="1:7" x14ac:dyDescent="0.45">
      <c r="A1296">
        <v>5</v>
      </c>
      <c r="B1296" t="s">
        <v>3106</v>
      </c>
      <c r="C1296">
        <v>311821</v>
      </c>
      <c r="D1296" s="153" t="s">
        <v>6826</v>
      </c>
      <c r="E1296" t="s">
        <v>1269</v>
      </c>
      <c r="F1296" t="s">
        <v>3109</v>
      </c>
      <c r="G1296" t="s">
        <v>3452</v>
      </c>
    </row>
    <row r="1297" spans="1:7" x14ac:dyDescent="0.45">
      <c r="A1297">
        <v>5</v>
      </c>
      <c r="B1297" t="s">
        <v>3106</v>
      </c>
      <c r="C1297">
        <v>311824</v>
      </c>
      <c r="D1297" s="153" t="s">
        <v>6827</v>
      </c>
      <c r="E1297" t="s">
        <v>1271</v>
      </c>
      <c r="F1297" t="s">
        <v>3109</v>
      </c>
      <c r="G1297" t="s">
        <v>3453</v>
      </c>
    </row>
    <row r="1298" spans="1:7" x14ac:dyDescent="0.45">
      <c r="A1298">
        <v>5</v>
      </c>
      <c r="B1298" t="s">
        <v>3106</v>
      </c>
      <c r="C1298">
        <v>311830</v>
      </c>
      <c r="D1298" s="153" t="s">
        <v>6828</v>
      </c>
      <c r="E1298" t="s">
        <v>1273</v>
      </c>
      <c r="G1298" t="s">
        <v>3455</v>
      </c>
    </row>
    <row r="1299" spans="1:7" x14ac:dyDescent="0.45">
      <c r="A1299">
        <v>5</v>
      </c>
      <c r="B1299" t="s">
        <v>3106</v>
      </c>
      <c r="C1299">
        <v>311911</v>
      </c>
      <c r="D1299" s="153" t="s">
        <v>6830</v>
      </c>
      <c r="E1299" t="s">
        <v>1275</v>
      </c>
      <c r="F1299" t="s">
        <v>3109</v>
      </c>
      <c r="G1299" t="s">
        <v>3459</v>
      </c>
    </row>
    <row r="1300" spans="1:7" x14ac:dyDescent="0.45">
      <c r="A1300">
        <v>5</v>
      </c>
      <c r="B1300" t="s">
        <v>3106</v>
      </c>
      <c r="C1300">
        <v>311919</v>
      </c>
      <c r="D1300" s="153" t="s">
        <v>6831</v>
      </c>
      <c r="E1300" t="s">
        <v>1277</v>
      </c>
      <c r="F1300" t="s">
        <v>3109</v>
      </c>
      <c r="G1300" t="s">
        <v>3460</v>
      </c>
    </row>
    <row r="1301" spans="1:7" x14ac:dyDescent="0.45">
      <c r="A1301">
        <v>5</v>
      </c>
      <c r="B1301" t="s">
        <v>3106</v>
      </c>
      <c r="C1301">
        <v>311920</v>
      </c>
      <c r="D1301" s="153" t="s">
        <v>6832</v>
      </c>
      <c r="E1301" t="s">
        <v>1279</v>
      </c>
      <c r="F1301" t="s">
        <v>3109</v>
      </c>
      <c r="G1301" t="s">
        <v>3462</v>
      </c>
    </row>
    <row r="1302" spans="1:7" x14ac:dyDescent="0.45">
      <c r="A1302">
        <v>5</v>
      </c>
      <c r="B1302" t="s">
        <v>3106</v>
      </c>
      <c r="C1302">
        <v>311930</v>
      </c>
      <c r="D1302" s="153" t="s">
        <v>6833</v>
      </c>
      <c r="E1302" t="s">
        <v>1281</v>
      </c>
      <c r="G1302" t="s">
        <v>3464</v>
      </c>
    </row>
    <row r="1303" spans="1:7" x14ac:dyDescent="0.45">
      <c r="A1303">
        <v>5</v>
      </c>
      <c r="B1303" t="s">
        <v>3106</v>
      </c>
      <c r="C1303">
        <v>311940</v>
      </c>
      <c r="D1303" s="153" t="s">
        <v>6834</v>
      </c>
      <c r="E1303" t="s">
        <v>1283</v>
      </c>
      <c r="F1303" t="s">
        <v>3466</v>
      </c>
      <c r="G1303" t="s">
        <v>3467</v>
      </c>
    </row>
    <row r="1304" spans="1:7" x14ac:dyDescent="0.45">
      <c r="A1304">
        <v>5</v>
      </c>
      <c r="B1304" t="s">
        <v>3106</v>
      </c>
      <c r="C1304">
        <v>311990</v>
      </c>
      <c r="D1304" s="153" t="s">
        <v>6835</v>
      </c>
      <c r="E1304" t="s">
        <v>1285</v>
      </c>
      <c r="F1304" t="s">
        <v>3120</v>
      </c>
      <c r="G1304" t="s">
        <v>3469</v>
      </c>
    </row>
    <row r="1305" spans="1:7" x14ac:dyDescent="0.45">
      <c r="A1305">
        <v>5</v>
      </c>
      <c r="B1305" t="s">
        <v>3106</v>
      </c>
      <c r="C1305">
        <v>312110</v>
      </c>
      <c r="D1305" s="153" t="s">
        <v>6837</v>
      </c>
      <c r="E1305" t="s">
        <v>345</v>
      </c>
      <c r="F1305" t="s">
        <v>3120</v>
      </c>
      <c r="G1305" t="s">
        <v>3474</v>
      </c>
    </row>
    <row r="1306" spans="1:7" x14ac:dyDescent="0.45">
      <c r="A1306">
        <v>5</v>
      </c>
      <c r="B1306" t="s">
        <v>3106</v>
      </c>
      <c r="C1306">
        <v>312120</v>
      </c>
      <c r="D1306" s="153" t="s">
        <v>6838</v>
      </c>
      <c r="E1306" t="s">
        <v>348</v>
      </c>
      <c r="G1306" t="s">
        <v>3476</v>
      </c>
    </row>
    <row r="1307" spans="1:7" x14ac:dyDescent="0.45">
      <c r="A1307">
        <v>5</v>
      </c>
      <c r="B1307" t="s">
        <v>3106</v>
      </c>
      <c r="C1307">
        <v>312130</v>
      </c>
      <c r="D1307" s="153" t="s">
        <v>6839</v>
      </c>
      <c r="E1307" t="s">
        <v>1289</v>
      </c>
      <c r="F1307" t="s">
        <v>3109</v>
      </c>
      <c r="G1307" t="s">
        <v>3478</v>
      </c>
    </row>
    <row r="1308" spans="1:7" x14ac:dyDescent="0.45">
      <c r="A1308">
        <v>5</v>
      </c>
      <c r="B1308" t="s">
        <v>3106</v>
      </c>
      <c r="C1308">
        <v>312140</v>
      </c>
      <c r="D1308" s="153" t="s">
        <v>6840</v>
      </c>
      <c r="E1308" t="s">
        <v>1291</v>
      </c>
      <c r="F1308" t="s">
        <v>3109</v>
      </c>
      <c r="G1308" t="s">
        <v>3480</v>
      </c>
    </row>
    <row r="1309" spans="1:7" x14ac:dyDescent="0.45">
      <c r="A1309">
        <v>5</v>
      </c>
      <c r="B1309" t="s">
        <v>3106</v>
      </c>
      <c r="C1309">
        <v>312210</v>
      </c>
      <c r="D1309" s="153" t="s">
        <v>6841</v>
      </c>
      <c r="E1309" t="s">
        <v>1293</v>
      </c>
      <c r="G1309" t="s">
        <v>3483</v>
      </c>
    </row>
    <row r="1310" spans="1:7" x14ac:dyDescent="0.45">
      <c r="A1310">
        <v>5</v>
      </c>
      <c r="B1310" t="s">
        <v>3106</v>
      </c>
      <c r="C1310">
        <v>312220</v>
      </c>
      <c r="D1310" s="153" t="s">
        <v>6842</v>
      </c>
      <c r="E1310" t="s">
        <v>1295</v>
      </c>
      <c r="F1310" t="s">
        <v>3120</v>
      </c>
      <c r="G1310" t="s">
        <v>3485</v>
      </c>
    </row>
    <row r="1311" spans="1:7" x14ac:dyDescent="0.45">
      <c r="A1311">
        <v>5</v>
      </c>
      <c r="B1311" t="s">
        <v>3106</v>
      </c>
      <c r="C1311">
        <v>313110</v>
      </c>
      <c r="D1311" s="153" t="s">
        <v>6844</v>
      </c>
      <c r="E1311" t="s">
        <v>1297</v>
      </c>
      <c r="F1311" t="s">
        <v>3109</v>
      </c>
      <c r="G1311" t="s">
        <v>3490</v>
      </c>
    </row>
    <row r="1312" spans="1:7" x14ac:dyDescent="0.45">
      <c r="A1312">
        <v>5</v>
      </c>
      <c r="B1312" t="s">
        <v>3106</v>
      </c>
      <c r="C1312">
        <v>313210</v>
      </c>
      <c r="D1312" s="153" t="s">
        <v>6845</v>
      </c>
      <c r="E1312" t="s">
        <v>1299</v>
      </c>
      <c r="G1312" t="s">
        <v>3494</v>
      </c>
    </row>
    <row r="1313" spans="1:7" x14ac:dyDescent="0.45">
      <c r="A1313">
        <v>5</v>
      </c>
      <c r="B1313" t="s">
        <v>3106</v>
      </c>
      <c r="C1313">
        <v>313220</v>
      </c>
      <c r="D1313" s="153" t="s">
        <v>6846</v>
      </c>
      <c r="E1313" t="s">
        <v>1301</v>
      </c>
      <c r="G1313" t="s">
        <v>3496</v>
      </c>
    </row>
    <row r="1314" spans="1:7" x14ac:dyDescent="0.45">
      <c r="A1314">
        <v>5</v>
      </c>
      <c r="B1314" t="s">
        <v>3106</v>
      </c>
      <c r="C1314">
        <v>313230</v>
      </c>
      <c r="D1314" s="153" t="s">
        <v>6847</v>
      </c>
      <c r="E1314" t="s">
        <v>1303</v>
      </c>
      <c r="G1314" t="s">
        <v>3498</v>
      </c>
    </row>
    <row r="1315" spans="1:7" x14ac:dyDescent="0.45">
      <c r="A1315">
        <v>5</v>
      </c>
      <c r="B1315" t="s">
        <v>3106</v>
      </c>
      <c r="C1315">
        <v>313240</v>
      </c>
      <c r="D1315" s="153" t="s">
        <v>6848</v>
      </c>
      <c r="E1315" t="s">
        <v>1305</v>
      </c>
      <c r="G1315" t="s">
        <v>3500</v>
      </c>
    </row>
    <row r="1316" spans="1:7" x14ac:dyDescent="0.45">
      <c r="A1316">
        <v>5</v>
      </c>
      <c r="B1316" t="s">
        <v>3106</v>
      </c>
      <c r="C1316">
        <v>313310</v>
      </c>
      <c r="D1316" s="153" t="s">
        <v>6849</v>
      </c>
      <c r="E1316" t="s">
        <v>1307</v>
      </c>
      <c r="G1316" t="s">
        <v>3504</v>
      </c>
    </row>
    <row r="1317" spans="1:7" x14ac:dyDescent="0.45">
      <c r="A1317">
        <v>5</v>
      </c>
      <c r="B1317" t="s">
        <v>3106</v>
      </c>
      <c r="C1317">
        <v>313320</v>
      </c>
      <c r="D1317" s="153" t="s">
        <v>6850</v>
      </c>
      <c r="E1317" t="s">
        <v>1309</v>
      </c>
      <c r="G1317" t="s">
        <v>3506</v>
      </c>
    </row>
    <row r="1318" spans="1:7" x14ac:dyDescent="0.45">
      <c r="A1318">
        <v>5</v>
      </c>
      <c r="B1318" t="s">
        <v>3106</v>
      </c>
      <c r="C1318">
        <v>314110</v>
      </c>
      <c r="D1318" s="153" t="s">
        <v>6852</v>
      </c>
      <c r="E1318" t="s">
        <v>1311</v>
      </c>
      <c r="G1318" t="s">
        <v>3512</v>
      </c>
    </row>
    <row r="1319" spans="1:7" x14ac:dyDescent="0.45">
      <c r="A1319">
        <v>5</v>
      </c>
      <c r="B1319" t="s">
        <v>3106</v>
      </c>
      <c r="C1319">
        <v>314120</v>
      </c>
      <c r="D1319" s="153" t="s">
        <v>6853</v>
      </c>
      <c r="E1319" t="s">
        <v>1313</v>
      </c>
      <c r="G1319" t="s">
        <v>3514</v>
      </c>
    </row>
    <row r="1320" spans="1:7" x14ac:dyDescent="0.45">
      <c r="A1320">
        <v>5</v>
      </c>
      <c r="B1320" t="s">
        <v>3106</v>
      </c>
      <c r="C1320">
        <v>314910</v>
      </c>
      <c r="D1320" s="153" t="s">
        <v>6854</v>
      </c>
      <c r="E1320" t="s">
        <v>1315</v>
      </c>
      <c r="F1320" t="s">
        <v>3109</v>
      </c>
      <c r="G1320" t="s">
        <v>3518</v>
      </c>
    </row>
    <row r="1321" spans="1:7" x14ac:dyDescent="0.45">
      <c r="A1321">
        <v>5</v>
      </c>
      <c r="B1321" t="s">
        <v>3106</v>
      </c>
      <c r="C1321">
        <v>314990</v>
      </c>
      <c r="D1321" s="153" t="s">
        <v>6855</v>
      </c>
      <c r="E1321" t="s">
        <v>1317</v>
      </c>
      <c r="F1321" t="s">
        <v>3120</v>
      </c>
      <c r="G1321" t="s">
        <v>3520</v>
      </c>
    </row>
    <row r="1322" spans="1:7" x14ac:dyDescent="0.45">
      <c r="A1322">
        <v>5</v>
      </c>
      <c r="B1322" t="s">
        <v>3106</v>
      </c>
      <c r="C1322">
        <v>315110</v>
      </c>
      <c r="D1322" s="153" t="s">
        <v>6857</v>
      </c>
      <c r="E1322" t="s">
        <v>1319</v>
      </c>
      <c r="G1322" t="s">
        <v>3526</v>
      </c>
    </row>
    <row r="1323" spans="1:7" x14ac:dyDescent="0.45">
      <c r="A1323">
        <v>5</v>
      </c>
      <c r="B1323" t="s">
        <v>3106</v>
      </c>
      <c r="C1323">
        <v>315190</v>
      </c>
      <c r="D1323" s="153" t="s">
        <v>6858</v>
      </c>
      <c r="E1323" t="s">
        <v>1321</v>
      </c>
      <c r="F1323" t="s">
        <v>3109</v>
      </c>
      <c r="G1323" t="s">
        <v>3528</v>
      </c>
    </row>
    <row r="1324" spans="1:7" x14ac:dyDescent="0.45">
      <c r="A1324">
        <v>5</v>
      </c>
      <c r="B1324" t="s">
        <v>3106</v>
      </c>
      <c r="C1324">
        <v>315210</v>
      </c>
      <c r="D1324" s="153" t="s">
        <v>6859</v>
      </c>
      <c r="E1324" t="s">
        <v>1323</v>
      </c>
      <c r="F1324" t="s">
        <v>3109</v>
      </c>
      <c r="G1324" t="s">
        <v>3532</v>
      </c>
    </row>
    <row r="1325" spans="1:7" x14ac:dyDescent="0.45">
      <c r="A1325">
        <v>5</v>
      </c>
      <c r="B1325" t="s">
        <v>3106</v>
      </c>
      <c r="C1325">
        <v>315220</v>
      </c>
      <c r="D1325" s="153" t="s">
        <v>6860</v>
      </c>
      <c r="E1325" t="s">
        <v>1325</v>
      </c>
      <c r="F1325" t="s">
        <v>3109</v>
      </c>
      <c r="G1325" t="s">
        <v>3534</v>
      </c>
    </row>
    <row r="1326" spans="1:7" x14ac:dyDescent="0.45">
      <c r="A1326">
        <v>5</v>
      </c>
      <c r="B1326" t="s">
        <v>3106</v>
      </c>
      <c r="C1326">
        <v>315241</v>
      </c>
      <c r="D1326" s="153" t="s">
        <v>6862</v>
      </c>
      <c r="E1326" t="s">
        <v>1327</v>
      </c>
      <c r="F1326" t="s">
        <v>3120</v>
      </c>
      <c r="G1326" t="s">
        <v>3537</v>
      </c>
    </row>
    <row r="1327" spans="1:7" x14ac:dyDescent="0.45">
      <c r="A1327">
        <v>5</v>
      </c>
      <c r="B1327" t="s">
        <v>3106</v>
      </c>
      <c r="C1327">
        <v>315249</v>
      </c>
      <c r="D1327" s="153" t="s">
        <v>6863</v>
      </c>
      <c r="E1327" t="s">
        <v>1329</v>
      </c>
      <c r="F1327" t="s">
        <v>3120</v>
      </c>
      <c r="G1327" t="s">
        <v>3538</v>
      </c>
    </row>
    <row r="1328" spans="1:7" x14ac:dyDescent="0.45">
      <c r="A1328">
        <v>5</v>
      </c>
      <c r="B1328" t="s">
        <v>3106</v>
      </c>
      <c r="C1328">
        <v>315281</v>
      </c>
      <c r="D1328" s="153" t="s">
        <v>6865</v>
      </c>
      <c r="E1328" t="s">
        <v>1331</v>
      </c>
      <c r="F1328" t="s">
        <v>3120</v>
      </c>
      <c r="G1328" t="s">
        <v>3541</v>
      </c>
    </row>
    <row r="1329" spans="1:7" x14ac:dyDescent="0.45">
      <c r="A1329">
        <v>5</v>
      </c>
      <c r="B1329" t="s">
        <v>3106</v>
      </c>
      <c r="C1329">
        <v>315289</v>
      </c>
      <c r="D1329" s="153" t="s">
        <v>6866</v>
      </c>
      <c r="E1329" t="s">
        <v>1333</v>
      </c>
      <c r="F1329" t="s">
        <v>3120</v>
      </c>
      <c r="G1329" t="s">
        <v>3542</v>
      </c>
    </row>
    <row r="1330" spans="1:7" x14ac:dyDescent="0.45">
      <c r="A1330">
        <v>5</v>
      </c>
      <c r="B1330" t="s">
        <v>3106</v>
      </c>
      <c r="C1330">
        <v>315990</v>
      </c>
      <c r="D1330" s="153" t="s">
        <v>6867</v>
      </c>
      <c r="E1330" t="s">
        <v>1335</v>
      </c>
      <c r="F1330" t="s">
        <v>3109</v>
      </c>
      <c r="G1330" t="s">
        <v>3545</v>
      </c>
    </row>
    <row r="1331" spans="1:7" x14ac:dyDescent="0.45">
      <c r="A1331">
        <v>5</v>
      </c>
      <c r="B1331" t="s">
        <v>3106</v>
      </c>
      <c r="C1331">
        <v>316110</v>
      </c>
      <c r="D1331" s="153" t="s">
        <v>6869</v>
      </c>
      <c r="E1331" t="s">
        <v>1337</v>
      </c>
      <c r="G1331" t="s">
        <v>3550</v>
      </c>
    </row>
    <row r="1332" spans="1:7" x14ac:dyDescent="0.45">
      <c r="A1332">
        <v>5</v>
      </c>
      <c r="B1332" t="s">
        <v>3106</v>
      </c>
      <c r="C1332">
        <v>316210</v>
      </c>
      <c r="D1332" s="153" t="s">
        <v>6870</v>
      </c>
      <c r="E1332" t="s">
        <v>1339</v>
      </c>
      <c r="F1332" t="s">
        <v>3109</v>
      </c>
      <c r="G1332" t="s">
        <v>3553</v>
      </c>
    </row>
    <row r="1333" spans="1:7" x14ac:dyDescent="0.45">
      <c r="A1333">
        <v>5</v>
      </c>
      <c r="B1333" t="s">
        <v>3106</v>
      </c>
      <c r="C1333">
        <v>316990</v>
      </c>
      <c r="D1333" s="153" t="s">
        <v>6871</v>
      </c>
      <c r="E1333" t="s">
        <v>1341</v>
      </c>
      <c r="F1333" t="s">
        <v>3120</v>
      </c>
      <c r="G1333" t="s">
        <v>3556</v>
      </c>
    </row>
    <row r="1334" spans="1:7" x14ac:dyDescent="0.45">
      <c r="A1334">
        <v>5</v>
      </c>
      <c r="B1334" t="s">
        <v>3106</v>
      </c>
      <c r="C1334">
        <v>321111</v>
      </c>
      <c r="D1334" s="153" t="s">
        <v>6874</v>
      </c>
      <c r="E1334" t="s">
        <v>1343</v>
      </c>
      <c r="F1334" t="s">
        <v>3466</v>
      </c>
      <c r="G1334" t="s">
        <v>3560</v>
      </c>
    </row>
    <row r="1335" spans="1:7" x14ac:dyDescent="0.45">
      <c r="A1335">
        <v>5</v>
      </c>
      <c r="B1335" t="s">
        <v>3106</v>
      </c>
      <c r="C1335">
        <v>321112</v>
      </c>
      <c r="D1335" s="153" t="s">
        <v>6875</v>
      </c>
      <c r="E1335" t="s">
        <v>1345</v>
      </c>
      <c r="F1335" t="s">
        <v>3466</v>
      </c>
      <c r="G1335" t="s">
        <v>3561</v>
      </c>
    </row>
    <row r="1336" spans="1:7" x14ac:dyDescent="0.45">
      <c r="A1336">
        <v>5</v>
      </c>
      <c r="B1336" t="s">
        <v>3106</v>
      </c>
      <c r="C1336">
        <v>321114</v>
      </c>
      <c r="D1336" s="153" t="s">
        <v>6876</v>
      </c>
      <c r="E1336" t="s">
        <v>1347</v>
      </c>
      <c r="F1336" t="s">
        <v>3109</v>
      </c>
      <c r="G1336" t="s">
        <v>3562</v>
      </c>
    </row>
    <row r="1337" spans="1:7" x14ac:dyDescent="0.45">
      <c r="A1337">
        <v>5</v>
      </c>
      <c r="B1337" t="s">
        <v>3106</v>
      </c>
      <c r="C1337">
        <v>321211</v>
      </c>
      <c r="D1337" s="153" t="s">
        <v>6878</v>
      </c>
      <c r="E1337" t="s">
        <v>1349</v>
      </c>
      <c r="F1337" t="s">
        <v>3109</v>
      </c>
      <c r="G1337" t="s">
        <v>3565</v>
      </c>
    </row>
    <row r="1338" spans="1:7" x14ac:dyDescent="0.45">
      <c r="A1338">
        <v>5</v>
      </c>
      <c r="B1338" t="s">
        <v>3106</v>
      </c>
      <c r="C1338">
        <v>321212</v>
      </c>
      <c r="D1338" s="153" t="s">
        <v>6879</v>
      </c>
      <c r="E1338" t="s">
        <v>1351</v>
      </c>
      <c r="F1338" t="s">
        <v>3109</v>
      </c>
      <c r="G1338" t="s">
        <v>3566</v>
      </c>
    </row>
    <row r="1339" spans="1:7" x14ac:dyDescent="0.45">
      <c r="A1339">
        <v>5</v>
      </c>
      <c r="B1339" t="s">
        <v>3106</v>
      </c>
      <c r="C1339">
        <v>321215</v>
      </c>
      <c r="D1339" s="153" t="s">
        <v>6880</v>
      </c>
      <c r="E1339" t="s">
        <v>1353</v>
      </c>
      <c r="F1339" t="s">
        <v>3120</v>
      </c>
      <c r="G1339" t="s">
        <v>3567</v>
      </c>
    </row>
    <row r="1340" spans="1:7" x14ac:dyDescent="0.45">
      <c r="A1340">
        <v>5</v>
      </c>
      <c r="B1340" t="s">
        <v>3106</v>
      </c>
      <c r="C1340">
        <v>321216</v>
      </c>
      <c r="D1340" s="153" t="s">
        <v>6881</v>
      </c>
      <c r="E1340" t="s">
        <v>1355</v>
      </c>
      <c r="F1340" t="s">
        <v>3120</v>
      </c>
      <c r="G1340" t="s">
        <v>3568</v>
      </c>
    </row>
    <row r="1341" spans="1:7" x14ac:dyDescent="0.45">
      <c r="A1341">
        <v>5</v>
      </c>
      <c r="B1341" t="s">
        <v>3106</v>
      </c>
      <c r="C1341">
        <v>321217</v>
      </c>
      <c r="D1341" s="153" t="s">
        <v>6882</v>
      </c>
      <c r="E1341" t="s">
        <v>1357</v>
      </c>
      <c r="F1341" t="s">
        <v>3120</v>
      </c>
      <c r="G1341" t="s">
        <v>3569</v>
      </c>
    </row>
    <row r="1342" spans="1:7" x14ac:dyDescent="0.45">
      <c r="A1342">
        <v>5</v>
      </c>
      <c r="B1342" t="s">
        <v>3106</v>
      </c>
      <c r="C1342">
        <v>321911</v>
      </c>
      <c r="D1342" s="153" t="s">
        <v>6884</v>
      </c>
      <c r="E1342" t="s">
        <v>1359</v>
      </c>
      <c r="F1342" t="s">
        <v>3109</v>
      </c>
      <c r="G1342" t="s">
        <v>3573</v>
      </c>
    </row>
    <row r="1343" spans="1:7" x14ac:dyDescent="0.45">
      <c r="A1343">
        <v>5</v>
      </c>
      <c r="B1343" t="s">
        <v>3106</v>
      </c>
      <c r="C1343">
        <v>321919</v>
      </c>
      <c r="D1343" s="153" t="s">
        <v>6885</v>
      </c>
      <c r="E1343" t="s">
        <v>1361</v>
      </c>
      <c r="F1343" t="s">
        <v>3120</v>
      </c>
      <c r="G1343" t="s">
        <v>3574</v>
      </c>
    </row>
    <row r="1344" spans="1:7" x14ac:dyDescent="0.45">
      <c r="A1344">
        <v>5</v>
      </c>
      <c r="B1344" t="s">
        <v>3106</v>
      </c>
      <c r="C1344">
        <v>321920</v>
      </c>
      <c r="D1344" s="153" t="s">
        <v>6886</v>
      </c>
      <c r="E1344" t="s">
        <v>1363</v>
      </c>
      <c r="G1344" t="s">
        <v>3576</v>
      </c>
    </row>
    <row r="1345" spans="1:7" x14ac:dyDescent="0.45">
      <c r="A1345">
        <v>5</v>
      </c>
      <c r="B1345" t="s">
        <v>3106</v>
      </c>
      <c r="C1345">
        <v>321991</v>
      </c>
      <c r="D1345" s="153" t="s">
        <v>6888</v>
      </c>
      <c r="E1345" t="s">
        <v>1365</v>
      </c>
      <c r="F1345" t="s">
        <v>3109</v>
      </c>
      <c r="G1345" t="s">
        <v>3579</v>
      </c>
    </row>
    <row r="1346" spans="1:7" x14ac:dyDescent="0.45">
      <c r="A1346">
        <v>5</v>
      </c>
      <c r="B1346" t="s">
        <v>3106</v>
      </c>
      <c r="C1346">
        <v>321992</v>
      </c>
      <c r="D1346" s="153" t="s">
        <v>6889</v>
      </c>
      <c r="E1346" t="s">
        <v>1367</v>
      </c>
      <c r="F1346" t="s">
        <v>3109</v>
      </c>
      <c r="G1346" t="s">
        <v>3580</v>
      </c>
    </row>
    <row r="1347" spans="1:7" x14ac:dyDescent="0.45">
      <c r="A1347">
        <v>5</v>
      </c>
      <c r="B1347" t="s">
        <v>3106</v>
      </c>
      <c r="C1347">
        <v>321999</v>
      </c>
      <c r="D1347" s="153" t="s">
        <v>6890</v>
      </c>
      <c r="E1347" t="s">
        <v>1369</v>
      </c>
      <c r="F1347" t="s">
        <v>3109</v>
      </c>
      <c r="G1347" t="s">
        <v>3581</v>
      </c>
    </row>
    <row r="1348" spans="1:7" x14ac:dyDescent="0.45">
      <c r="A1348">
        <v>5</v>
      </c>
      <c r="B1348" t="s">
        <v>3106</v>
      </c>
      <c r="C1348">
        <v>322111</v>
      </c>
      <c r="D1348" s="153" t="s">
        <v>6893</v>
      </c>
      <c r="E1348" t="s">
        <v>1371</v>
      </c>
      <c r="F1348" t="s">
        <v>3120</v>
      </c>
      <c r="G1348" t="s">
        <v>3586</v>
      </c>
    </row>
    <row r="1349" spans="1:7" x14ac:dyDescent="0.45">
      <c r="A1349">
        <v>5</v>
      </c>
      <c r="B1349" t="s">
        <v>3106</v>
      </c>
      <c r="C1349">
        <v>322112</v>
      </c>
      <c r="D1349" s="153" t="s">
        <v>6894</v>
      </c>
      <c r="E1349" t="s">
        <v>1373</v>
      </c>
      <c r="F1349" t="s">
        <v>3120</v>
      </c>
      <c r="G1349" t="s">
        <v>3587</v>
      </c>
    </row>
    <row r="1350" spans="1:7" x14ac:dyDescent="0.45">
      <c r="A1350">
        <v>5</v>
      </c>
      <c r="B1350" t="s">
        <v>3106</v>
      </c>
      <c r="C1350">
        <v>322121</v>
      </c>
      <c r="D1350" s="153" t="s">
        <v>6896</v>
      </c>
      <c r="E1350" t="s">
        <v>1375</v>
      </c>
      <c r="F1350" t="s">
        <v>3109</v>
      </c>
      <c r="G1350" t="s">
        <v>3590</v>
      </c>
    </row>
    <row r="1351" spans="1:7" x14ac:dyDescent="0.45">
      <c r="A1351">
        <v>5</v>
      </c>
      <c r="B1351" t="s">
        <v>3106</v>
      </c>
      <c r="C1351">
        <v>322122</v>
      </c>
      <c r="D1351" s="153" t="s">
        <v>6897</v>
      </c>
      <c r="E1351" t="s">
        <v>1377</v>
      </c>
      <c r="F1351" t="s">
        <v>3109</v>
      </c>
      <c r="G1351" t="s">
        <v>3591</v>
      </c>
    </row>
    <row r="1352" spans="1:7" x14ac:dyDescent="0.45">
      <c r="A1352">
        <v>5</v>
      </c>
      <c r="B1352" t="s">
        <v>3106</v>
      </c>
      <c r="C1352">
        <v>322130</v>
      </c>
      <c r="D1352" s="153" t="s">
        <v>6898</v>
      </c>
      <c r="E1352" t="s">
        <v>1379</v>
      </c>
      <c r="F1352" t="s">
        <v>3109</v>
      </c>
      <c r="G1352" t="s">
        <v>3593</v>
      </c>
    </row>
    <row r="1353" spans="1:7" x14ac:dyDescent="0.45">
      <c r="A1353">
        <v>5</v>
      </c>
      <c r="B1353" t="s">
        <v>3106</v>
      </c>
      <c r="C1353">
        <v>322211</v>
      </c>
      <c r="D1353" s="153" t="s">
        <v>6900</v>
      </c>
      <c r="E1353" t="s">
        <v>1381</v>
      </c>
      <c r="F1353" t="s">
        <v>3109</v>
      </c>
      <c r="G1353" t="s">
        <v>3597</v>
      </c>
    </row>
    <row r="1354" spans="1:7" x14ac:dyDescent="0.45">
      <c r="A1354">
        <v>5</v>
      </c>
      <c r="B1354" t="s">
        <v>3106</v>
      </c>
      <c r="C1354">
        <v>322212</v>
      </c>
      <c r="D1354" s="153" t="s">
        <v>6901</v>
      </c>
      <c r="E1354" t="s">
        <v>1383</v>
      </c>
      <c r="F1354" t="s">
        <v>3109</v>
      </c>
      <c r="G1354" t="s">
        <v>3598</v>
      </c>
    </row>
    <row r="1355" spans="1:7" x14ac:dyDescent="0.45">
      <c r="A1355">
        <v>5</v>
      </c>
      <c r="B1355" t="s">
        <v>3106</v>
      </c>
      <c r="C1355">
        <v>322219</v>
      </c>
      <c r="D1355" s="153" t="s">
        <v>6902</v>
      </c>
      <c r="E1355" t="s">
        <v>1385</v>
      </c>
      <c r="F1355" t="s">
        <v>3109</v>
      </c>
      <c r="G1355" t="s">
        <v>3599</v>
      </c>
    </row>
    <row r="1356" spans="1:7" x14ac:dyDescent="0.45">
      <c r="A1356">
        <v>5</v>
      </c>
      <c r="B1356" t="s">
        <v>3106</v>
      </c>
      <c r="C1356">
        <v>322220</v>
      </c>
      <c r="D1356" s="153" t="s">
        <v>6903</v>
      </c>
      <c r="E1356" t="s">
        <v>1387</v>
      </c>
      <c r="G1356" t="s">
        <v>3601</v>
      </c>
    </row>
    <row r="1357" spans="1:7" x14ac:dyDescent="0.45">
      <c r="A1357">
        <v>5</v>
      </c>
      <c r="B1357" t="s">
        <v>3106</v>
      </c>
      <c r="C1357">
        <v>322230</v>
      </c>
      <c r="D1357" s="153" t="s">
        <v>6904</v>
      </c>
      <c r="E1357" t="s">
        <v>1389</v>
      </c>
      <c r="G1357" t="s">
        <v>3603</v>
      </c>
    </row>
    <row r="1358" spans="1:7" x14ac:dyDescent="0.45">
      <c r="A1358">
        <v>5</v>
      </c>
      <c r="B1358" t="s">
        <v>3106</v>
      </c>
      <c r="C1358">
        <v>322291</v>
      </c>
      <c r="D1358" s="153" t="s">
        <v>6906</v>
      </c>
      <c r="E1358" t="s">
        <v>1391</v>
      </c>
      <c r="F1358" t="s">
        <v>3109</v>
      </c>
      <c r="G1358" t="s">
        <v>3606</v>
      </c>
    </row>
    <row r="1359" spans="1:7" x14ac:dyDescent="0.45">
      <c r="A1359">
        <v>5</v>
      </c>
      <c r="B1359" t="s">
        <v>3106</v>
      </c>
      <c r="C1359">
        <v>322299</v>
      </c>
      <c r="D1359" s="153" t="s">
        <v>6907</v>
      </c>
      <c r="E1359" t="s">
        <v>1393</v>
      </c>
      <c r="F1359" t="s">
        <v>3109</v>
      </c>
      <c r="G1359" t="s">
        <v>3607</v>
      </c>
    </row>
    <row r="1360" spans="1:7" x14ac:dyDescent="0.45">
      <c r="A1360">
        <v>5</v>
      </c>
      <c r="B1360" t="s">
        <v>3106</v>
      </c>
      <c r="C1360">
        <v>323113</v>
      </c>
      <c r="D1360" s="153" t="s">
        <v>6910</v>
      </c>
      <c r="E1360" t="s">
        <v>1395</v>
      </c>
      <c r="F1360" t="s">
        <v>3109</v>
      </c>
      <c r="G1360" t="s">
        <v>3612</v>
      </c>
    </row>
    <row r="1361" spans="1:7" x14ac:dyDescent="0.45">
      <c r="A1361">
        <v>5</v>
      </c>
      <c r="B1361" t="s">
        <v>3106</v>
      </c>
      <c r="C1361">
        <v>323114</v>
      </c>
      <c r="D1361" s="153" t="s">
        <v>6911</v>
      </c>
      <c r="E1361" t="s">
        <v>1397</v>
      </c>
      <c r="F1361" t="s">
        <v>3109</v>
      </c>
      <c r="G1361" t="s">
        <v>3613</v>
      </c>
    </row>
    <row r="1362" spans="1:7" x14ac:dyDescent="0.45">
      <c r="A1362">
        <v>5</v>
      </c>
      <c r="B1362" t="s">
        <v>3106</v>
      </c>
      <c r="C1362">
        <v>323115</v>
      </c>
      <c r="D1362" s="153" t="s">
        <v>6912</v>
      </c>
      <c r="E1362" t="s">
        <v>1399</v>
      </c>
      <c r="F1362" t="s">
        <v>3109</v>
      </c>
      <c r="G1362" t="s">
        <v>3614</v>
      </c>
    </row>
    <row r="1363" spans="1:7" x14ac:dyDescent="0.45">
      <c r="A1363">
        <v>5</v>
      </c>
      <c r="B1363" t="s">
        <v>3106</v>
      </c>
      <c r="C1363">
        <v>323116</v>
      </c>
      <c r="D1363" s="153" t="s">
        <v>6913</v>
      </c>
      <c r="E1363" t="s">
        <v>1401</v>
      </c>
      <c r="F1363" t="s">
        <v>3109</v>
      </c>
      <c r="G1363" t="s">
        <v>3615</v>
      </c>
    </row>
    <row r="1364" spans="1:7" x14ac:dyDescent="0.45">
      <c r="A1364">
        <v>5</v>
      </c>
      <c r="B1364" t="s">
        <v>3106</v>
      </c>
      <c r="C1364">
        <v>323119</v>
      </c>
      <c r="D1364" s="153" t="s">
        <v>6914</v>
      </c>
      <c r="E1364" t="s">
        <v>1403</v>
      </c>
      <c r="F1364" t="s">
        <v>3120</v>
      </c>
      <c r="G1364" t="s">
        <v>3616</v>
      </c>
    </row>
    <row r="1365" spans="1:7" x14ac:dyDescent="0.45">
      <c r="A1365">
        <v>5</v>
      </c>
      <c r="B1365" t="s">
        <v>3106</v>
      </c>
      <c r="C1365">
        <v>323120</v>
      </c>
      <c r="D1365" s="153" t="s">
        <v>6915</v>
      </c>
      <c r="E1365" t="s">
        <v>1405</v>
      </c>
      <c r="G1365" t="s">
        <v>3618</v>
      </c>
    </row>
    <row r="1366" spans="1:7" x14ac:dyDescent="0.45">
      <c r="A1366">
        <v>5</v>
      </c>
      <c r="B1366" t="s">
        <v>3106</v>
      </c>
      <c r="C1366">
        <v>324110</v>
      </c>
      <c r="D1366" s="153" t="s">
        <v>6917</v>
      </c>
      <c r="E1366" t="s">
        <v>387</v>
      </c>
      <c r="G1366" t="s">
        <v>3622</v>
      </c>
    </row>
    <row r="1367" spans="1:7" x14ac:dyDescent="0.45">
      <c r="A1367">
        <v>5</v>
      </c>
      <c r="B1367" t="s">
        <v>3106</v>
      </c>
      <c r="C1367">
        <v>324121</v>
      </c>
      <c r="D1367" s="153" t="s">
        <v>6919</v>
      </c>
      <c r="E1367" t="s">
        <v>1408</v>
      </c>
      <c r="F1367" t="s">
        <v>3109</v>
      </c>
      <c r="G1367" t="s">
        <v>3625</v>
      </c>
    </row>
    <row r="1368" spans="1:7" x14ac:dyDescent="0.45">
      <c r="A1368">
        <v>5</v>
      </c>
      <c r="B1368" t="s">
        <v>3106</v>
      </c>
      <c r="C1368">
        <v>324122</v>
      </c>
      <c r="D1368" s="153" t="s">
        <v>6920</v>
      </c>
      <c r="E1368" t="s">
        <v>1412</v>
      </c>
      <c r="F1368" t="s">
        <v>3109</v>
      </c>
      <c r="G1368" t="s">
        <v>3626</v>
      </c>
    </row>
    <row r="1369" spans="1:7" x14ac:dyDescent="0.45">
      <c r="A1369">
        <v>5</v>
      </c>
      <c r="B1369" t="s">
        <v>3106</v>
      </c>
      <c r="C1369">
        <v>324190</v>
      </c>
      <c r="D1369" s="153" t="s">
        <v>6921</v>
      </c>
      <c r="E1369" t="s">
        <v>1414</v>
      </c>
      <c r="F1369" t="s">
        <v>3120</v>
      </c>
      <c r="G1369" t="s">
        <v>3628</v>
      </c>
    </row>
    <row r="1370" spans="1:7" x14ac:dyDescent="0.45">
      <c r="A1370">
        <v>5</v>
      </c>
      <c r="B1370" t="s">
        <v>3106</v>
      </c>
      <c r="C1370">
        <v>325110</v>
      </c>
      <c r="D1370" s="153" t="s">
        <v>6923</v>
      </c>
      <c r="E1370" t="s">
        <v>1416</v>
      </c>
      <c r="G1370" t="s">
        <v>3632</v>
      </c>
    </row>
    <row r="1371" spans="1:7" x14ac:dyDescent="0.45">
      <c r="A1371">
        <v>5</v>
      </c>
      <c r="B1371" t="s">
        <v>3106</v>
      </c>
      <c r="C1371">
        <v>325120</v>
      </c>
      <c r="D1371" s="153" t="s">
        <v>6924</v>
      </c>
      <c r="E1371" t="s">
        <v>1418</v>
      </c>
      <c r="G1371" t="s">
        <v>3634</v>
      </c>
    </row>
    <row r="1372" spans="1:7" x14ac:dyDescent="0.45">
      <c r="A1372">
        <v>5</v>
      </c>
      <c r="B1372" t="s">
        <v>3106</v>
      </c>
      <c r="C1372">
        <v>325130</v>
      </c>
      <c r="D1372" s="153" t="s">
        <v>6925</v>
      </c>
      <c r="E1372" t="s">
        <v>1420</v>
      </c>
      <c r="G1372" t="s">
        <v>3636</v>
      </c>
    </row>
    <row r="1373" spans="1:7" x14ac:dyDescent="0.45">
      <c r="A1373">
        <v>5</v>
      </c>
      <c r="B1373" t="s">
        <v>3106</v>
      </c>
      <c r="C1373">
        <v>325181</v>
      </c>
      <c r="D1373" s="153" t="s">
        <v>6927</v>
      </c>
      <c r="E1373" t="s">
        <v>1422</v>
      </c>
      <c r="F1373" t="s">
        <v>3120</v>
      </c>
      <c r="G1373" t="s">
        <v>3639</v>
      </c>
    </row>
    <row r="1374" spans="1:7" x14ac:dyDescent="0.45">
      <c r="A1374">
        <v>5</v>
      </c>
      <c r="B1374" t="s">
        <v>3106</v>
      </c>
      <c r="C1374">
        <v>325189</v>
      </c>
      <c r="D1374" s="153" t="s">
        <v>6928</v>
      </c>
      <c r="E1374" t="s">
        <v>1424</v>
      </c>
      <c r="F1374" t="s">
        <v>3120</v>
      </c>
      <c r="G1374" t="s">
        <v>3640</v>
      </c>
    </row>
    <row r="1375" spans="1:7" x14ac:dyDescent="0.45">
      <c r="A1375">
        <v>5</v>
      </c>
      <c r="B1375" t="s">
        <v>3106</v>
      </c>
      <c r="C1375">
        <v>325190</v>
      </c>
      <c r="D1375" s="153" t="s">
        <v>6929</v>
      </c>
      <c r="E1375" t="s">
        <v>1426</v>
      </c>
      <c r="F1375" t="s">
        <v>3466</v>
      </c>
      <c r="G1375" t="s">
        <v>3642</v>
      </c>
    </row>
    <row r="1376" spans="1:7" x14ac:dyDescent="0.45">
      <c r="A1376">
        <v>5</v>
      </c>
      <c r="B1376" t="s">
        <v>3106</v>
      </c>
      <c r="C1376">
        <v>325210</v>
      </c>
      <c r="D1376" s="153" t="s">
        <v>6930</v>
      </c>
      <c r="E1376" t="s">
        <v>1428</v>
      </c>
      <c r="F1376" t="s">
        <v>3120</v>
      </c>
      <c r="G1376" t="s">
        <v>3645</v>
      </c>
    </row>
    <row r="1377" spans="1:7" x14ac:dyDescent="0.45">
      <c r="A1377">
        <v>5</v>
      </c>
      <c r="B1377" t="s">
        <v>3106</v>
      </c>
      <c r="C1377">
        <v>325220</v>
      </c>
      <c r="D1377" s="153" t="s">
        <v>6931</v>
      </c>
      <c r="E1377" t="s">
        <v>1430</v>
      </c>
      <c r="G1377" t="s">
        <v>3647</v>
      </c>
    </row>
    <row r="1378" spans="1:7" x14ac:dyDescent="0.45">
      <c r="A1378">
        <v>5</v>
      </c>
      <c r="B1378" t="s">
        <v>3106</v>
      </c>
      <c r="C1378">
        <v>325313</v>
      </c>
      <c r="D1378" s="153" t="s">
        <v>6933</v>
      </c>
      <c r="E1378" t="s">
        <v>1432</v>
      </c>
      <c r="F1378" t="s">
        <v>3120</v>
      </c>
      <c r="G1378" t="s">
        <v>3651</v>
      </c>
    </row>
    <row r="1379" spans="1:7" x14ac:dyDescent="0.45">
      <c r="A1379">
        <v>5</v>
      </c>
      <c r="B1379" t="s">
        <v>3106</v>
      </c>
      <c r="C1379">
        <v>325314</v>
      </c>
      <c r="D1379" s="153" t="s">
        <v>6934</v>
      </c>
      <c r="E1379" t="s">
        <v>1434</v>
      </c>
      <c r="F1379" t="s">
        <v>3109</v>
      </c>
      <c r="G1379" t="s">
        <v>3652</v>
      </c>
    </row>
    <row r="1380" spans="1:7" x14ac:dyDescent="0.45">
      <c r="A1380">
        <v>5</v>
      </c>
      <c r="B1380" t="s">
        <v>3106</v>
      </c>
      <c r="C1380">
        <v>325320</v>
      </c>
      <c r="D1380" s="153" t="s">
        <v>6935</v>
      </c>
      <c r="E1380" t="s">
        <v>1436</v>
      </c>
      <c r="G1380" t="s">
        <v>3654</v>
      </c>
    </row>
    <row r="1381" spans="1:7" x14ac:dyDescent="0.45">
      <c r="A1381">
        <v>5</v>
      </c>
      <c r="B1381" t="s">
        <v>3106</v>
      </c>
      <c r="C1381">
        <v>325410</v>
      </c>
      <c r="D1381" s="153" t="s">
        <v>6936</v>
      </c>
      <c r="E1381" t="s">
        <v>403</v>
      </c>
      <c r="F1381" t="s">
        <v>3120</v>
      </c>
      <c r="G1381" t="s">
        <v>3657</v>
      </c>
    </row>
    <row r="1382" spans="1:7" x14ac:dyDescent="0.45">
      <c r="A1382">
        <v>5</v>
      </c>
      <c r="B1382" t="s">
        <v>3106</v>
      </c>
      <c r="C1382">
        <v>325510</v>
      </c>
      <c r="D1382" s="153" t="s">
        <v>6937</v>
      </c>
      <c r="E1382" t="s">
        <v>1439</v>
      </c>
      <c r="G1382" t="s">
        <v>3660</v>
      </c>
    </row>
    <row r="1383" spans="1:7" x14ac:dyDescent="0.45">
      <c r="A1383">
        <v>5</v>
      </c>
      <c r="B1383" t="s">
        <v>3106</v>
      </c>
      <c r="C1383">
        <v>325520</v>
      </c>
      <c r="D1383" s="153" t="s">
        <v>6938</v>
      </c>
      <c r="E1383" t="s">
        <v>1441</v>
      </c>
      <c r="G1383" t="s">
        <v>3662</v>
      </c>
    </row>
    <row r="1384" spans="1:7" x14ac:dyDescent="0.45">
      <c r="A1384">
        <v>5</v>
      </c>
      <c r="B1384" t="s">
        <v>3106</v>
      </c>
      <c r="C1384">
        <v>325610</v>
      </c>
      <c r="D1384" s="153" t="s">
        <v>6939</v>
      </c>
      <c r="E1384" t="s">
        <v>1443</v>
      </c>
      <c r="F1384" t="s">
        <v>3466</v>
      </c>
      <c r="G1384" t="s">
        <v>3665</v>
      </c>
    </row>
    <row r="1385" spans="1:7" x14ac:dyDescent="0.45">
      <c r="A1385">
        <v>5</v>
      </c>
      <c r="B1385" t="s">
        <v>3106</v>
      </c>
      <c r="C1385">
        <v>325620</v>
      </c>
      <c r="D1385" s="153" t="s">
        <v>6940</v>
      </c>
      <c r="E1385" t="s">
        <v>1445</v>
      </c>
      <c r="G1385" t="s">
        <v>3667</v>
      </c>
    </row>
    <row r="1386" spans="1:7" x14ac:dyDescent="0.45">
      <c r="A1386">
        <v>5</v>
      </c>
      <c r="B1386" t="s">
        <v>3106</v>
      </c>
      <c r="C1386">
        <v>325910</v>
      </c>
      <c r="D1386" s="153" t="s">
        <v>6941</v>
      </c>
      <c r="E1386" t="s">
        <v>1447</v>
      </c>
      <c r="G1386" t="s">
        <v>3670</v>
      </c>
    </row>
    <row r="1387" spans="1:7" x14ac:dyDescent="0.45">
      <c r="A1387">
        <v>5</v>
      </c>
      <c r="B1387" t="s">
        <v>3106</v>
      </c>
      <c r="C1387">
        <v>325920</v>
      </c>
      <c r="D1387" s="153" t="s">
        <v>6942</v>
      </c>
      <c r="E1387" t="s">
        <v>1449</v>
      </c>
      <c r="G1387" t="s">
        <v>3672</v>
      </c>
    </row>
    <row r="1388" spans="1:7" x14ac:dyDescent="0.45">
      <c r="A1388">
        <v>5</v>
      </c>
      <c r="B1388" t="s">
        <v>3106</v>
      </c>
      <c r="C1388">
        <v>325991</v>
      </c>
      <c r="D1388" s="153" t="s">
        <v>6944</v>
      </c>
      <c r="E1388" t="s">
        <v>1451</v>
      </c>
      <c r="F1388" t="s">
        <v>3109</v>
      </c>
      <c r="G1388" t="s">
        <v>3675</v>
      </c>
    </row>
    <row r="1389" spans="1:7" x14ac:dyDescent="0.45">
      <c r="A1389">
        <v>5</v>
      </c>
      <c r="B1389" t="s">
        <v>3106</v>
      </c>
      <c r="C1389">
        <v>325999</v>
      </c>
      <c r="D1389" s="153" t="s">
        <v>6945</v>
      </c>
      <c r="E1389" t="s">
        <v>1453</v>
      </c>
      <c r="F1389" t="s">
        <v>3120</v>
      </c>
      <c r="G1389" t="s">
        <v>3676</v>
      </c>
    </row>
    <row r="1390" spans="1:7" x14ac:dyDescent="0.45">
      <c r="A1390">
        <v>5</v>
      </c>
      <c r="B1390" t="s">
        <v>3106</v>
      </c>
      <c r="C1390">
        <v>326111</v>
      </c>
      <c r="D1390" s="153" t="s">
        <v>6948</v>
      </c>
      <c r="E1390" t="s">
        <v>1455</v>
      </c>
      <c r="F1390" t="s">
        <v>3109</v>
      </c>
      <c r="G1390" t="s">
        <v>3681</v>
      </c>
    </row>
    <row r="1391" spans="1:7" x14ac:dyDescent="0.45">
      <c r="A1391">
        <v>5</v>
      </c>
      <c r="B1391" t="s">
        <v>3106</v>
      </c>
      <c r="C1391">
        <v>326114</v>
      </c>
      <c r="D1391" s="153" t="s">
        <v>6949</v>
      </c>
      <c r="E1391" t="s">
        <v>1457</v>
      </c>
      <c r="F1391" t="s">
        <v>3120</v>
      </c>
      <c r="G1391" t="s">
        <v>3682</v>
      </c>
    </row>
    <row r="1392" spans="1:7" x14ac:dyDescent="0.45">
      <c r="A1392">
        <v>5</v>
      </c>
      <c r="B1392" t="s">
        <v>3106</v>
      </c>
      <c r="C1392">
        <v>326121</v>
      </c>
      <c r="D1392" s="153" t="s">
        <v>6951</v>
      </c>
      <c r="E1392" t="s">
        <v>1459</v>
      </c>
      <c r="F1392" t="s">
        <v>3109</v>
      </c>
      <c r="G1392" t="s">
        <v>3685</v>
      </c>
    </row>
    <row r="1393" spans="1:7" x14ac:dyDescent="0.45">
      <c r="A1393">
        <v>5</v>
      </c>
      <c r="B1393" t="s">
        <v>3106</v>
      </c>
      <c r="C1393">
        <v>326122</v>
      </c>
      <c r="D1393" s="153" t="s">
        <v>6952</v>
      </c>
      <c r="E1393" t="s">
        <v>1461</v>
      </c>
      <c r="F1393" t="s">
        <v>3109</v>
      </c>
      <c r="G1393" t="s">
        <v>3686</v>
      </c>
    </row>
    <row r="1394" spans="1:7" x14ac:dyDescent="0.45">
      <c r="A1394">
        <v>5</v>
      </c>
      <c r="B1394" t="s">
        <v>3106</v>
      </c>
      <c r="C1394">
        <v>326130</v>
      </c>
      <c r="D1394" s="153" t="s">
        <v>6953</v>
      </c>
      <c r="E1394" t="s">
        <v>1463</v>
      </c>
      <c r="G1394" t="s">
        <v>3688</v>
      </c>
    </row>
    <row r="1395" spans="1:7" x14ac:dyDescent="0.45">
      <c r="A1395">
        <v>5</v>
      </c>
      <c r="B1395" t="s">
        <v>3106</v>
      </c>
      <c r="C1395">
        <v>326140</v>
      </c>
      <c r="D1395" s="153" t="s">
        <v>6954</v>
      </c>
      <c r="E1395" t="s">
        <v>1465</v>
      </c>
      <c r="G1395" t="s">
        <v>3690</v>
      </c>
    </row>
    <row r="1396" spans="1:7" x14ac:dyDescent="0.45">
      <c r="A1396">
        <v>5</v>
      </c>
      <c r="B1396" t="s">
        <v>3106</v>
      </c>
      <c r="C1396">
        <v>326150</v>
      </c>
      <c r="D1396" s="153" t="s">
        <v>6955</v>
      </c>
      <c r="E1396" t="s">
        <v>1467</v>
      </c>
      <c r="G1396" t="s">
        <v>3692</v>
      </c>
    </row>
    <row r="1397" spans="1:7" x14ac:dyDescent="0.45">
      <c r="A1397">
        <v>5</v>
      </c>
      <c r="B1397" t="s">
        <v>3106</v>
      </c>
      <c r="C1397">
        <v>326160</v>
      </c>
      <c r="D1397" s="153" t="s">
        <v>6956</v>
      </c>
      <c r="E1397" t="s">
        <v>1469</v>
      </c>
      <c r="G1397" t="s">
        <v>3694</v>
      </c>
    </row>
    <row r="1398" spans="1:7" x14ac:dyDescent="0.45">
      <c r="A1398">
        <v>5</v>
      </c>
      <c r="B1398" t="s">
        <v>3106</v>
      </c>
      <c r="C1398">
        <v>326191</v>
      </c>
      <c r="D1398" s="153" t="s">
        <v>6958</v>
      </c>
      <c r="E1398" t="s">
        <v>1471</v>
      </c>
      <c r="F1398" t="s">
        <v>3109</v>
      </c>
      <c r="G1398" t="s">
        <v>3697</v>
      </c>
    </row>
    <row r="1399" spans="1:7" x14ac:dyDescent="0.45">
      <c r="A1399">
        <v>5</v>
      </c>
      <c r="B1399" t="s">
        <v>3106</v>
      </c>
      <c r="C1399">
        <v>326193</v>
      </c>
      <c r="D1399" s="153" t="s">
        <v>6959</v>
      </c>
      <c r="E1399" t="s">
        <v>1473</v>
      </c>
      <c r="F1399" t="s">
        <v>3120</v>
      </c>
      <c r="G1399" t="s">
        <v>3698</v>
      </c>
    </row>
    <row r="1400" spans="1:7" x14ac:dyDescent="0.45">
      <c r="A1400">
        <v>5</v>
      </c>
      <c r="B1400" t="s">
        <v>3106</v>
      </c>
      <c r="C1400">
        <v>326196</v>
      </c>
      <c r="D1400" s="153" t="s">
        <v>6960</v>
      </c>
      <c r="E1400" t="s">
        <v>1475</v>
      </c>
      <c r="F1400" t="s">
        <v>3120</v>
      </c>
      <c r="G1400" t="s">
        <v>3699</v>
      </c>
    </row>
    <row r="1401" spans="1:7" x14ac:dyDescent="0.45">
      <c r="A1401">
        <v>5</v>
      </c>
      <c r="B1401" t="s">
        <v>3106</v>
      </c>
      <c r="C1401">
        <v>326198</v>
      </c>
      <c r="D1401" s="153" t="s">
        <v>6961</v>
      </c>
      <c r="E1401" t="s">
        <v>1477</v>
      </c>
      <c r="F1401" t="s">
        <v>3120</v>
      </c>
      <c r="G1401" t="s">
        <v>3700</v>
      </c>
    </row>
    <row r="1402" spans="1:7" x14ac:dyDescent="0.45">
      <c r="A1402">
        <v>5</v>
      </c>
      <c r="B1402" t="s">
        <v>3106</v>
      </c>
      <c r="C1402">
        <v>326210</v>
      </c>
      <c r="D1402" s="153" t="s">
        <v>6962</v>
      </c>
      <c r="E1402" t="s">
        <v>1479</v>
      </c>
      <c r="F1402" t="s">
        <v>3120</v>
      </c>
      <c r="G1402" t="s">
        <v>3703</v>
      </c>
    </row>
    <row r="1403" spans="1:7" x14ac:dyDescent="0.45">
      <c r="A1403">
        <v>5</v>
      </c>
      <c r="B1403" t="s">
        <v>3106</v>
      </c>
      <c r="C1403">
        <v>326220</v>
      </c>
      <c r="D1403" s="153" t="s">
        <v>6963</v>
      </c>
      <c r="E1403" t="s">
        <v>1481</v>
      </c>
      <c r="G1403" t="s">
        <v>3705</v>
      </c>
    </row>
    <row r="1404" spans="1:7" x14ac:dyDescent="0.45">
      <c r="A1404">
        <v>5</v>
      </c>
      <c r="B1404" t="s">
        <v>3106</v>
      </c>
      <c r="C1404">
        <v>326290</v>
      </c>
      <c r="D1404" s="153" t="s">
        <v>6964</v>
      </c>
      <c r="E1404" t="s">
        <v>1483</v>
      </c>
      <c r="F1404" t="s">
        <v>3466</v>
      </c>
      <c r="G1404" t="s">
        <v>3707</v>
      </c>
    </row>
    <row r="1405" spans="1:7" x14ac:dyDescent="0.45">
      <c r="A1405">
        <v>5</v>
      </c>
      <c r="B1405" t="s">
        <v>3106</v>
      </c>
      <c r="C1405">
        <v>327110</v>
      </c>
      <c r="D1405" s="153" t="s">
        <v>6966</v>
      </c>
      <c r="E1405" t="s">
        <v>1485</v>
      </c>
      <c r="F1405" t="s">
        <v>3109</v>
      </c>
      <c r="G1405" t="s">
        <v>3712</v>
      </c>
    </row>
    <row r="1406" spans="1:7" x14ac:dyDescent="0.45">
      <c r="A1406">
        <v>5</v>
      </c>
      <c r="B1406" t="s">
        <v>3106</v>
      </c>
      <c r="C1406">
        <v>327120</v>
      </c>
      <c r="D1406" s="153" t="s">
        <v>6967</v>
      </c>
      <c r="E1406" t="s">
        <v>1487</v>
      </c>
      <c r="F1406" t="s">
        <v>3109</v>
      </c>
      <c r="G1406" t="s">
        <v>3714</v>
      </c>
    </row>
    <row r="1407" spans="1:7" x14ac:dyDescent="0.45">
      <c r="A1407">
        <v>5</v>
      </c>
      <c r="B1407" t="s">
        <v>3106</v>
      </c>
      <c r="C1407">
        <v>327214</v>
      </c>
      <c r="D1407" s="153" t="s">
        <v>6969</v>
      </c>
      <c r="E1407" t="s">
        <v>1489</v>
      </c>
      <c r="F1407" t="s">
        <v>3120</v>
      </c>
      <c r="G1407" t="s">
        <v>3718</v>
      </c>
    </row>
    <row r="1408" spans="1:7" x14ac:dyDescent="0.45">
      <c r="A1408">
        <v>5</v>
      </c>
      <c r="B1408" t="s">
        <v>3106</v>
      </c>
      <c r="C1408">
        <v>327215</v>
      </c>
      <c r="D1408" s="153" t="s">
        <v>6970</v>
      </c>
      <c r="E1408" t="s">
        <v>1491</v>
      </c>
      <c r="F1408" t="s">
        <v>3109</v>
      </c>
      <c r="G1408" t="s">
        <v>3719</v>
      </c>
    </row>
    <row r="1409" spans="1:7" x14ac:dyDescent="0.45">
      <c r="A1409">
        <v>5</v>
      </c>
      <c r="B1409" t="s">
        <v>3106</v>
      </c>
      <c r="C1409">
        <v>327310</v>
      </c>
      <c r="D1409" s="153" t="s">
        <v>6971</v>
      </c>
      <c r="E1409" t="s">
        <v>1493</v>
      </c>
      <c r="G1409" t="s">
        <v>3722</v>
      </c>
    </row>
    <row r="1410" spans="1:7" x14ac:dyDescent="0.45">
      <c r="A1410">
        <v>5</v>
      </c>
      <c r="B1410" t="s">
        <v>3106</v>
      </c>
      <c r="C1410">
        <v>327320</v>
      </c>
      <c r="D1410" s="153" t="s">
        <v>6972</v>
      </c>
      <c r="E1410" t="s">
        <v>1495</v>
      </c>
      <c r="G1410" t="s">
        <v>3724</v>
      </c>
    </row>
    <row r="1411" spans="1:7" x14ac:dyDescent="0.45">
      <c r="A1411">
        <v>5</v>
      </c>
      <c r="B1411" t="s">
        <v>3106</v>
      </c>
      <c r="C1411">
        <v>327330</v>
      </c>
      <c r="D1411" s="153" t="s">
        <v>6973</v>
      </c>
      <c r="E1411" t="s">
        <v>1497</v>
      </c>
      <c r="F1411" t="s">
        <v>3466</v>
      </c>
      <c r="G1411" t="s">
        <v>3726</v>
      </c>
    </row>
    <row r="1412" spans="1:7" x14ac:dyDescent="0.45">
      <c r="A1412">
        <v>5</v>
      </c>
      <c r="B1412" t="s">
        <v>3106</v>
      </c>
      <c r="C1412">
        <v>327390</v>
      </c>
      <c r="D1412" s="153" t="s">
        <v>6974</v>
      </c>
      <c r="E1412" t="s">
        <v>1499</v>
      </c>
      <c r="F1412" t="s">
        <v>3109</v>
      </c>
      <c r="G1412" t="s">
        <v>3728</v>
      </c>
    </row>
    <row r="1413" spans="1:7" x14ac:dyDescent="0.45">
      <c r="A1413">
        <v>5</v>
      </c>
      <c r="B1413" t="s">
        <v>3106</v>
      </c>
      <c r="C1413">
        <v>327410</v>
      </c>
      <c r="D1413" s="153" t="s">
        <v>6975</v>
      </c>
      <c r="E1413" t="s">
        <v>1501</v>
      </c>
      <c r="G1413" t="s">
        <v>3732</v>
      </c>
    </row>
    <row r="1414" spans="1:7" x14ac:dyDescent="0.45">
      <c r="A1414">
        <v>5</v>
      </c>
      <c r="B1414" t="s">
        <v>3106</v>
      </c>
      <c r="C1414">
        <v>327420</v>
      </c>
      <c r="D1414" s="153" t="s">
        <v>6976</v>
      </c>
      <c r="E1414" t="s">
        <v>1503</v>
      </c>
      <c r="G1414" t="s">
        <v>3734</v>
      </c>
    </row>
    <row r="1415" spans="1:7" x14ac:dyDescent="0.45">
      <c r="A1415">
        <v>5</v>
      </c>
      <c r="B1415" t="s">
        <v>3106</v>
      </c>
      <c r="C1415">
        <v>327910</v>
      </c>
      <c r="D1415" s="153" t="s">
        <v>6977</v>
      </c>
      <c r="E1415" t="s">
        <v>1505</v>
      </c>
      <c r="G1415" t="s">
        <v>3737</v>
      </c>
    </row>
    <row r="1416" spans="1:7" x14ac:dyDescent="0.45">
      <c r="A1416">
        <v>5</v>
      </c>
      <c r="B1416" t="s">
        <v>3106</v>
      </c>
      <c r="C1416">
        <v>327990</v>
      </c>
      <c r="D1416" s="153" t="s">
        <v>6978</v>
      </c>
      <c r="E1416" t="s">
        <v>1507</v>
      </c>
      <c r="F1416" t="s">
        <v>3120</v>
      </c>
      <c r="G1416" t="s">
        <v>3739</v>
      </c>
    </row>
    <row r="1417" spans="1:7" x14ac:dyDescent="0.45">
      <c r="A1417">
        <v>5</v>
      </c>
      <c r="B1417" t="s">
        <v>3106</v>
      </c>
      <c r="C1417">
        <v>331110</v>
      </c>
      <c r="D1417" s="153" t="s">
        <v>6980</v>
      </c>
      <c r="E1417" t="s">
        <v>434</v>
      </c>
      <c r="F1417" t="s">
        <v>3109</v>
      </c>
      <c r="G1417" t="s">
        <v>3743</v>
      </c>
    </row>
    <row r="1418" spans="1:7" x14ac:dyDescent="0.45">
      <c r="A1418">
        <v>5</v>
      </c>
      <c r="B1418" t="s">
        <v>3106</v>
      </c>
      <c r="C1418">
        <v>331210</v>
      </c>
      <c r="D1418" s="153" t="s">
        <v>6981</v>
      </c>
      <c r="E1418" t="s">
        <v>1510</v>
      </c>
      <c r="G1418" t="s">
        <v>3746</v>
      </c>
    </row>
    <row r="1419" spans="1:7" x14ac:dyDescent="0.45">
      <c r="A1419">
        <v>5</v>
      </c>
      <c r="B1419" t="s">
        <v>3106</v>
      </c>
      <c r="C1419">
        <v>331221</v>
      </c>
      <c r="D1419" s="153" t="s">
        <v>6983</v>
      </c>
      <c r="E1419" t="s">
        <v>1512</v>
      </c>
      <c r="F1419" t="s">
        <v>3109</v>
      </c>
      <c r="G1419" t="s">
        <v>3749</v>
      </c>
    </row>
    <row r="1420" spans="1:7" x14ac:dyDescent="0.45">
      <c r="A1420">
        <v>5</v>
      </c>
      <c r="B1420" t="s">
        <v>3106</v>
      </c>
      <c r="C1420">
        <v>331222</v>
      </c>
      <c r="D1420" s="153" t="s">
        <v>6984</v>
      </c>
      <c r="E1420" t="s">
        <v>1514</v>
      </c>
      <c r="F1420" t="s">
        <v>3109</v>
      </c>
      <c r="G1420" t="s">
        <v>3750</v>
      </c>
    </row>
    <row r="1421" spans="1:7" x14ac:dyDescent="0.45">
      <c r="A1421">
        <v>5</v>
      </c>
      <c r="B1421" t="s">
        <v>3106</v>
      </c>
      <c r="C1421">
        <v>331313</v>
      </c>
      <c r="D1421" s="153" t="s">
        <v>6986</v>
      </c>
      <c r="E1421" t="s">
        <v>1516</v>
      </c>
      <c r="F1421" t="s">
        <v>3120</v>
      </c>
      <c r="G1421" t="s">
        <v>3753</v>
      </c>
    </row>
    <row r="1422" spans="1:7" x14ac:dyDescent="0.45">
      <c r="A1422">
        <v>5</v>
      </c>
      <c r="B1422" t="s">
        <v>3106</v>
      </c>
      <c r="C1422">
        <v>331317</v>
      </c>
      <c r="D1422" s="153" t="s">
        <v>6987</v>
      </c>
      <c r="E1422" t="s">
        <v>1518</v>
      </c>
      <c r="F1422" t="s">
        <v>3120</v>
      </c>
      <c r="G1422" t="s">
        <v>3754</v>
      </c>
    </row>
    <row r="1423" spans="1:7" x14ac:dyDescent="0.45">
      <c r="A1423">
        <v>5</v>
      </c>
      <c r="B1423" t="s">
        <v>3106</v>
      </c>
      <c r="C1423">
        <v>331410</v>
      </c>
      <c r="D1423" s="153" t="s">
        <v>6988</v>
      </c>
      <c r="E1423" t="s">
        <v>1520</v>
      </c>
      <c r="F1423" t="s">
        <v>3109</v>
      </c>
      <c r="G1423" t="s">
        <v>3757</v>
      </c>
    </row>
    <row r="1424" spans="1:7" x14ac:dyDescent="0.45">
      <c r="A1424">
        <v>5</v>
      </c>
      <c r="B1424" t="s">
        <v>3106</v>
      </c>
      <c r="C1424">
        <v>331420</v>
      </c>
      <c r="D1424" s="153" t="s">
        <v>6989</v>
      </c>
      <c r="E1424" t="s">
        <v>1522</v>
      </c>
      <c r="G1424" t="s">
        <v>3759</v>
      </c>
    </row>
    <row r="1425" spans="1:7" x14ac:dyDescent="0.45">
      <c r="A1425">
        <v>5</v>
      </c>
      <c r="B1425" t="s">
        <v>3106</v>
      </c>
      <c r="C1425">
        <v>331490</v>
      </c>
      <c r="D1425" s="153" t="s">
        <v>6990</v>
      </c>
      <c r="E1425" t="s">
        <v>1524</v>
      </c>
      <c r="F1425" t="s">
        <v>3120</v>
      </c>
      <c r="G1425" t="s">
        <v>3761</v>
      </c>
    </row>
    <row r="1426" spans="1:7" x14ac:dyDescent="0.45">
      <c r="A1426">
        <v>5</v>
      </c>
      <c r="B1426" t="s">
        <v>3106</v>
      </c>
      <c r="C1426">
        <v>331511</v>
      </c>
      <c r="D1426" s="153" t="s">
        <v>6992</v>
      </c>
      <c r="E1426" t="s">
        <v>1526</v>
      </c>
      <c r="F1426" t="s">
        <v>3109</v>
      </c>
      <c r="G1426" t="s">
        <v>3765</v>
      </c>
    </row>
    <row r="1427" spans="1:7" x14ac:dyDescent="0.45">
      <c r="A1427">
        <v>5</v>
      </c>
      <c r="B1427" t="s">
        <v>3106</v>
      </c>
      <c r="C1427">
        <v>331514</v>
      </c>
      <c r="D1427" s="153" t="s">
        <v>6993</v>
      </c>
      <c r="E1427" t="s">
        <v>1528</v>
      </c>
      <c r="F1427" t="s">
        <v>3120</v>
      </c>
      <c r="G1427" t="s">
        <v>3766</v>
      </c>
    </row>
    <row r="1428" spans="1:7" x14ac:dyDescent="0.45">
      <c r="A1428">
        <v>5</v>
      </c>
      <c r="B1428" t="s">
        <v>3106</v>
      </c>
      <c r="C1428">
        <v>331523</v>
      </c>
      <c r="D1428" s="153" t="s">
        <v>6995</v>
      </c>
      <c r="E1428" t="s">
        <v>3769</v>
      </c>
      <c r="F1428" t="s">
        <v>3120</v>
      </c>
      <c r="G1428" t="s">
        <v>3770</v>
      </c>
    </row>
    <row r="1429" spans="1:7" x14ac:dyDescent="0.45">
      <c r="A1429">
        <v>5</v>
      </c>
      <c r="B1429" t="s">
        <v>3106</v>
      </c>
      <c r="C1429">
        <v>331529</v>
      </c>
      <c r="D1429" s="153" t="s">
        <v>6996</v>
      </c>
      <c r="E1429" t="s">
        <v>3771</v>
      </c>
      <c r="F1429" t="s">
        <v>3120</v>
      </c>
      <c r="G1429" t="s">
        <v>3772</v>
      </c>
    </row>
    <row r="1430" spans="1:7" x14ac:dyDescent="0.45">
      <c r="A1430">
        <v>5</v>
      </c>
      <c r="B1430" t="s">
        <v>3106</v>
      </c>
      <c r="C1430">
        <v>332113</v>
      </c>
      <c r="D1430" s="153" t="s">
        <v>6999</v>
      </c>
      <c r="E1430" t="s">
        <v>1534</v>
      </c>
      <c r="F1430" t="s">
        <v>3120</v>
      </c>
      <c r="G1430" t="s">
        <v>3776</v>
      </c>
    </row>
    <row r="1431" spans="1:7" x14ac:dyDescent="0.45">
      <c r="A1431">
        <v>5</v>
      </c>
      <c r="B1431" t="s">
        <v>3106</v>
      </c>
      <c r="C1431">
        <v>332118</v>
      </c>
      <c r="D1431" s="153" t="s">
        <v>7000</v>
      </c>
      <c r="E1431" t="s">
        <v>1536</v>
      </c>
      <c r="F1431" t="s">
        <v>3120</v>
      </c>
      <c r="G1431" t="s">
        <v>3777</v>
      </c>
    </row>
    <row r="1432" spans="1:7" x14ac:dyDescent="0.45">
      <c r="A1432">
        <v>5</v>
      </c>
      <c r="B1432" t="s">
        <v>3106</v>
      </c>
      <c r="C1432">
        <v>332210</v>
      </c>
      <c r="D1432" s="153" t="s">
        <v>7001</v>
      </c>
      <c r="E1432" t="s">
        <v>1538</v>
      </c>
      <c r="F1432" t="s">
        <v>3120</v>
      </c>
      <c r="G1432" t="s">
        <v>3780</v>
      </c>
    </row>
    <row r="1433" spans="1:7" x14ac:dyDescent="0.45">
      <c r="A1433">
        <v>5</v>
      </c>
      <c r="B1433" t="s">
        <v>3106</v>
      </c>
      <c r="C1433">
        <v>332311</v>
      </c>
      <c r="D1433" s="153" t="s">
        <v>7003</v>
      </c>
      <c r="E1433" t="s">
        <v>1540</v>
      </c>
      <c r="F1433" t="s">
        <v>3109</v>
      </c>
      <c r="G1433" t="s">
        <v>3784</v>
      </c>
    </row>
    <row r="1434" spans="1:7" x14ac:dyDescent="0.45">
      <c r="A1434">
        <v>5</v>
      </c>
      <c r="B1434" t="s">
        <v>3106</v>
      </c>
      <c r="C1434">
        <v>332314</v>
      </c>
      <c r="D1434" s="153" t="s">
        <v>7004</v>
      </c>
      <c r="E1434" t="s">
        <v>1542</v>
      </c>
      <c r="F1434" t="s">
        <v>3120</v>
      </c>
      <c r="G1434" t="s">
        <v>3785</v>
      </c>
    </row>
    <row r="1435" spans="1:7" x14ac:dyDescent="0.45">
      <c r="A1435">
        <v>5</v>
      </c>
      <c r="B1435" t="s">
        <v>3106</v>
      </c>
      <c r="C1435">
        <v>332319</v>
      </c>
      <c r="D1435" s="153" t="s">
        <v>7005</v>
      </c>
      <c r="E1435" t="s">
        <v>1544</v>
      </c>
      <c r="F1435" t="s">
        <v>3120</v>
      </c>
      <c r="G1435" t="s">
        <v>3786</v>
      </c>
    </row>
    <row r="1436" spans="1:7" x14ac:dyDescent="0.45">
      <c r="A1436">
        <v>5</v>
      </c>
      <c r="B1436" t="s">
        <v>3106</v>
      </c>
      <c r="C1436">
        <v>332321</v>
      </c>
      <c r="D1436" s="153" t="s">
        <v>7007</v>
      </c>
      <c r="E1436" t="s">
        <v>1546</v>
      </c>
      <c r="F1436" t="s">
        <v>3109</v>
      </c>
      <c r="G1436" t="s">
        <v>3789</v>
      </c>
    </row>
    <row r="1437" spans="1:7" x14ac:dyDescent="0.45">
      <c r="A1437">
        <v>5</v>
      </c>
      <c r="B1437" t="s">
        <v>3106</v>
      </c>
      <c r="C1437">
        <v>332329</v>
      </c>
      <c r="D1437" s="153" t="s">
        <v>7008</v>
      </c>
      <c r="E1437" t="s">
        <v>1548</v>
      </c>
      <c r="F1437" t="s">
        <v>3120</v>
      </c>
      <c r="G1437" t="s">
        <v>3790</v>
      </c>
    </row>
    <row r="1438" spans="1:7" x14ac:dyDescent="0.45">
      <c r="A1438">
        <v>5</v>
      </c>
      <c r="B1438" t="s">
        <v>3106</v>
      </c>
      <c r="C1438">
        <v>332410</v>
      </c>
      <c r="D1438" s="153" t="s">
        <v>7009</v>
      </c>
      <c r="E1438" t="s">
        <v>1550</v>
      </c>
      <c r="G1438" t="s">
        <v>3793</v>
      </c>
    </row>
    <row r="1439" spans="1:7" x14ac:dyDescent="0.45">
      <c r="A1439">
        <v>5</v>
      </c>
      <c r="B1439" t="s">
        <v>3106</v>
      </c>
      <c r="C1439">
        <v>332420</v>
      </c>
      <c r="D1439" s="153" t="s">
        <v>7010</v>
      </c>
      <c r="E1439" t="s">
        <v>1552</v>
      </c>
      <c r="G1439" t="s">
        <v>3795</v>
      </c>
    </row>
    <row r="1440" spans="1:7" x14ac:dyDescent="0.45">
      <c r="A1440">
        <v>5</v>
      </c>
      <c r="B1440" t="s">
        <v>3106</v>
      </c>
      <c r="C1440">
        <v>332431</v>
      </c>
      <c r="D1440" s="153" t="s">
        <v>7012</v>
      </c>
      <c r="E1440" t="s">
        <v>1554</v>
      </c>
      <c r="F1440" t="s">
        <v>3109</v>
      </c>
      <c r="G1440" t="s">
        <v>3798</v>
      </c>
    </row>
    <row r="1441" spans="1:7" x14ac:dyDescent="0.45">
      <c r="A1441">
        <v>5</v>
      </c>
      <c r="B1441" t="s">
        <v>3106</v>
      </c>
      <c r="C1441">
        <v>332439</v>
      </c>
      <c r="D1441" s="153" t="s">
        <v>7013</v>
      </c>
      <c r="E1441" t="s">
        <v>1556</v>
      </c>
      <c r="F1441" t="s">
        <v>3109</v>
      </c>
      <c r="G1441" t="s">
        <v>3799</v>
      </c>
    </row>
    <row r="1442" spans="1:7" x14ac:dyDescent="0.45">
      <c r="A1442">
        <v>5</v>
      </c>
      <c r="B1442" t="s">
        <v>3106</v>
      </c>
      <c r="C1442">
        <v>332510</v>
      </c>
      <c r="D1442" s="153" t="s">
        <v>7014</v>
      </c>
      <c r="E1442" t="s">
        <v>460</v>
      </c>
      <c r="G1442" t="s">
        <v>3802</v>
      </c>
    </row>
    <row r="1443" spans="1:7" x14ac:dyDescent="0.45">
      <c r="A1443">
        <v>5</v>
      </c>
      <c r="B1443" t="s">
        <v>3106</v>
      </c>
      <c r="C1443">
        <v>332611</v>
      </c>
      <c r="D1443" s="153" t="s">
        <v>7016</v>
      </c>
      <c r="E1443" t="s">
        <v>1559</v>
      </c>
      <c r="F1443" t="s">
        <v>3120</v>
      </c>
      <c r="G1443" t="s">
        <v>3805</v>
      </c>
    </row>
    <row r="1444" spans="1:7" x14ac:dyDescent="0.45">
      <c r="A1444">
        <v>5</v>
      </c>
      <c r="B1444" t="s">
        <v>3106</v>
      </c>
      <c r="C1444">
        <v>332619</v>
      </c>
      <c r="D1444" s="153" t="s">
        <v>7017</v>
      </c>
      <c r="E1444" t="s">
        <v>1561</v>
      </c>
      <c r="F1444" t="s">
        <v>3120</v>
      </c>
      <c r="G1444" t="s">
        <v>3806</v>
      </c>
    </row>
    <row r="1445" spans="1:7" x14ac:dyDescent="0.45">
      <c r="A1445">
        <v>5</v>
      </c>
      <c r="B1445" t="s">
        <v>3106</v>
      </c>
      <c r="C1445">
        <v>332710</v>
      </c>
      <c r="D1445" s="153" t="s">
        <v>7018</v>
      </c>
      <c r="E1445" t="s">
        <v>1563</v>
      </c>
      <c r="G1445" t="s">
        <v>3809</v>
      </c>
    </row>
    <row r="1446" spans="1:7" x14ac:dyDescent="0.45">
      <c r="A1446">
        <v>5</v>
      </c>
      <c r="B1446" t="s">
        <v>3106</v>
      </c>
      <c r="C1446">
        <v>332720</v>
      </c>
      <c r="D1446" s="153" t="s">
        <v>7019</v>
      </c>
      <c r="E1446" t="s">
        <v>1565</v>
      </c>
      <c r="F1446" t="s">
        <v>3466</v>
      </c>
      <c r="G1446" t="s">
        <v>3811</v>
      </c>
    </row>
    <row r="1447" spans="1:7" x14ac:dyDescent="0.45">
      <c r="A1447">
        <v>5</v>
      </c>
      <c r="B1447" t="s">
        <v>3106</v>
      </c>
      <c r="C1447">
        <v>332810</v>
      </c>
      <c r="D1447" s="153" t="s">
        <v>7020</v>
      </c>
      <c r="E1447" t="s">
        <v>1567</v>
      </c>
      <c r="F1447" t="s">
        <v>3466</v>
      </c>
      <c r="G1447" t="s">
        <v>3814</v>
      </c>
    </row>
    <row r="1448" spans="1:7" x14ac:dyDescent="0.45">
      <c r="A1448">
        <v>5</v>
      </c>
      <c r="B1448" t="s">
        <v>3106</v>
      </c>
      <c r="C1448">
        <v>332910</v>
      </c>
      <c r="D1448" s="153" t="s">
        <v>7021</v>
      </c>
      <c r="E1448" t="s">
        <v>1569</v>
      </c>
      <c r="F1448" t="s">
        <v>3466</v>
      </c>
      <c r="G1448" t="s">
        <v>3818</v>
      </c>
    </row>
    <row r="1449" spans="1:7" x14ac:dyDescent="0.45">
      <c r="A1449">
        <v>5</v>
      </c>
      <c r="B1449" t="s">
        <v>3106</v>
      </c>
      <c r="C1449">
        <v>332991</v>
      </c>
      <c r="D1449" s="153" t="s">
        <v>7023</v>
      </c>
      <c r="E1449" t="s">
        <v>1571</v>
      </c>
      <c r="G1449" t="s">
        <v>3821</v>
      </c>
    </row>
    <row r="1450" spans="1:7" x14ac:dyDescent="0.45">
      <c r="A1450">
        <v>5</v>
      </c>
      <c r="B1450" t="s">
        <v>3106</v>
      </c>
      <c r="C1450">
        <v>332999</v>
      </c>
      <c r="D1450" s="153" t="s">
        <v>7024</v>
      </c>
      <c r="E1450" t="s">
        <v>1573</v>
      </c>
      <c r="F1450" t="s">
        <v>3466</v>
      </c>
      <c r="G1450" t="s">
        <v>3822</v>
      </c>
    </row>
    <row r="1451" spans="1:7" x14ac:dyDescent="0.45">
      <c r="A1451">
        <v>5</v>
      </c>
      <c r="B1451" t="s">
        <v>3106</v>
      </c>
      <c r="C1451">
        <v>333110</v>
      </c>
      <c r="D1451" s="153" t="s">
        <v>7026</v>
      </c>
      <c r="E1451" t="s">
        <v>1575</v>
      </c>
      <c r="F1451" t="s">
        <v>3120</v>
      </c>
      <c r="G1451" t="s">
        <v>3826</v>
      </c>
    </row>
    <row r="1452" spans="1:7" x14ac:dyDescent="0.45">
      <c r="A1452">
        <v>5</v>
      </c>
      <c r="B1452" t="s">
        <v>3106</v>
      </c>
      <c r="C1452">
        <v>333120</v>
      </c>
      <c r="D1452" s="153" t="s">
        <v>7027</v>
      </c>
      <c r="E1452" t="s">
        <v>1577</v>
      </c>
      <c r="G1452" t="s">
        <v>3828</v>
      </c>
    </row>
    <row r="1453" spans="1:7" x14ac:dyDescent="0.45">
      <c r="A1453">
        <v>5</v>
      </c>
      <c r="B1453" t="s">
        <v>3106</v>
      </c>
      <c r="C1453">
        <v>333130</v>
      </c>
      <c r="D1453" s="153" t="s">
        <v>7028</v>
      </c>
      <c r="E1453" t="s">
        <v>1579</v>
      </c>
      <c r="F1453" t="s">
        <v>3466</v>
      </c>
      <c r="G1453" t="s">
        <v>3830</v>
      </c>
    </row>
    <row r="1454" spans="1:7" x14ac:dyDescent="0.45">
      <c r="A1454">
        <v>5</v>
      </c>
      <c r="B1454" t="s">
        <v>3106</v>
      </c>
      <c r="C1454">
        <v>333245</v>
      </c>
      <c r="D1454" s="153" t="s">
        <v>7030</v>
      </c>
      <c r="E1454" t="s">
        <v>1581</v>
      </c>
      <c r="F1454" t="s">
        <v>3120</v>
      </c>
      <c r="G1454" t="s">
        <v>3833</v>
      </c>
    </row>
    <row r="1455" spans="1:7" x14ac:dyDescent="0.45">
      <c r="A1455">
        <v>5</v>
      </c>
      <c r="B1455" t="s">
        <v>3106</v>
      </c>
      <c r="C1455">
        <v>333246</v>
      </c>
      <c r="D1455" s="153" t="s">
        <v>7031</v>
      </c>
      <c r="E1455" t="s">
        <v>1583</v>
      </c>
      <c r="F1455" t="s">
        <v>3120</v>
      </c>
      <c r="G1455" t="s">
        <v>3834</v>
      </c>
    </row>
    <row r="1456" spans="1:7" x14ac:dyDescent="0.45">
      <c r="A1456">
        <v>5</v>
      </c>
      <c r="B1456" t="s">
        <v>3106</v>
      </c>
      <c r="C1456">
        <v>333247</v>
      </c>
      <c r="D1456" s="153" t="s">
        <v>7032</v>
      </c>
      <c r="E1456" t="s">
        <v>1585</v>
      </c>
      <c r="F1456" t="s">
        <v>3120</v>
      </c>
      <c r="G1456" t="s">
        <v>3835</v>
      </c>
    </row>
    <row r="1457" spans="1:7" x14ac:dyDescent="0.45">
      <c r="A1457">
        <v>5</v>
      </c>
      <c r="B1457" t="s">
        <v>3106</v>
      </c>
      <c r="C1457">
        <v>333248</v>
      </c>
      <c r="D1457" s="153" t="s">
        <v>7033</v>
      </c>
      <c r="E1457" t="s">
        <v>1587</v>
      </c>
      <c r="F1457" t="s">
        <v>3120</v>
      </c>
      <c r="G1457" t="s">
        <v>3836</v>
      </c>
    </row>
    <row r="1458" spans="1:7" x14ac:dyDescent="0.45">
      <c r="A1458">
        <v>5</v>
      </c>
      <c r="B1458" t="s">
        <v>3106</v>
      </c>
      <c r="C1458">
        <v>333310</v>
      </c>
      <c r="D1458" s="153" t="s">
        <v>7034</v>
      </c>
      <c r="E1458" t="s">
        <v>485</v>
      </c>
      <c r="F1458" t="s">
        <v>3120</v>
      </c>
      <c r="G1458" t="s">
        <v>3839</v>
      </c>
    </row>
    <row r="1459" spans="1:7" x14ac:dyDescent="0.45">
      <c r="A1459">
        <v>5</v>
      </c>
      <c r="B1459" t="s">
        <v>3106</v>
      </c>
      <c r="C1459">
        <v>333413</v>
      </c>
      <c r="D1459" s="153" t="s">
        <v>7036</v>
      </c>
      <c r="E1459" t="s">
        <v>1590</v>
      </c>
      <c r="F1459" t="s">
        <v>3109</v>
      </c>
      <c r="G1459" t="s">
        <v>3842</v>
      </c>
    </row>
    <row r="1460" spans="1:7" x14ac:dyDescent="0.45">
      <c r="A1460">
        <v>5</v>
      </c>
      <c r="B1460" t="s">
        <v>3106</v>
      </c>
      <c r="C1460">
        <v>333416</v>
      </c>
      <c r="D1460" s="153" t="s">
        <v>7037</v>
      </c>
      <c r="E1460" t="s">
        <v>1592</v>
      </c>
      <c r="F1460" t="s">
        <v>3120</v>
      </c>
      <c r="G1460" t="s">
        <v>3843</v>
      </c>
    </row>
    <row r="1461" spans="1:7" x14ac:dyDescent="0.45">
      <c r="A1461">
        <v>5</v>
      </c>
      <c r="B1461" t="s">
        <v>3106</v>
      </c>
      <c r="C1461">
        <v>333511</v>
      </c>
      <c r="D1461" s="153" t="s">
        <v>7039</v>
      </c>
      <c r="E1461" t="s">
        <v>1594</v>
      </c>
      <c r="F1461" t="s">
        <v>3109</v>
      </c>
      <c r="G1461" t="s">
        <v>3846</v>
      </c>
    </row>
    <row r="1462" spans="1:7" x14ac:dyDescent="0.45">
      <c r="A1462">
        <v>5</v>
      </c>
      <c r="B1462" t="s">
        <v>3106</v>
      </c>
      <c r="C1462">
        <v>333519</v>
      </c>
      <c r="D1462" s="153" t="s">
        <v>7040</v>
      </c>
      <c r="E1462" t="s">
        <v>1596</v>
      </c>
      <c r="F1462" t="s">
        <v>3120</v>
      </c>
      <c r="G1462" t="s">
        <v>3847</v>
      </c>
    </row>
    <row r="1463" spans="1:7" x14ac:dyDescent="0.45">
      <c r="A1463">
        <v>5</v>
      </c>
      <c r="B1463" t="s">
        <v>3106</v>
      </c>
      <c r="C1463">
        <v>333611</v>
      </c>
      <c r="D1463" s="153" t="s">
        <v>7042</v>
      </c>
      <c r="E1463" t="s">
        <v>1598</v>
      </c>
      <c r="F1463" t="s">
        <v>3109</v>
      </c>
      <c r="G1463" t="s">
        <v>3850</v>
      </c>
    </row>
    <row r="1464" spans="1:7" x14ac:dyDescent="0.45">
      <c r="A1464">
        <v>5</v>
      </c>
      <c r="B1464" t="s">
        <v>3106</v>
      </c>
      <c r="C1464">
        <v>333619</v>
      </c>
      <c r="D1464" s="153" t="s">
        <v>7043</v>
      </c>
      <c r="E1464" t="s">
        <v>1600</v>
      </c>
      <c r="F1464" t="s">
        <v>3120</v>
      </c>
      <c r="G1464" t="s">
        <v>3851</v>
      </c>
    </row>
    <row r="1465" spans="1:7" x14ac:dyDescent="0.45">
      <c r="A1465">
        <v>5</v>
      </c>
      <c r="B1465" t="s">
        <v>3106</v>
      </c>
      <c r="C1465">
        <v>333910</v>
      </c>
      <c r="D1465" s="153" t="s">
        <v>7044</v>
      </c>
      <c r="E1465" t="s">
        <v>1602</v>
      </c>
      <c r="F1465" t="s">
        <v>3120</v>
      </c>
      <c r="G1465" t="s">
        <v>3854</v>
      </c>
    </row>
    <row r="1466" spans="1:7" x14ac:dyDescent="0.45">
      <c r="A1466">
        <v>5</v>
      </c>
      <c r="B1466" t="s">
        <v>3106</v>
      </c>
      <c r="C1466">
        <v>333920</v>
      </c>
      <c r="D1466" s="153" t="s">
        <v>7045</v>
      </c>
      <c r="E1466" t="s">
        <v>1604</v>
      </c>
      <c r="F1466" t="s">
        <v>3466</v>
      </c>
      <c r="G1466" t="s">
        <v>3856</v>
      </c>
    </row>
    <row r="1467" spans="1:7" x14ac:dyDescent="0.45">
      <c r="A1467">
        <v>5</v>
      </c>
      <c r="B1467" t="s">
        <v>3106</v>
      </c>
      <c r="C1467">
        <v>333990</v>
      </c>
      <c r="D1467" s="153" t="s">
        <v>7046</v>
      </c>
      <c r="E1467" t="s">
        <v>1606</v>
      </c>
      <c r="F1467" t="s">
        <v>3120</v>
      </c>
      <c r="G1467" t="s">
        <v>3858</v>
      </c>
    </row>
    <row r="1468" spans="1:7" x14ac:dyDescent="0.45">
      <c r="A1468">
        <v>5</v>
      </c>
      <c r="B1468" t="s">
        <v>3106</v>
      </c>
      <c r="C1468">
        <v>334110</v>
      </c>
      <c r="D1468" s="153" t="s">
        <v>7048</v>
      </c>
      <c r="E1468" t="s">
        <v>502</v>
      </c>
      <c r="F1468" t="s">
        <v>3466</v>
      </c>
      <c r="G1468" t="s">
        <v>3862</v>
      </c>
    </row>
    <row r="1469" spans="1:7" x14ac:dyDescent="0.45">
      <c r="A1469">
        <v>5</v>
      </c>
      <c r="B1469" t="s">
        <v>3106</v>
      </c>
      <c r="C1469">
        <v>334210</v>
      </c>
      <c r="D1469" s="153" t="s">
        <v>7049</v>
      </c>
      <c r="E1469" t="s">
        <v>1609</v>
      </c>
      <c r="G1469" t="s">
        <v>3865</v>
      </c>
    </row>
    <row r="1470" spans="1:7" x14ac:dyDescent="0.45">
      <c r="A1470">
        <v>5</v>
      </c>
      <c r="B1470" t="s">
        <v>3106</v>
      </c>
      <c r="C1470">
        <v>334220</v>
      </c>
      <c r="D1470" s="153" t="s">
        <v>7050</v>
      </c>
      <c r="E1470" t="s">
        <v>1611</v>
      </c>
      <c r="G1470" t="s">
        <v>3867</v>
      </c>
    </row>
    <row r="1471" spans="1:7" x14ac:dyDescent="0.45">
      <c r="A1471">
        <v>5</v>
      </c>
      <c r="B1471" t="s">
        <v>3106</v>
      </c>
      <c r="C1471">
        <v>334290</v>
      </c>
      <c r="D1471" s="153" t="s">
        <v>7051</v>
      </c>
      <c r="E1471" t="s">
        <v>1613</v>
      </c>
      <c r="G1471" t="s">
        <v>3869</v>
      </c>
    </row>
    <row r="1472" spans="1:7" x14ac:dyDescent="0.45">
      <c r="A1472">
        <v>5</v>
      </c>
      <c r="B1472" t="s">
        <v>3106</v>
      </c>
      <c r="C1472">
        <v>334310</v>
      </c>
      <c r="D1472" s="153" t="s">
        <v>7052</v>
      </c>
      <c r="E1472" t="s">
        <v>1615</v>
      </c>
      <c r="G1472" t="s">
        <v>3872</v>
      </c>
    </row>
    <row r="1473" spans="1:7" x14ac:dyDescent="0.45">
      <c r="A1473">
        <v>5</v>
      </c>
      <c r="B1473" t="s">
        <v>3106</v>
      </c>
      <c r="C1473">
        <v>334410</v>
      </c>
      <c r="D1473" s="153" t="s">
        <v>7053</v>
      </c>
      <c r="E1473" t="s">
        <v>508</v>
      </c>
      <c r="F1473" t="s">
        <v>3466</v>
      </c>
      <c r="G1473" t="s">
        <v>3875</v>
      </c>
    </row>
    <row r="1474" spans="1:7" x14ac:dyDescent="0.45">
      <c r="A1474">
        <v>5</v>
      </c>
      <c r="B1474" t="s">
        <v>3106</v>
      </c>
      <c r="C1474">
        <v>334511</v>
      </c>
      <c r="D1474" s="153" t="s">
        <v>7055</v>
      </c>
      <c r="E1474" t="s">
        <v>1618</v>
      </c>
      <c r="F1474" t="s">
        <v>3109</v>
      </c>
      <c r="G1474" t="s">
        <v>3879</v>
      </c>
    </row>
    <row r="1475" spans="1:7" x14ac:dyDescent="0.45">
      <c r="A1475">
        <v>5</v>
      </c>
      <c r="B1475" t="s">
        <v>3106</v>
      </c>
      <c r="C1475">
        <v>334512</v>
      </c>
      <c r="D1475" s="153" t="s">
        <v>7056</v>
      </c>
      <c r="E1475" t="s">
        <v>1620</v>
      </c>
      <c r="F1475" t="s">
        <v>3120</v>
      </c>
      <c r="G1475" t="s">
        <v>3880</v>
      </c>
    </row>
    <row r="1476" spans="1:7" x14ac:dyDescent="0.45">
      <c r="A1476">
        <v>5</v>
      </c>
      <c r="B1476" t="s">
        <v>3106</v>
      </c>
      <c r="C1476">
        <v>334610</v>
      </c>
      <c r="D1476" s="153" t="s">
        <v>7057</v>
      </c>
      <c r="E1476" t="s">
        <v>1622</v>
      </c>
      <c r="F1476" t="s">
        <v>3466</v>
      </c>
      <c r="G1476" t="s">
        <v>3883</v>
      </c>
    </row>
    <row r="1477" spans="1:7" x14ac:dyDescent="0.45">
      <c r="A1477">
        <v>5</v>
      </c>
      <c r="B1477" t="s">
        <v>3106</v>
      </c>
      <c r="C1477">
        <v>335110</v>
      </c>
      <c r="D1477" s="153" t="s">
        <v>7059</v>
      </c>
      <c r="E1477" t="s">
        <v>1624</v>
      </c>
      <c r="G1477" t="s">
        <v>3887</v>
      </c>
    </row>
    <row r="1478" spans="1:7" x14ac:dyDescent="0.45">
      <c r="A1478">
        <v>5</v>
      </c>
      <c r="B1478" t="s">
        <v>3106</v>
      </c>
      <c r="C1478">
        <v>335120</v>
      </c>
      <c r="D1478" s="153" t="s">
        <v>7060</v>
      </c>
      <c r="E1478" t="s">
        <v>1626</v>
      </c>
      <c r="F1478" t="s">
        <v>3120</v>
      </c>
      <c r="G1478" t="s">
        <v>3889</v>
      </c>
    </row>
    <row r="1479" spans="1:7" x14ac:dyDescent="0.45">
      <c r="A1479">
        <v>5</v>
      </c>
      <c r="B1479" t="s">
        <v>3106</v>
      </c>
      <c r="C1479">
        <v>335210</v>
      </c>
      <c r="D1479" s="153" t="s">
        <v>7061</v>
      </c>
      <c r="E1479" t="s">
        <v>1628</v>
      </c>
      <c r="F1479" t="s">
        <v>3466</v>
      </c>
      <c r="G1479" t="s">
        <v>3892</v>
      </c>
    </row>
    <row r="1480" spans="1:7" x14ac:dyDescent="0.45">
      <c r="A1480">
        <v>5</v>
      </c>
      <c r="B1480" t="s">
        <v>3106</v>
      </c>
      <c r="C1480">
        <v>335223</v>
      </c>
      <c r="D1480" s="153" t="s">
        <v>7063</v>
      </c>
      <c r="E1480" t="s">
        <v>1630</v>
      </c>
      <c r="F1480" t="s">
        <v>3120</v>
      </c>
      <c r="G1480" t="s">
        <v>3895</v>
      </c>
    </row>
    <row r="1481" spans="1:7" x14ac:dyDescent="0.45">
      <c r="A1481">
        <v>5</v>
      </c>
      <c r="B1481" t="s">
        <v>3106</v>
      </c>
      <c r="C1481">
        <v>335229</v>
      </c>
      <c r="D1481" s="153" t="s">
        <v>7064</v>
      </c>
      <c r="E1481" t="s">
        <v>1632</v>
      </c>
      <c r="F1481" t="s">
        <v>3120</v>
      </c>
      <c r="G1481" t="s">
        <v>3896</v>
      </c>
    </row>
    <row r="1482" spans="1:7" x14ac:dyDescent="0.45">
      <c r="A1482">
        <v>5</v>
      </c>
      <c r="B1482" t="s">
        <v>3106</v>
      </c>
      <c r="C1482">
        <v>335311</v>
      </c>
      <c r="D1482" s="153" t="s">
        <v>7066</v>
      </c>
      <c r="E1482" t="s">
        <v>1634</v>
      </c>
      <c r="F1482" t="s">
        <v>3109</v>
      </c>
      <c r="G1482" t="s">
        <v>3899</v>
      </c>
    </row>
    <row r="1483" spans="1:7" x14ac:dyDescent="0.45">
      <c r="A1483">
        <v>5</v>
      </c>
      <c r="B1483" t="s">
        <v>3106</v>
      </c>
      <c r="C1483">
        <v>335312</v>
      </c>
      <c r="D1483" s="153" t="s">
        <v>7067</v>
      </c>
      <c r="E1483" t="s">
        <v>1636</v>
      </c>
      <c r="F1483" t="s">
        <v>3109</v>
      </c>
      <c r="G1483" t="s">
        <v>3900</v>
      </c>
    </row>
    <row r="1484" spans="1:7" x14ac:dyDescent="0.45">
      <c r="A1484">
        <v>5</v>
      </c>
      <c r="B1484" t="s">
        <v>3106</v>
      </c>
      <c r="C1484">
        <v>335315</v>
      </c>
      <c r="D1484" s="153" t="s">
        <v>7068</v>
      </c>
      <c r="E1484" t="s">
        <v>1638</v>
      </c>
      <c r="F1484" t="s">
        <v>3120</v>
      </c>
      <c r="G1484" t="s">
        <v>3901</v>
      </c>
    </row>
    <row r="1485" spans="1:7" x14ac:dyDescent="0.45">
      <c r="A1485">
        <v>5</v>
      </c>
      <c r="B1485" t="s">
        <v>3106</v>
      </c>
      <c r="C1485">
        <v>335910</v>
      </c>
      <c r="D1485" s="153" t="s">
        <v>7069</v>
      </c>
      <c r="E1485" t="s">
        <v>1640</v>
      </c>
      <c r="F1485" t="s">
        <v>3120</v>
      </c>
      <c r="G1485" t="s">
        <v>3904</v>
      </c>
    </row>
    <row r="1486" spans="1:7" x14ac:dyDescent="0.45">
      <c r="A1486">
        <v>5</v>
      </c>
      <c r="B1486" t="s">
        <v>3106</v>
      </c>
      <c r="C1486">
        <v>335920</v>
      </c>
      <c r="D1486" s="153" t="s">
        <v>7070</v>
      </c>
      <c r="E1486" t="s">
        <v>1642</v>
      </c>
      <c r="F1486" t="s">
        <v>3120</v>
      </c>
      <c r="G1486" t="s">
        <v>3906</v>
      </c>
    </row>
    <row r="1487" spans="1:7" x14ac:dyDescent="0.45">
      <c r="A1487">
        <v>5</v>
      </c>
      <c r="B1487" t="s">
        <v>3106</v>
      </c>
      <c r="C1487">
        <v>335930</v>
      </c>
      <c r="D1487" s="153" t="s">
        <v>7071</v>
      </c>
      <c r="E1487" t="s">
        <v>1644</v>
      </c>
      <c r="F1487" t="s">
        <v>3120</v>
      </c>
      <c r="G1487" t="s">
        <v>3908</v>
      </c>
    </row>
    <row r="1488" spans="1:7" x14ac:dyDescent="0.45">
      <c r="A1488">
        <v>5</v>
      </c>
      <c r="B1488" t="s">
        <v>3106</v>
      </c>
      <c r="C1488">
        <v>335990</v>
      </c>
      <c r="D1488" s="153" t="s">
        <v>7072</v>
      </c>
      <c r="E1488" t="s">
        <v>1646</v>
      </c>
      <c r="F1488" t="s">
        <v>3120</v>
      </c>
      <c r="G1488" t="s">
        <v>3910</v>
      </c>
    </row>
    <row r="1489" spans="1:7" x14ac:dyDescent="0.45">
      <c r="A1489">
        <v>5</v>
      </c>
      <c r="B1489" t="s">
        <v>3106</v>
      </c>
      <c r="C1489">
        <v>336110</v>
      </c>
      <c r="D1489" s="153" t="s">
        <v>7074</v>
      </c>
      <c r="E1489" t="s">
        <v>532</v>
      </c>
      <c r="F1489" t="s">
        <v>3466</v>
      </c>
      <c r="G1489" t="s">
        <v>3914</v>
      </c>
    </row>
    <row r="1490" spans="1:7" x14ac:dyDescent="0.45">
      <c r="A1490">
        <v>5</v>
      </c>
      <c r="B1490" t="s">
        <v>3106</v>
      </c>
      <c r="C1490">
        <v>336120</v>
      </c>
      <c r="D1490" s="153" t="s">
        <v>7075</v>
      </c>
      <c r="E1490" t="s">
        <v>535</v>
      </c>
      <c r="G1490" t="s">
        <v>3916</v>
      </c>
    </row>
    <row r="1491" spans="1:7" x14ac:dyDescent="0.45">
      <c r="A1491">
        <v>5</v>
      </c>
      <c r="B1491" t="s">
        <v>3106</v>
      </c>
      <c r="C1491">
        <v>336211</v>
      </c>
      <c r="D1491" s="153" t="s">
        <v>7077</v>
      </c>
      <c r="E1491" t="s">
        <v>1650</v>
      </c>
      <c r="F1491" t="s">
        <v>3109</v>
      </c>
      <c r="G1491" t="s">
        <v>3919</v>
      </c>
    </row>
    <row r="1492" spans="1:7" x14ac:dyDescent="0.45">
      <c r="A1492">
        <v>5</v>
      </c>
      <c r="B1492" t="s">
        <v>3106</v>
      </c>
      <c r="C1492">
        <v>336212</v>
      </c>
      <c r="D1492" s="153" t="s">
        <v>7078</v>
      </c>
      <c r="E1492" t="s">
        <v>1652</v>
      </c>
      <c r="F1492" t="s">
        <v>3109</v>
      </c>
      <c r="G1492" t="s">
        <v>3920</v>
      </c>
    </row>
    <row r="1493" spans="1:7" x14ac:dyDescent="0.45">
      <c r="A1493">
        <v>5</v>
      </c>
      <c r="B1493" t="s">
        <v>3106</v>
      </c>
      <c r="C1493">
        <v>336215</v>
      </c>
      <c r="D1493" s="153" t="s">
        <v>7079</v>
      </c>
      <c r="E1493" t="s">
        <v>1654</v>
      </c>
      <c r="F1493" t="s">
        <v>3120</v>
      </c>
      <c r="G1493" t="s">
        <v>3921</v>
      </c>
    </row>
    <row r="1494" spans="1:7" x14ac:dyDescent="0.45">
      <c r="A1494">
        <v>5</v>
      </c>
      <c r="B1494" t="s">
        <v>3106</v>
      </c>
      <c r="C1494">
        <v>336310</v>
      </c>
      <c r="D1494" s="153" t="s">
        <v>7080</v>
      </c>
      <c r="E1494" t="s">
        <v>543</v>
      </c>
      <c r="G1494" t="s">
        <v>3924</v>
      </c>
    </row>
    <row r="1495" spans="1:7" x14ac:dyDescent="0.45">
      <c r="A1495">
        <v>5</v>
      </c>
      <c r="B1495" t="s">
        <v>3106</v>
      </c>
      <c r="C1495">
        <v>336320</v>
      </c>
      <c r="D1495" s="153" t="s">
        <v>7081</v>
      </c>
      <c r="E1495" t="s">
        <v>546</v>
      </c>
      <c r="G1495" t="s">
        <v>3926</v>
      </c>
    </row>
    <row r="1496" spans="1:7" x14ac:dyDescent="0.45">
      <c r="A1496">
        <v>5</v>
      </c>
      <c r="B1496" t="s">
        <v>3106</v>
      </c>
      <c r="C1496">
        <v>336330</v>
      </c>
      <c r="D1496" s="153" t="s">
        <v>7082</v>
      </c>
      <c r="E1496" t="s">
        <v>549</v>
      </c>
      <c r="G1496" t="s">
        <v>3928</v>
      </c>
    </row>
    <row r="1497" spans="1:7" x14ac:dyDescent="0.45">
      <c r="A1497">
        <v>5</v>
      </c>
      <c r="B1497" t="s">
        <v>3106</v>
      </c>
      <c r="C1497">
        <v>336340</v>
      </c>
      <c r="D1497" s="153" t="s">
        <v>7083</v>
      </c>
      <c r="E1497" t="s">
        <v>552</v>
      </c>
      <c r="G1497" t="s">
        <v>3930</v>
      </c>
    </row>
    <row r="1498" spans="1:7" x14ac:dyDescent="0.45">
      <c r="A1498">
        <v>5</v>
      </c>
      <c r="B1498" t="s">
        <v>3106</v>
      </c>
      <c r="C1498">
        <v>336350</v>
      </c>
      <c r="D1498" s="153" t="s">
        <v>7084</v>
      </c>
      <c r="E1498" t="s">
        <v>555</v>
      </c>
      <c r="G1498" t="s">
        <v>3932</v>
      </c>
    </row>
    <row r="1499" spans="1:7" x14ac:dyDescent="0.45">
      <c r="A1499">
        <v>5</v>
      </c>
      <c r="B1499" t="s">
        <v>3106</v>
      </c>
      <c r="C1499">
        <v>336360</v>
      </c>
      <c r="D1499" s="153" t="s">
        <v>7085</v>
      </c>
      <c r="E1499" t="s">
        <v>558</v>
      </c>
      <c r="G1499" t="s">
        <v>3934</v>
      </c>
    </row>
    <row r="1500" spans="1:7" x14ac:dyDescent="0.45">
      <c r="A1500">
        <v>5</v>
      </c>
      <c r="B1500" t="s">
        <v>3106</v>
      </c>
      <c r="C1500">
        <v>336370</v>
      </c>
      <c r="D1500" s="153" t="s">
        <v>7086</v>
      </c>
      <c r="E1500" t="s">
        <v>561</v>
      </c>
      <c r="G1500" t="s">
        <v>3936</v>
      </c>
    </row>
    <row r="1501" spans="1:7" x14ac:dyDescent="0.45">
      <c r="A1501">
        <v>5</v>
      </c>
      <c r="B1501" t="s">
        <v>3106</v>
      </c>
      <c r="C1501">
        <v>336390</v>
      </c>
      <c r="D1501" s="153" t="s">
        <v>7087</v>
      </c>
      <c r="E1501" t="s">
        <v>564</v>
      </c>
      <c r="G1501" t="s">
        <v>3938</v>
      </c>
    </row>
    <row r="1502" spans="1:7" x14ac:dyDescent="0.45">
      <c r="A1502">
        <v>5</v>
      </c>
      <c r="B1502" t="s">
        <v>3106</v>
      </c>
      <c r="C1502">
        <v>336410</v>
      </c>
      <c r="D1502" s="153" t="s">
        <v>7088</v>
      </c>
      <c r="E1502" t="s">
        <v>567</v>
      </c>
      <c r="F1502" t="s">
        <v>3466</v>
      </c>
      <c r="G1502" t="s">
        <v>3941</v>
      </c>
    </row>
    <row r="1503" spans="1:7" x14ac:dyDescent="0.45">
      <c r="A1503">
        <v>5</v>
      </c>
      <c r="B1503" t="s">
        <v>3106</v>
      </c>
      <c r="C1503">
        <v>336510</v>
      </c>
      <c r="D1503" s="153" t="s">
        <v>7089</v>
      </c>
      <c r="E1503" t="s">
        <v>570</v>
      </c>
      <c r="G1503" t="s">
        <v>3944</v>
      </c>
    </row>
    <row r="1504" spans="1:7" x14ac:dyDescent="0.45">
      <c r="A1504">
        <v>5</v>
      </c>
      <c r="B1504" t="s">
        <v>3106</v>
      </c>
      <c r="C1504">
        <v>336611</v>
      </c>
      <c r="D1504" s="153" t="s">
        <v>7091</v>
      </c>
      <c r="E1504" t="s">
        <v>1666</v>
      </c>
      <c r="F1504" t="s">
        <v>3109</v>
      </c>
      <c r="G1504" t="s">
        <v>3947</v>
      </c>
    </row>
    <row r="1505" spans="1:7" x14ac:dyDescent="0.45">
      <c r="A1505">
        <v>5</v>
      </c>
      <c r="B1505" t="s">
        <v>3106</v>
      </c>
      <c r="C1505">
        <v>336612</v>
      </c>
      <c r="D1505" s="153" t="s">
        <v>7092</v>
      </c>
      <c r="E1505" t="s">
        <v>1668</v>
      </c>
      <c r="F1505" t="s">
        <v>3109</v>
      </c>
      <c r="G1505" t="s">
        <v>3948</v>
      </c>
    </row>
    <row r="1506" spans="1:7" x14ac:dyDescent="0.45">
      <c r="A1506">
        <v>5</v>
      </c>
      <c r="B1506" t="s">
        <v>3106</v>
      </c>
      <c r="C1506">
        <v>336990</v>
      </c>
      <c r="D1506" s="153" t="s">
        <v>7093</v>
      </c>
      <c r="E1506" t="s">
        <v>576</v>
      </c>
      <c r="F1506" t="s">
        <v>3120</v>
      </c>
      <c r="G1506" t="s">
        <v>3951</v>
      </c>
    </row>
    <row r="1507" spans="1:7" x14ac:dyDescent="0.45">
      <c r="A1507">
        <v>5</v>
      </c>
      <c r="B1507" t="s">
        <v>3106</v>
      </c>
      <c r="C1507">
        <v>337110</v>
      </c>
      <c r="D1507" s="153" t="s">
        <v>7095</v>
      </c>
      <c r="E1507" t="s">
        <v>1671</v>
      </c>
      <c r="G1507" t="s">
        <v>3955</v>
      </c>
    </row>
    <row r="1508" spans="1:7" x14ac:dyDescent="0.45">
      <c r="A1508">
        <v>5</v>
      </c>
      <c r="B1508" t="s">
        <v>3106</v>
      </c>
      <c r="C1508">
        <v>337121</v>
      </c>
      <c r="D1508" s="153" t="s">
        <v>7097</v>
      </c>
      <c r="E1508" t="s">
        <v>1673</v>
      </c>
      <c r="F1508" t="s">
        <v>3109</v>
      </c>
      <c r="G1508" t="s">
        <v>3958</v>
      </c>
    </row>
    <row r="1509" spans="1:7" x14ac:dyDescent="0.45">
      <c r="A1509">
        <v>5</v>
      </c>
      <c r="B1509" t="s">
        <v>3106</v>
      </c>
      <c r="C1509">
        <v>337123</v>
      </c>
      <c r="D1509" s="153" t="s">
        <v>7098</v>
      </c>
      <c r="E1509" t="s">
        <v>1675</v>
      </c>
      <c r="F1509" t="s">
        <v>3120</v>
      </c>
      <c r="G1509" t="s">
        <v>3959</v>
      </c>
    </row>
    <row r="1510" spans="1:7" x14ac:dyDescent="0.45">
      <c r="A1510">
        <v>5</v>
      </c>
      <c r="B1510" t="s">
        <v>3106</v>
      </c>
      <c r="C1510">
        <v>337126</v>
      </c>
      <c r="D1510" s="153" t="s">
        <v>7099</v>
      </c>
      <c r="E1510" t="s">
        <v>1677</v>
      </c>
      <c r="F1510" t="s">
        <v>3120</v>
      </c>
      <c r="G1510" t="s">
        <v>3960</v>
      </c>
    </row>
    <row r="1511" spans="1:7" x14ac:dyDescent="0.45">
      <c r="A1511">
        <v>5</v>
      </c>
      <c r="B1511" t="s">
        <v>3106</v>
      </c>
      <c r="C1511">
        <v>337127</v>
      </c>
      <c r="D1511" s="153" t="s">
        <v>7100</v>
      </c>
      <c r="E1511" t="s">
        <v>1679</v>
      </c>
      <c r="F1511" t="s">
        <v>3109</v>
      </c>
      <c r="G1511" t="s">
        <v>3961</v>
      </c>
    </row>
    <row r="1512" spans="1:7" x14ac:dyDescent="0.45">
      <c r="A1512">
        <v>5</v>
      </c>
      <c r="B1512" t="s">
        <v>3106</v>
      </c>
      <c r="C1512">
        <v>337213</v>
      </c>
      <c r="D1512" s="153" t="s">
        <v>7102</v>
      </c>
      <c r="E1512" t="s">
        <v>1681</v>
      </c>
      <c r="F1512" t="s">
        <v>3120</v>
      </c>
      <c r="G1512" t="s">
        <v>3964</v>
      </c>
    </row>
    <row r="1513" spans="1:7" x14ac:dyDescent="0.45">
      <c r="A1513">
        <v>5</v>
      </c>
      <c r="B1513" t="s">
        <v>3106</v>
      </c>
      <c r="C1513">
        <v>337214</v>
      </c>
      <c r="D1513" s="153" t="s">
        <v>7103</v>
      </c>
      <c r="E1513" t="s">
        <v>1683</v>
      </c>
      <c r="F1513" t="s">
        <v>3109</v>
      </c>
      <c r="G1513" t="s">
        <v>3965</v>
      </c>
    </row>
    <row r="1514" spans="1:7" x14ac:dyDescent="0.45">
      <c r="A1514">
        <v>5</v>
      </c>
      <c r="B1514" t="s">
        <v>3106</v>
      </c>
      <c r="C1514">
        <v>337215</v>
      </c>
      <c r="D1514" s="153" t="s">
        <v>7104</v>
      </c>
      <c r="E1514" t="s">
        <v>1685</v>
      </c>
      <c r="F1514" t="s">
        <v>3109</v>
      </c>
      <c r="G1514" t="s">
        <v>3966</v>
      </c>
    </row>
    <row r="1515" spans="1:7" x14ac:dyDescent="0.45">
      <c r="A1515">
        <v>5</v>
      </c>
      <c r="B1515" t="s">
        <v>3106</v>
      </c>
      <c r="C1515">
        <v>337910</v>
      </c>
      <c r="D1515" s="153" t="s">
        <v>7105</v>
      </c>
      <c r="E1515" t="s">
        <v>1687</v>
      </c>
      <c r="G1515" t="s">
        <v>3969</v>
      </c>
    </row>
    <row r="1516" spans="1:7" x14ac:dyDescent="0.45">
      <c r="A1516">
        <v>5</v>
      </c>
      <c r="B1516" t="s">
        <v>3106</v>
      </c>
      <c r="C1516">
        <v>337920</v>
      </c>
      <c r="D1516" s="153" t="s">
        <v>7106</v>
      </c>
      <c r="E1516" t="s">
        <v>1689</v>
      </c>
      <c r="G1516" t="s">
        <v>3971</v>
      </c>
    </row>
    <row r="1517" spans="1:7" x14ac:dyDescent="0.45">
      <c r="A1517">
        <v>5</v>
      </c>
      <c r="B1517" t="s">
        <v>3106</v>
      </c>
      <c r="C1517">
        <v>339110</v>
      </c>
      <c r="D1517" s="153" t="s">
        <v>7108</v>
      </c>
      <c r="E1517" t="s">
        <v>592</v>
      </c>
      <c r="F1517" t="s">
        <v>3120</v>
      </c>
      <c r="G1517" t="s">
        <v>3975</v>
      </c>
    </row>
    <row r="1518" spans="1:7" x14ac:dyDescent="0.45">
      <c r="A1518">
        <v>5</v>
      </c>
      <c r="B1518" t="s">
        <v>3106</v>
      </c>
      <c r="C1518">
        <v>339910</v>
      </c>
      <c r="D1518" s="153" t="s">
        <v>7109</v>
      </c>
      <c r="E1518" t="s">
        <v>1692</v>
      </c>
      <c r="F1518" t="s">
        <v>3109</v>
      </c>
      <c r="G1518" t="s">
        <v>3978</v>
      </c>
    </row>
    <row r="1519" spans="1:7" x14ac:dyDescent="0.45">
      <c r="A1519">
        <v>5</v>
      </c>
      <c r="B1519" t="s">
        <v>3106</v>
      </c>
      <c r="C1519">
        <v>339920</v>
      </c>
      <c r="D1519" s="153" t="s">
        <v>7110</v>
      </c>
      <c r="E1519" t="s">
        <v>1694</v>
      </c>
      <c r="G1519" t="s">
        <v>3980</v>
      </c>
    </row>
    <row r="1520" spans="1:7" x14ac:dyDescent="0.45">
      <c r="A1520">
        <v>5</v>
      </c>
      <c r="B1520" t="s">
        <v>3106</v>
      </c>
      <c r="C1520">
        <v>339930</v>
      </c>
      <c r="D1520" s="153" t="s">
        <v>7111</v>
      </c>
      <c r="E1520" t="s">
        <v>1696</v>
      </c>
      <c r="G1520" t="s">
        <v>3982</v>
      </c>
    </row>
    <row r="1521" spans="1:7" x14ac:dyDescent="0.45">
      <c r="A1521">
        <v>5</v>
      </c>
      <c r="B1521" t="s">
        <v>3106</v>
      </c>
      <c r="C1521">
        <v>339940</v>
      </c>
      <c r="D1521" s="153" t="s">
        <v>7112</v>
      </c>
      <c r="E1521" t="s">
        <v>1698</v>
      </c>
      <c r="G1521" t="s">
        <v>3984</v>
      </c>
    </row>
    <row r="1522" spans="1:7" x14ac:dyDescent="0.45">
      <c r="A1522">
        <v>5</v>
      </c>
      <c r="B1522" t="s">
        <v>3106</v>
      </c>
      <c r="C1522">
        <v>339950</v>
      </c>
      <c r="D1522" s="153" t="s">
        <v>7113</v>
      </c>
      <c r="E1522" t="s">
        <v>1700</v>
      </c>
      <c r="G1522" t="s">
        <v>3986</v>
      </c>
    </row>
    <row r="1523" spans="1:7" x14ac:dyDescent="0.45">
      <c r="A1523">
        <v>5</v>
      </c>
      <c r="B1523" t="s">
        <v>3106</v>
      </c>
      <c r="C1523">
        <v>339990</v>
      </c>
      <c r="D1523" s="153" t="s">
        <v>7114</v>
      </c>
      <c r="E1523" t="s">
        <v>1702</v>
      </c>
      <c r="F1523" t="s">
        <v>3120</v>
      </c>
      <c r="G1523" t="s">
        <v>3988</v>
      </c>
    </row>
    <row r="1524" spans="1:7" x14ac:dyDescent="0.45">
      <c r="A1524">
        <v>5</v>
      </c>
      <c r="B1524" t="s">
        <v>3106</v>
      </c>
      <c r="C1524">
        <v>411110</v>
      </c>
      <c r="D1524" s="153" t="s">
        <v>7117</v>
      </c>
      <c r="E1524" t="s">
        <v>1704</v>
      </c>
      <c r="F1524" t="s">
        <v>3120</v>
      </c>
      <c r="G1524" t="s">
        <v>3994</v>
      </c>
    </row>
    <row r="1525" spans="1:7" x14ac:dyDescent="0.45">
      <c r="A1525">
        <v>5</v>
      </c>
      <c r="B1525" t="s">
        <v>3106</v>
      </c>
      <c r="C1525">
        <v>411120</v>
      </c>
      <c r="D1525" s="153" t="s">
        <v>7118</v>
      </c>
      <c r="E1525" t="s">
        <v>1706</v>
      </c>
      <c r="F1525" t="s">
        <v>3120</v>
      </c>
      <c r="G1525" t="s">
        <v>3996</v>
      </c>
    </row>
    <row r="1526" spans="1:7" x14ac:dyDescent="0.45">
      <c r="A1526">
        <v>5</v>
      </c>
      <c r="B1526" t="s">
        <v>3106</v>
      </c>
      <c r="C1526">
        <v>411130</v>
      </c>
      <c r="D1526" s="153" t="s">
        <v>7119</v>
      </c>
      <c r="E1526" t="s">
        <v>1708</v>
      </c>
      <c r="F1526" t="s">
        <v>3120</v>
      </c>
      <c r="G1526" t="s">
        <v>3998</v>
      </c>
    </row>
    <row r="1527" spans="1:7" x14ac:dyDescent="0.45">
      <c r="A1527">
        <v>5</v>
      </c>
      <c r="B1527" t="s">
        <v>3106</v>
      </c>
      <c r="C1527">
        <v>411190</v>
      </c>
      <c r="D1527" s="153" t="s">
        <v>7120</v>
      </c>
      <c r="E1527" t="s">
        <v>1710</v>
      </c>
      <c r="F1527" t="s">
        <v>3120</v>
      </c>
      <c r="G1527" t="s">
        <v>4000</v>
      </c>
    </row>
    <row r="1528" spans="1:7" x14ac:dyDescent="0.45">
      <c r="A1528">
        <v>5</v>
      </c>
      <c r="B1528" t="s">
        <v>3106</v>
      </c>
      <c r="C1528">
        <v>412110</v>
      </c>
      <c r="D1528" s="153" t="s">
        <v>7122</v>
      </c>
      <c r="E1528" t="s">
        <v>1712</v>
      </c>
      <c r="F1528" t="s">
        <v>3120</v>
      </c>
      <c r="G1528" t="s">
        <v>4004</v>
      </c>
    </row>
    <row r="1529" spans="1:7" x14ac:dyDescent="0.45">
      <c r="A1529">
        <v>5</v>
      </c>
      <c r="B1529" t="s">
        <v>3106</v>
      </c>
      <c r="C1529">
        <v>413110</v>
      </c>
      <c r="D1529" s="153" t="s">
        <v>7124</v>
      </c>
      <c r="E1529" t="s">
        <v>1714</v>
      </c>
      <c r="F1529" t="s">
        <v>3120</v>
      </c>
      <c r="G1529" t="s">
        <v>4010</v>
      </c>
    </row>
    <row r="1530" spans="1:7" x14ac:dyDescent="0.45">
      <c r="A1530">
        <v>5</v>
      </c>
      <c r="B1530" t="s">
        <v>3106</v>
      </c>
      <c r="C1530">
        <v>413120</v>
      </c>
      <c r="D1530" s="153" t="s">
        <v>7125</v>
      </c>
      <c r="E1530" t="s">
        <v>1716</v>
      </c>
      <c r="F1530" t="s">
        <v>3120</v>
      </c>
      <c r="G1530" t="s">
        <v>4012</v>
      </c>
    </row>
    <row r="1531" spans="1:7" x14ac:dyDescent="0.45">
      <c r="A1531">
        <v>5</v>
      </c>
      <c r="B1531" t="s">
        <v>3106</v>
      </c>
      <c r="C1531">
        <v>413130</v>
      </c>
      <c r="D1531" s="153" t="s">
        <v>7126</v>
      </c>
      <c r="E1531" t="s">
        <v>1718</v>
      </c>
      <c r="F1531" t="s">
        <v>3120</v>
      </c>
      <c r="G1531" t="s">
        <v>4014</v>
      </c>
    </row>
    <row r="1532" spans="1:7" x14ac:dyDescent="0.45">
      <c r="A1532">
        <v>5</v>
      </c>
      <c r="B1532" t="s">
        <v>3106</v>
      </c>
      <c r="C1532">
        <v>413140</v>
      </c>
      <c r="D1532" s="153" t="s">
        <v>7127</v>
      </c>
      <c r="E1532" t="s">
        <v>1720</v>
      </c>
      <c r="F1532" t="s">
        <v>3120</v>
      </c>
      <c r="G1532" t="s">
        <v>4016</v>
      </c>
    </row>
    <row r="1533" spans="1:7" x14ac:dyDescent="0.45">
      <c r="A1533">
        <v>5</v>
      </c>
      <c r="B1533" t="s">
        <v>3106</v>
      </c>
      <c r="C1533">
        <v>413150</v>
      </c>
      <c r="D1533" s="153" t="s">
        <v>7128</v>
      </c>
      <c r="E1533" t="s">
        <v>1722</v>
      </c>
      <c r="F1533" t="s">
        <v>3120</v>
      </c>
      <c r="G1533" t="s">
        <v>4018</v>
      </c>
    </row>
    <row r="1534" spans="1:7" x14ac:dyDescent="0.45">
      <c r="A1534">
        <v>5</v>
      </c>
      <c r="B1534" t="s">
        <v>3106</v>
      </c>
      <c r="C1534">
        <v>413160</v>
      </c>
      <c r="D1534" s="153" t="s">
        <v>7129</v>
      </c>
      <c r="E1534" t="s">
        <v>1724</v>
      </c>
      <c r="F1534" t="s">
        <v>3120</v>
      </c>
      <c r="G1534" t="s">
        <v>4020</v>
      </c>
    </row>
    <row r="1535" spans="1:7" x14ac:dyDescent="0.45">
      <c r="A1535">
        <v>5</v>
      </c>
      <c r="B1535" t="s">
        <v>3106</v>
      </c>
      <c r="C1535">
        <v>413190</v>
      </c>
      <c r="D1535" s="153" t="s">
        <v>7130</v>
      </c>
      <c r="E1535" t="s">
        <v>1726</v>
      </c>
      <c r="F1535" t="s">
        <v>3120</v>
      </c>
      <c r="G1535" t="s">
        <v>4022</v>
      </c>
    </row>
    <row r="1536" spans="1:7" x14ac:dyDescent="0.45">
      <c r="A1536">
        <v>5</v>
      </c>
      <c r="B1536" t="s">
        <v>3106</v>
      </c>
      <c r="C1536">
        <v>413210</v>
      </c>
      <c r="D1536" s="153" t="s">
        <v>7131</v>
      </c>
      <c r="E1536" t="s">
        <v>1728</v>
      </c>
      <c r="F1536" t="s">
        <v>3120</v>
      </c>
      <c r="G1536" t="s">
        <v>4026</v>
      </c>
    </row>
    <row r="1537" spans="1:7" x14ac:dyDescent="0.45">
      <c r="A1537">
        <v>5</v>
      </c>
      <c r="B1537" t="s">
        <v>3106</v>
      </c>
      <c r="C1537">
        <v>413220</v>
      </c>
      <c r="D1537" s="153" t="s">
        <v>7132</v>
      </c>
      <c r="E1537" t="s">
        <v>1730</v>
      </c>
      <c r="F1537" t="s">
        <v>3120</v>
      </c>
      <c r="G1537" t="s">
        <v>4028</v>
      </c>
    </row>
    <row r="1538" spans="1:7" x14ac:dyDescent="0.45">
      <c r="A1538">
        <v>5</v>
      </c>
      <c r="B1538" t="s">
        <v>3106</v>
      </c>
      <c r="C1538">
        <v>413310</v>
      </c>
      <c r="D1538" s="153" t="s">
        <v>7133</v>
      </c>
      <c r="E1538" t="s">
        <v>1732</v>
      </c>
      <c r="F1538" t="s">
        <v>3120</v>
      </c>
      <c r="G1538" t="s">
        <v>4031</v>
      </c>
    </row>
    <row r="1539" spans="1:7" x14ac:dyDescent="0.45">
      <c r="A1539">
        <v>5</v>
      </c>
      <c r="B1539" t="s">
        <v>3106</v>
      </c>
      <c r="C1539">
        <v>414110</v>
      </c>
      <c r="D1539" s="153" t="s">
        <v>7135</v>
      </c>
      <c r="E1539" t="s">
        <v>1734</v>
      </c>
      <c r="F1539" t="s">
        <v>3120</v>
      </c>
      <c r="G1539" t="s">
        <v>4037</v>
      </c>
    </row>
    <row r="1540" spans="1:7" x14ac:dyDescent="0.45">
      <c r="A1540">
        <v>5</v>
      </c>
      <c r="B1540" t="s">
        <v>3106</v>
      </c>
      <c r="C1540">
        <v>414120</v>
      </c>
      <c r="D1540" s="153" t="s">
        <v>7136</v>
      </c>
      <c r="E1540" t="s">
        <v>1736</v>
      </c>
      <c r="F1540" t="s">
        <v>3120</v>
      </c>
      <c r="G1540" t="s">
        <v>4039</v>
      </c>
    </row>
    <row r="1541" spans="1:7" x14ac:dyDescent="0.45">
      <c r="A1541">
        <v>5</v>
      </c>
      <c r="B1541" t="s">
        <v>3106</v>
      </c>
      <c r="C1541">
        <v>414130</v>
      </c>
      <c r="D1541" s="153" t="s">
        <v>7137</v>
      </c>
      <c r="E1541" t="s">
        <v>1738</v>
      </c>
      <c r="F1541" t="s">
        <v>3120</v>
      </c>
      <c r="G1541" t="s">
        <v>4041</v>
      </c>
    </row>
    <row r="1542" spans="1:7" x14ac:dyDescent="0.45">
      <c r="A1542">
        <v>5</v>
      </c>
      <c r="B1542" t="s">
        <v>3106</v>
      </c>
      <c r="C1542">
        <v>414210</v>
      </c>
      <c r="D1542" s="153" t="s">
        <v>7138</v>
      </c>
      <c r="E1542" t="s">
        <v>1740</v>
      </c>
      <c r="F1542" t="s">
        <v>3120</v>
      </c>
      <c r="G1542" t="s">
        <v>4045</v>
      </c>
    </row>
    <row r="1543" spans="1:7" x14ac:dyDescent="0.45">
      <c r="A1543">
        <v>5</v>
      </c>
      <c r="B1543" t="s">
        <v>3106</v>
      </c>
      <c r="C1543">
        <v>414220</v>
      </c>
      <c r="D1543" s="153" t="s">
        <v>7139</v>
      </c>
      <c r="E1543" t="s">
        <v>1742</v>
      </c>
      <c r="F1543" t="s">
        <v>3120</v>
      </c>
      <c r="G1543" t="s">
        <v>4047</v>
      </c>
    </row>
    <row r="1544" spans="1:7" x14ac:dyDescent="0.45">
      <c r="A1544">
        <v>5</v>
      </c>
      <c r="B1544" t="s">
        <v>3106</v>
      </c>
      <c r="C1544">
        <v>414310</v>
      </c>
      <c r="D1544" s="153" t="s">
        <v>7140</v>
      </c>
      <c r="E1544" t="s">
        <v>1744</v>
      </c>
      <c r="F1544" t="s">
        <v>3120</v>
      </c>
      <c r="G1544" t="s">
        <v>4051</v>
      </c>
    </row>
    <row r="1545" spans="1:7" x14ac:dyDescent="0.45">
      <c r="A1545">
        <v>5</v>
      </c>
      <c r="B1545" t="s">
        <v>3106</v>
      </c>
      <c r="C1545">
        <v>414320</v>
      </c>
      <c r="D1545" s="153" t="s">
        <v>7141</v>
      </c>
      <c r="E1545" t="s">
        <v>1746</v>
      </c>
      <c r="F1545" t="s">
        <v>3120</v>
      </c>
      <c r="G1545" t="s">
        <v>4053</v>
      </c>
    </row>
    <row r="1546" spans="1:7" x14ac:dyDescent="0.45">
      <c r="A1546">
        <v>5</v>
      </c>
      <c r="B1546" t="s">
        <v>3106</v>
      </c>
      <c r="C1546">
        <v>414330</v>
      </c>
      <c r="D1546" s="153" t="s">
        <v>7142</v>
      </c>
      <c r="E1546" t="s">
        <v>1748</v>
      </c>
      <c r="F1546" t="s">
        <v>3120</v>
      </c>
      <c r="G1546" t="s">
        <v>4055</v>
      </c>
    </row>
    <row r="1547" spans="1:7" x14ac:dyDescent="0.45">
      <c r="A1547">
        <v>5</v>
      </c>
      <c r="B1547" t="s">
        <v>3106</v>
      </c>
      <c r="C1547">
        <v>414390</v>
      </c>
      <c r="D1547" s="153" t="s">
        <v>7143</v>
      </c>
      <c r="E1547" t="s">
        <v>1750</v>
      </c>
      <c r="F1547" t="s">
        <v>3120</v>
      </c>
      <c r="G1547" t="s">
        <v>4057</v>
      </c>
    </row>
    <row r="1548" spans="1:7" x14ac:dyDescent="0.45">
      <c r="A1548">
        <v>5</v>
      </c>
      <c r="B1548" t="s">
        <v>3106</v>
      </c>
      <c r="C1548">
        <v>414410</v>
      </c>
      <c r="D1548" s="153" t="s">
        <v>7144</v>
      </c>
      <c r="E1548" t="s">
        <v>1752</v>
      </c>
      <c r="F1548" t="s">
        <v>3120</v>
      </c>
      <c r="G1548" t="s">
        <v>4061</v>
      </c>
    </row>
    <row r="1549" spans="1:7" x14ac:dyDescent="0.45">
      <c r="A1549">
        <v>5</v>
      </c>
      <c r="B1549" t="s">
        <v>3106</v>
      </c>
      <c r="C1549">
        <v>414420</v>
      </c>
      <c r="D1549" s="153" t="s">
        <v>7145</v>
      </c>
      <c r="E1549" t="s">
        <v>1754</v>
      </c>
      <c r="F1549" t="s">
        <v>3120</v>
      </c>
      <c r="G1549" t="s">
        <v>4063</v>
      </c>
    </row>
    <row r="1550" spans="1:7" x14ac:dyDescent="0.45">
      <c r="A1550">
        <v>5</v>
      </c>
      <c r="B1550" t="s">
        <v>3106</v>
      </c>
      <c r="C1550">
        <v>414430</v>
      </c>
      <c r="D1550" s="153" t="s">
        <v>7146</v>
      </c>
      <c r="E1550" t="s">
        <v>1756</v>
      </c>
      <c r="F1550" t="s">
        <v>3120</v>
      </c>
      <c r="G1550" t="s">
        <v>4065</v>
      </c>
    </row>
    <row r="1551" spans="1:7" x14ac:dyDescent="0.45">
      <c r="A1551">
        <v>5</v>
      </c>
      <c r="B1551" t="s">
        <v>3106</v>
      </c>
      <c r="C1551">
        <v>414440</v>
      </c>
      <c r="D1551" s="153" t="s">
        <v>7147</v>
      </c>
      <c r="E1551" t="s">
        <v>1758</v>
      </c>
      <c r="F1551" t="s">
        <v>3120</v>
      </c>
      <c r="G1551" t="s">
        <v>4067</v>
      </c>
    </row>
    <row r="1552" spans="1:7" x14ac:dyDescent="0.45">
      <c r="A1552">
        <v>5</v>
      </c>
      <c r="B1552" t="s">
        <v>3106</v>
      </c>
      <c r="C1552">
        <v>414450</v>
      </c>
      <c r="D1552" s="153" t="s">
        <v>7148</v>
      </c>
      <c r="E1552" t="s">
        <v>1760</v>
      </c>
      <c r="F1552" t="s">
        <v>3120</v>
      </c>
      <c r="G1552" t="s">
        <v>4069</v>
      </c>
    </row>
    <row r="1553" spans="1:7" x14ac:dyDescent="0.45">
      <c r="A1553">
        <v>5</v>
      </c>
      <c r="B1553" t="s">
        <v>3106</v>
      </c>
      <c r="C1553">
        <v>414460</v>
      </c>
      <c r="D1553" s="153" t="s">
        <v>7149</v>
      </c>
      <c r="E1553" t="s">
        <v>1762</v>
      </c>
      <c r="F1553" t="s">
        <v>3120</v>
      </c>
      <c r="G1553" t="s">
        <v>4071</v>
      </c>
    </row>
    <row r="1554" spans="1:7" x14ac:dyDescent="0.45">
      <c r="A1554">
        <v>5</v>
      </c>
      <c r="B1554" t="s">
        <v>3106</v>
      </c>
      <c r="C1554">
        <v>414470</v>
      </c>
      <c r="D1554" s="153" t="s">
        <v>7150</v>
      </c>
      <c r="E1554" t="s">
        <v>1764</v>
      </c>
      <c r="F1554" t="s">
        <v>3120</v>
      </c>
      <c r="G1554" t="s">
        <v>4073</v>
      </c>
    </row>
    <row r="1555" spans="1:7" x14ac:dyDescent="0.45">
      <c r="A1555">
        <v>5</v>
      </c>
      <c r="B1555" t="s">
        <v>3106</v>
      </c>
      <c r="C1555">
        <v>414510</v>
      </c>
      <c r="D1555" s="153" t="s">
        <v>7151</v>
      </c>
      <c r="E1555" t="s">
        <v>1766</v>
      </c>
      <c r="F1555" t="s">
        <v>3120</v>
      </c>
      <c r="G1555" t="s">
        <v>4077</v>
      </c>
    </row>
    <row r="1556" spans="1:7" x14ac:dyDescent="0.45">
      <c r="A1556">
        <v>5</v>
      </c>
      <c r="B1556" t="s">
        <v>3106</v>
      </c>
      <c r="C1556">
        <v>414520</v>
      </c>
      <c r="D1556" s="153" t="s">
        <v>7152</v>
      </c>
      <c r="E1556" t="s">
        <v>1768</v>
      </c>
      <c r="F1556" t="s">
        <v>3120</v>
      </c>
      <c r="G1556" t="s">
        <v>4079</v>
      </c>
    </row>
    <row r="1557" spans="1:7" x14ac:dyDescent="0.45">
      <c r="A1557">
        <v>5</v>
      </c>
      <c r="B1557" t="s">
        <v>3106</v>
      </c>
      <c r="C1557">
        <v>415110</v>
      </c>
      <c r="D1557" s="153" t="s">
        <v>7154</v>
      </c>
      <c r="E1557" t="s">
        <v>1770</v>
      </c>
      <c r="F1557" t="s">
        <v>3120</v>
      </c>
      <c r="G1557" t="s">
        <v>4085</v>
      </c>
    </row>
    <row r="1558" spans="1:7" x14ac:dyDescent="0.45">
      <c r="A1558">
        <v>5</v>
      </c>
      <c r="B1558" t="s">
        <v>3106</v>
      </c>
      <c r="C1558">
        <v>415120</v>
      </c>
      <c r="D1558" s="153" t="s">
        <v>7155</v>
      </c>
      <c r="E1558" t="s">
        <v>1772</v>
      </c>
      <c r="F1558" t="s">
        <v>3120</v>
      </c>
      <c r="G1558" t="s">
        <v>4087</v>
      </c>
    </row>
    <row r="1559" spans="1:7" x14ac:dyDescent="0.45">
      <c r="A1559">
        <v>5</v>
      </c>
      <c r="B1559" t="s">
        <v>3106</v>
      </c>
      <c r="C1559">
        <v>415190</v>
      </c>
      <c r="D1559" s="153" t="s">
        <v>7156</v>
      </c>
      <c r="E1559" t="s">
        <v>1774</v>
      </c>
      <c r="F1559" t="s">
        <v>3120</v>
      </c>
      <c r="G1559" t="s">
        <v>4089</v>
      </c>
    </row>
    <row r="1560" spans="1:7" x14ac:dyDescent="0.45">
      <c r="A1560">
        <v>5</v>
      </c>
      <c r="B1560" t="s">
        <v>3106</v>
      </c>
      <c r="C1560">
        <v>415210</v>
      </c>
      <c r="D1560" s="153" t="s">
        <v>7157</v>
      </c>
      <c r="E1560" t="s">
        <v>1776</v>
      </c>
      <c r="F1560" t="s">
        <v>3120</v>
      </c>
      <c r="G1560" t="s">
        <v>4093</v>
      </c>
    </row>
    <row r="1561" spans="1:7" x14ac:dyDescent="0.45">
      <c r="A1561">
        <v>5</v>
      </c>
      <c r="B1561" t="s">
        <v>3106</v>
      </c>
      <c r="C1561">
        <v>415290</v>
      </c>
      <c r="D1561" s="153" t="s">
        <v>7158</v>
      </c>
      <c r="E1561" t="s">
        <v>1778</v>
      </c>
      <c r="F1561" t="s">
        <v>3120</v>
      </c>
      <c r="G1561" t="s">
        <v>4095</v>
      </c>
    </row>
    <row r="1562" spans="1:7" x14ac:dyDescent="0.45">
      <c r="A1562">
        <v>5</v>
      </c>
      <c r="B1562" t="s">
        <v>3106</v>
      </c>
      <c r="C1562">
        <v>415310</v>
      </c>
      <c r="D1562" s="153" t="s">
        <v>7159</v>
      </c>
      <c r="E1562" t="s">
        <v>1780</v>
      </c>
      <c r="F1562" t="s">
        <v>3120</v>
      </c>
      <c r="G1562" t="s">
        <v>4098</v>
      </c>
    </row>
    <row r="1563" spans="1:7" x14ac:dyDescent="0.45">
      <c r="A1563">
        <v>5</v>
      </c>
      <c r="B1563" t="s">
        <v>3106</v>
      </c>
      <c r="C1563">
        <v>416110</v>
      </c>
      <c r="D1563" s="153" t="s">
        <v>7161</v>
      </c>
      <c r="E1563" t="s">
        <v>1782</v>
      </c>
      <c r="F1563" t="s">
        <v>3120</v>
      </c>
      <c r="G1563" t="s">
        <v>4104</v>
      </c>
    </row>
    <row r="1564" spans="1:7" x14ac:dyDescent="0.45">
      <c r="A1564">
        <v>5</v>
      </c>
      <c r="B1564" t="s">
        <v>3106</v>
      </c>
      <c r="C1564">
        <v>416120</v>
      </c>
      <c r="D1564" s="153" t="s">
        <v>7162</v>
      </c>
      <c r="E1564" t="s">
        <v>1784</v>
      </c>
      <c r="F1564" t="s">
        <v>3120</v>
      </c>
      <c r="G1564" t="s">
        <v>4106</v>
      </c>
    </row>
    <row r="1565" spans="1:7" x14ac:dyDescent="0.45">
      <c r="A1565">
        <v>5</v>
      </c>
      <c r="B1565" t="s">
        <v>3106</v>
      </c>
      <c r="C1565">
        <v>416210</v>
      </c>
      <c r="D1565" s="153" t="s">
        <v>7163</v>
      </c>
      <c r="E1565" t="s">
        <v>1786</v>
      </c>
      <c r="F1565" t="s">
        <v>3120</v>
      </c>
      <c r="G1565" t="s">
        <v>4109</v>
      </c>
    </row>
    <row r="1566" spans="1:7" x14ac:dyDescent="0.45">
      <c r="A1566">
        <v>5</v>
      </c>
      <c r="B1566" t="s">
        <v>3106</v>
      </c>
      <c r="C1566">
        <v>416310</v>
      </c>
      <c r="D1566" s="153" t="s">
        <v>7164</v>
      </c>
      <c r="E1566" t="s">
        <v>1788</v>
      </c>
      <c r="F1566" t="s">
        <v>3120</v>
      </c>
      <c r="G1566" t="s">
        <v>4113</v>
      </c>
    </row>
    <row r="1567" spans="1:7" x14ac:dyDescent="0.45">
      <c r="A1567">
        <v>5</v>
      </c>
      <c r="B1567" t="s">
        <v>3106</v>
      </c>
      <c r="C1567">
        <v>416320</v>
      </c>
      <c r="D1567" s="153" t="s">
        <v>7165</v>
      </c>
      <c r="E1567" t="s">
        <v>1790</v>
      </c>
      <c r="F1567" t="s">
        <v>3120</v>
      </c>
      <c r="G1567" t="s">
        <v>4115</v>
      </c>
    </row>
    <row r="1568" spans="1:7" x14ac:dyDescent="0.45">
      <c r="A1568">
        <v>5</v>
      </c>
      <c r="B1568" t="s">
        <v>3106</v>
      </c>
      <c r="C1568">
        <v>416330</v>
      </c>
      <c r="D1568" s="153" t="s">
        <v>7166</v>
      </c>
      <c r="E1568" t="s">
        <v>1792</v>
      </c>
      <c r="F1568" t="s">
        <v>3120</v>
      </c>
      <c r="G1568" t="s">
        <v>4117</v>
      </c>
    </row>
    <row r="1569" spans="1:7" x14ac:dyDescent="0.45">
      <c r="A1569">
        <v>5</v>
      </c>
      <c r="B1569" t="s">
        <v>3106</v>
      </c>
      <c r="C1569">
        <v>416340</v>
      </c>
      <c r="D1569" s="153" t="s">
        <v>7167</v>
      </c>
      <c r="E1569" t="s">
        <v>1794</v>
      </c>
      <c r="F1569" t="s">
        <v>3120</v>
      </c>
      <c r="G1569" t="s">
        <v>4119</v>
      </c>
    </row>
    <row r="1570" spans="1:7" x14ac:dyDescent="0.45">
      <c r="A1570">
        <v>5</v>
      </c>
      <c r="B1570" t="s">
        <v>3106</v>
      </c>
      <c r="C1570">
        <v>416390</v>
      </c>
      <c r="D1570" s="153" t="s">
        <v>7168</v>
      </c>
      <c r="E1570" t="s">
        <v>1796</v>
      </c>
      <c r="F1570" t="s">
        <v>3120</v>
      </c>
      <c r="G1570" t="s">
        <v>4121</v>
      </c>
    </row>
    <row r="1571" spans="1:7" x14ac:dyDescent="0.45">
      <c r="A1571">
        <v>5</v>
      </c>
      <c r="B1571" t="s">
        <v>3106</v>
      </c>
      <c r="C1571">
        <v>417110</v>
      </c>
      <c r="D1571" s="153" t="s">
        <v>7170</v>
      </c>
      <c r="E1571" t="s">
        <v>1798</v>
      </c>
      <c r="F1571" t="s">
        <v>3120</v>
      </c>
      <c r="G1571" t="s">
        <v>4126</v>
      </c>
    </row>
    <row r="1572" spans="1:7" x14ac:dyDescent="0.45">
      <c r="A1572">
        <v>5</v>
      </c>
      <c r="B1572" t="s">
        <v>3106</v>
      </c>
      <c r="C1572">
        <v>417210</v>
      </c>
      <c r="D1572" s="153" t="s">
        <v>7171</v>
      </c>
      <c r="E1572" t="s">
        <v>1800</v>
      </c>
      <c r="F1572" t="s">
        <v>3120</v>
      </c>
      <c r="G1572" t="s">
        <v>4130</v>
      </c>
    </row>
    <row r="1573" spans="1:7" x14ac:dyDescent="0.45">
      <c r="A1573">
        <v>5</v>
      </c>
      <c r="B1573" t="s">
        <v>3106</v>
      </c>
      <c r="C1573">
        <v>417220</v>
      </c>
      <c r="D1573" s="153" t="s">
        <v>7172</v>
      </c>
      <c r="E1573" t="s">
        <v>1802</v>
      </c>
      <c r="F1573" t="s">
        <v>3120</v>
      </c>
      <c r="G1573" t="s">
        <v>4132</v>
      </c>
    </row>
    <row r="1574" spans="1:7" x14ac:dyDescent="0.45">
      <c r="A1574">
        <v>5</v>
      </c>
      <c r="B1574" t="s">
        <v>3106</v>
      </c>
      <c r="C1574">
        <v>417230</v>
      </c>
      <c r="D1574" s="153" t="s">
        <v>7173</v>
      </c>
      <c r="E1574" t="s">
        <v>1804</v>
      </c>
      <c r="F1574" t="s">
        <v>3120</v>
      </c>
      <c r="G1574" t="s">
        <v>4134</v>
      </c>
    </row>
    <row r="1575" spans="1:7" x14ac:dyDescent="0.45">
      <c r="A1575">
        <v>5</v>
      </c>
      <c r="B1575" t="s">
        <v>3106</v>
      </c>
      <c r="C1575">
        <v>417310</v>
      </c>
      <c r="D1575" s="153" t="s">
        <v>7174</v>
      </c>
      <c r="E1575" t="s">
        <v>1806</v>
      </c>
      <c r="F1575" t="s">
        <v>3120</v>
      </c>
      <c r="G1575" t="s">
        <v>4138</v>
      </c>
    </row>
    <row r="1576" spans="1:7" x14ac:dyDescent="0.45">
      <c r="A1576">
        <v>5</v>
      </c>
      <c r="B1576" t="s">
        <v>3106</v>
      </c>
      <c r="C1576">
        <v>417320</v>
      </c>
      <c r="D1576" s="153" t="s">
        <v>7175</v>
      </c>
      <c r="E1576" t="s">
        <v>1808</v>
      </c>
      <c r="F1576" t="s">
        <v>3120</v>
      </c>
      <c r="G1576" t="s">
        <v>4140</v>
      </c>
    </row>
    <row r="1577" spans="1:7" x14ac:dyDescent="0.45">
      <c r="A1577">
        <v>5</v>
      </c>
      <c r="B1577" t="s">
        <v>3106</v>
      </c>
      <c r="C1577">
        <v>417910</v>
      </c>
      <c r="D1577" s="153" t="s">
        <v>7176</v>
      </c>
      <c r="E1577" t="s">
        <v>1810</v>
      </c>
      <c r="F1577" t="s">
        <v>3120</v>
      </c>
      <c r="G1577" t="s">
        <v>4144</v>
      </c>
    </row>
    <row r="1578" spans="1:7" x14ac:dyDescent="0.45">
      <c r="A1578">
        <v>5</v>
      </c>
      <c r="B1578" t="s">
        <v>3106</v>
      </c>
      <c r="C1578">
        <v>417920</v>
      </c>
      <c r="D1578" s="153" t="s">
        <v>7177</v>
      </c>
      <c r="E1578" t="s">
        <v>1812</v>
      </c>
      <c r="F1578" t="s">
        <v>3120</v>
      </c>
      <c r="G1578" t="s">
        <v>4146</v>
      </c>
    </row>
    <row r="1579" spans="1:7" x14ac:dyDescent="0.45">
      <c r="A1579">
        <v>5</v>
      </c>
      <c r="B1579" t="s">
        <v>3106</v>
      </c>
      <c r="C1579">
        <v>417930</v>
      </c>
      <c r="D1579" s="153" t="s">
        <v>7178</v>
      </c>
      <c r="E1579" t="s">
        <v>1814</v>
      </c>
      <c r="F1579" t="s">
        <v>3120</v>
      </c>
      <c r="G1579" t="s">
        <v>4148</v>
      </c>
    </row>
    <row r="1580" spans="1:7" x14ac:dyDescent="0.45">
      <c r="A1580">
        <v>5</v>
      </c>
      <c r="B1580" t="s">
        <v>3106</v>
      </c>
      <c r="C1580">
        <v>417990</v>
      </c>
      <c r="D1580" s="153" t="s">
        <v>7179</v>
      </c>
      <c r="E1580" t="s">
        <v>1816</v>
      </c>
      <c r="F1580" t="s">
        <v>3120</v>
      </c>
      <c r="G1580" t="s">
        <v>4150</v>
      </c>
    </row>
    <row r="1581" spans="1:7" x14ac:dyDescent="0.45">
      <c r="A1581">
        <v>5</v>
      </c>
      <c r="B1581" t="s">
        <v>3106</v>
      </c>
      <c r="C1581">
        <v>418110</v>
      </c>
      <c r="D1581" s="153" t="s">
        <v>7181</v>
      </c>
      <c r="E1581" t="s">
        <v>1818</v>
      </c>
      <c r="F1581" t="s">
        <v>3120</v>
      </c>
      <c r="G1581" t="s">
        <v>4156</v>
      </c>
    </row>
    <row r="1582" spans="1:7" x14ac:dyDescent="0.45">
      <c r="A1582">
        <v>5</v>
      </c>
      <c r="B1582" t="s">
        <v>3106</v>
      </c>
      <c r="C1582">
        <v>418120</v>
      </c>
      <c r="D1582" s="153" t="s">
        <v>7182</v>
      </c>
      <c r="E1582" t="s">
        <v>1820</v>
      </c>
      <c r="F1582" t="s">
        <v>3120</v>
      </c>
      <c r="G1582" t="s">
        <v>4158</v>
      </c>
    </row>
    <row r="1583" spans="1:7" x14ac:dyDescent="0.45">
      <c r="A1583">
        <v>5</v>
      </c>
      <c r="B1583" t="s">
        <v>3106</v>
      </c>
      <c r="C1583">
        <v>418190</v>
      </c>
      <c r="D1583" s="153" t="s">
        <v>7183</v>
      </c>
      <c r="E1583" t="s">
        <v>1822</v>
      </c>
      <c r="F1583" t="s">
        <v>3120</v>
      </c>
      <c r="G1583" t="s">
        <v>4160</v>
      </c>
    </row>
    <row r="1584" spans="1:7" x14ac:dyDescent="0.45">
      <c r="A1584">
        <v>5</v>
      </c>
      <c r="B1584" t="s">
        <v>3106</v>
      </c>
      <c r="C1584">
        <v>418210</v>
      </c>
      <c r="D1584" s="153" t="s">
        <v>7184</v>
      </c>
      <c r="E1584" t="s">
        <v>1824</v>
      </c>
      <c r="F1584" t="s">
        <v>3120</v>
      </c>
      <c r="G1584" t="s">
        <v>4164</v>
      </c>
    </row>
    <row r="1585" spans="1:7" x14ac:dyDescent="0.45">
      <c r="A1585">
        <v>5</v>
      </c>
      <c r="B1585" t="s">
        <v>3106</v>
      </c>
      <c r="C1585">
        <v>418220</v>
      </c>
      <c r="D1585" s="153" t="s">
        <v>7185</v>
      </c>
      <c r="E1585" t="s">
        <v>1826</v>
      </c>
      <c r="F1585" t="s">
        <v>3120</v>
      </c>
      <c r="G1585" t="s">
        <v>4166</v>
      </c>
    </row>
    <row r="1586" spans="1:7" x14ac:dyDescent="0.45">
      <c r="A1586">
        <v>5</v>
      </c>
      <c r="B1586" t="s">
        <v>3106</v>
      </c>
      <c r="C1586">
        <v>418310</v>
      </c>
      <c r="D1586" s="153" t="s">
        <v>7186</v>
      </c>
      <c r="E1586" t="s">
        <v>1828</v>
      </c>
      <c r="F1586" t="s">
        <v>3120</v>
      </c>
      <c r="G1586" t="s">
        <v>4170</v>
      </c>
    </row>
    <row r="1587" spans="1:7" x14ac:dyDescent="0.45">
      <c r="A1587">
        <v>5</v>
      </c>
      <c r="B1587" t="s">
        <v>3106</v>
      </c>
      <c r="C1587">
        <v>418320</v>
      </c>
      <c r="D1587" s="153" t="s">
        <v>7187</v>
      </c>
      <c r="E1587" t="s">
        <v>1830</v>
      </c>
      <c r="F1587" t="s">
        <v>3120</v>
      </c>
      <c r="G1587" t="s">
        <v>4172</v>
      </c>
    </row>
    <row r="1588" spans="1:7" x14ac:dyDescent="0.45">
      <c r="A1588">
        <v>5</v>
      </c>
      <c r="B1588" t="s">
        <v>3106</v>
      </c>
      <c r="C1588">
        <v>418390</v>
      </c>
      <c r="D1588" s="153" t="s">
        <v>7188</v>
      </c>
      <c r="E1588" t="s">
        <v>1832</v>
      </c>
      <c r="F1588" t="s">
        <v>3120</v>
      </c>
      <c r="G1588" t="s">
        <v>4174</v>
      </c>
    </row>
    <row r="1589" spans="1:7" x14ac:dyDescent="0.45">
      <c r="A1589">
        <v>5</v>
      </c>
      <c r="B1589" t="s">
        <v>3106</v>
      </c>
      <c r="C1589">
        <v>418410</v>
      </c>
      <c r="D1589" s="153" t="s">
        <v>7189</v>
      </c>
      <c r="E1589" t="s">
        <v>1834</v>
      </c>
      <c r="F1589" t="s">
        <v>3120</v>
      </c>
      <c r="G1589" t="s">
        <v>4177</v>
      </c>
    </row>
    <row r="1590" spans="1:7" x14ac:dyDescent="0.45">
      <c r="A1590">
        <v>5</v>
      </c>
      <c r="B1590" t="s">
        <v>3106</v>
      </c>
      <c r="C1590">
        <v>418910</v>
      </c>
      <c r="D1590" s="153" t="s">
        <v>7190</v>
      </c>
      <c r="E1590" t="s">
        <v>1836</v>
      </c>
      <c r="F1590" t="s">
        <v>3120</v>
      </c>
      <c r="G1590" t="s">
        <v>4181</v>
      </c>
    </row>
    <row r="1591" spans="1:7" x14ac:dyDescent="0.45">
      <c r="A1591">
        <v>5</v>
      </c>
      <c r="B1591" t="s">
        <v>3106</v>
      </c>
      <c r="C1591">
        <v>418920</v>
      </c>
      <c r="D1591" s="153" t="s">
        <v>7191</v>
      </c>
      <c r="E1591" t="s">
        <v>1838</v>
      </c>
      <c r="F1591" t="s">
        <v>3120</v>
      </c>
      <c r="G1591" t="s">
        <v>4183</v>
      </c>
    </row>
    <row r="1592" spans="1:7" x14ac:dyDescent="0.45">
      <c r="A1592">
        <v>5</v>
      </c>
      <c r="B1592" t="s">
        <v>3106</v>
      </c>
      <c r="C1592">
        <v>418930</v>
      </c>
      <c r="D1592" s="153" t="s">
        <v>7192</v>
      </c>
      <c r="E1592" t="s">
        <v>1840</v>
      </c>
      <c r="F1592" t="s">
        <v>3120</v>
      </c>
      <c r="G1592" t="s">
        <v>4185</v>
      </c>
    </row>
    <row r="1593" spans="1:7" x14ac:dyDescent="0.45">
      <c r="A1593">
        <v>5</v>
      </c>
      <c r="B1593" t="s">
        <v>3106</v>
      </c>
      <c r="C1593">
        <v>418990</v>
      </c>
      <c r="D1593" s="153" t="s">
        <v>7193</v>
      </c>
      <c r="E1593" t="s">
        <v>1842</v>
      </c>
      <c r="F1593" t="s">
        <v>3120</v>
      </c>
      <c r="G1593" t="s">
        <v>4187</v>
      </c>
    </row>
    <row r="1594" spans="1:7" x14ac:dyDescent="0.45">
      <c r="A1594">
        <v>5</v>
      </c>
      <c r="B1594" t="s">
        <v>3106</v>
      </c>
      <c r="C1594">
        <v>419110</v>
      </c>
      <c r="D1594" s="153" t="s">
        <v>7195</v>
      </c>
      <c r="E1594" t="s">
        <v>1844</v>
      </c>
      <c r="F1594" t="s">
        <v>3109</v>
      </c>
      <c r="G1594" t="s">
        <v>4192</v>
      </c>
    </row>
    <row r="1595" spans="1:7" x14ac:dyDescent="0.45">
      <c r="A1595">
        <v>5</v>
      </c>
      <c r="B1595" t="s">
        <v>3106</v>
      </c>
      <c r="C1595">
        <v>419120</v>
      </c>
      <c r="D1595" s="153" t="s">
        <v>7196</v>
      </c>
      <c r="E1595" t="s">
        <v>1846</v>
      </c>
      <c r="F1595" t="s">
        <v>3109</v>
      </c>
      <c r="G1595" t="s">
        <v>4194</v>
      </c>
    </row>
    <row r="1596" spans="1:7" x14ac:dyDescent="0.45">
      <c r="A1596">
        <v>5</v>
      </c>
      <c r="B1596" t="s">
        <v>3106</v>
      </c>
      <c r="C1596">
        <v>441110</v>
      </c>
      <c r="D1596" s="153" t="s">
        <v>7199</v>
      </c>
      <c r="E1596" t="s">
        <v>1848</v>
      </c>
      <c r="F1596" t="s">
        <v>3109</v>
      </c>
      <c r="G1596" t="s">
        <v>4201</v>
      </c>
    </row>
    <row r="1597" spans="1:7" x14ac:dyDescent="0.45">
      <c r="A1597">
        <v>5</v>
      </c>
      <c r="B1597" t="s">
        <v>3106</v>
      </c>
      <c r="C1597">
        <v>441120</v>
      </c>
      <c r="D1597" s="153" t="s">
        <v>7200</v>
      </c>
      <c r="E1597" t="s">
        <v>1850</v>
      </c>
      <c r="F1597" t="s">
        <v>3109</v>
      </c>
      <c r="G1597" t="s">
        <v>4203</v>
      </c>
    </row>
    <row r="1598" spans="1:7" x14ac:dyDescent="0.45">
      <c r="A1598">
        <v>5</v>
      </c>
      <c r="B1598" t="s">
        <v>3106</v>
      </c>
      <c r="C1598">
        <v>441210</v>
      </c>
      <c r="D1598" s="153" t="s">
        <v>7201</v>
      </c>
      <c r="E1598" t="s">
        <v>1852</v>
      </c>
      <c r="F1598" t="s">
        <v>3109</v>
      </c>
      <c r="G1598" t="s">
        <v>4207</v>
      </c>
    </row>
    <row r="1599" spans="1:7" x14ac:dyDescent="0.45">
      <c r="A1599">
        <v>5</v>
      </c>
      <c r="B1599" t="s">
        <v>3106</v>
      </c>
      <c r="C1599">
        <v>441220</v>
      </c>
      <c r="D1599" s="153" t="s">
        <v>7202</v>
      </c>
      <c r="E1599" t="s">
        <v>1854</v>
      </c>
      <c r="F1599" t="s">
        <v>3120</v>
      </c>
      <c r="G1599" t="s">
        <v>4209</v>
      </c>
    </row>
    <row r="1600" spans="1:7" x14ac:dyDescent="0.45">
      <c r="A1600">
        <v>5</v>
      </c>
      <c r="B1600" t="s">
        <v>3106</v>
      </c>
      <c r="C1600">
        <v>441310</v>
      </c>
      <c r="D1600" s="153" t="s">
        <v>7203</v>
      </c>
      <c r="E1600" t="s">
        <v>1856</v>
      </c>
      <c r="F1600" t="s">
        <v>3109</v>
      </c>
      <c r="G1600" t="s">
        <v>4213</v>
      </c>
    </row>
    <row r="1601" spans="1:7" x14ac:dyDescent="0.45">
      <c r="A1601">
        <v>5</v>
      </c>
      <c r="B1601" t="s">
        <v>3106</v>
      </c>
      <c r="C1601">
        <v>441320</v>
      </c>
      <c r="D1601" s="153" t="s">
        <v>7204</v>
      </c>
      <c r="E1601" t="s">
        <v>1858</v>
      </c>
      <c r="F1601" t="s">
        <v>3109</v>
      </c>
      <c r="G1601" t="s">
        <v>4215</v>
      </c>
    </row>
    <row r="1602" spans="1:7" x14ac:dyDescent="0.45">
      <c r="A1602">
        <v>5</v>
      </c>
      <c r="B1602" t="s">
        <v>3106</v>
      </c>
      <c r="C1602">
        <v>442110</v>
      </c>
      <c r="D1602" s="153" t="s">
        <v>7206</v>
      </c>
      <c r="E1602" t="s">
        <v>1860</v>
      </c>
      <c r="F1602" t="s">
        <v>3109</v>
      </c>
      <c r="G1602" t="s">
        <v>4219</v>
      </c>
    </row>
    <row r="1603" spans="1:7" x14ac:dyDescent="0.45">
      <c r="A1603">
        <v>5</v>
      </c>
      <c r="B1603" t="s">
        <v>3106</v>
      </c>
      <c r="C1603">
        <v>442210</v>
      </c>
      <c r="D1603" s="153" t="s">
        <v>7207</v>
      </c>
      <c r="E1603" t="s">
        <v>1862</v>
      </c>
      <c r="F1603" t="s">
        <v>3109</v>
      </c>
      <c r="G1603" t="s">
        <v>4223</v>
      </c>
    </row>
    <row r="1604" spans="1:7" x14ac:dyDescent="0.45">
      <c r="A1604">
        <v>5</v>
      </c>
      <c r="B1604" t="s">
        <v>3106</v>
      </c>
      <c r="C1604">
        <v>442291</v>
      </c>
      <c r="D1604" s="153" t="s">
        <v>7209</v>
      </c>
      <c r="E1604" t="s">
        <v>1864</v>
      </c>
      <c r="F1604" t="s">
        <v>3109</v>
      </c>
      <c r="G1604" t="s">
        <v>4226</v>
      </c>
    </row>
    <row r="1605" spans="1:7" x14ac:dyDescent="0.45">
      <c r="A1605">
        <v>5</v>
      </c>
      <c r="B1605" t="s">
        <v>3106</v>
      </c>
      <c r="C1605">
        <v>442292</v>
      </c>
      <c r="D1605" s="153" t="s">
        <v>7210</v>
      </c>
      <c r="E1605" t="s">
        <v>1866</v>
      </c>
      <c r="F1605" t="s">
        <v>3120</v>
      </c>
      <c r="G1605" t="s">
        <v>4227</v>
      </c>
    </row>
    <row r="1606" spans="1:7" x14ac:dyDescent="0.45">
      <c r="A1606">
        <v>5</v>
      </c>
      <c r="B1606" t="s">
        <v>3106</v>
      </c>
      <c r="C1606">
        <v>442298</v>
      </c>
      <c r="D1606" s="153" t="s">
        <v>7211</v>
      </c>
      <c r="E1606" t="s">
        <v>1868</v>
      </c>
      <c r="F1606" t="s">
        <v>3120</v>
      </c>
      <c r="G1606" t="s">
        <v>4228</v>
      </c>
    </row>
    <row r="1607" spans="1:7" x14ac:dyDescent="0.45">
      <c r="A1607">
        <v>5</v>
      </c>
      <c r="B1607" t="s">
        <v>3106</v>
      </c>
      <c r="C1607">
        <v>443143</v>
      </c>
      <c r="D1607" s="153" t="s">
        <v>7214</v>
      </c>
      <c r="E1607" t="s">
        <v>1870</v>
      </c>
      <c r="F1607" t="s">
        <v>3120</v>
      </c>
      <c r="G1607" t="s">
        <v>4232</v>
      </c>
    </row>
    <row r="1608" spans="1:7" x14ac:dyDescent="0.45">
      <c r="A1608">
        <v>5</v>
      </c>
      <c r="B1608" t="s">
        <v>3106</v>
      </c>
      <c r="C1608">
        <v>443144</v>
      </c>
      <c r="D1608" s="153" t="s">
        <v>7215</v>
      </c>
      <c r="E1608" t="s">
        <v>1872</v>
      </c>
      <c r="F1608" t="s">
        <v>3120</v>
      </c>
      <c r="G1608" t="s">
        <v>4233</v>
      </c>
    </row>
    <row r="1609" spans="1:7" x14ac:dyDescent="0.45">
      <c r="A1609">
        <v>5</v>
      </c>
      <c r="B1609" t="s">
        <v>3106</v>
      </c>
      <c r="C1609">
        <v>443145</v>
      </c>
      <c r="D1609" s="153" t="s">
        <v>7216</v>
      </c>
      <c r="E1609" t="s">
        <v>1874</v>
      </c>
      <c r="F1609" t="s">
        <v>3120</v>
      </c>
      <c r="G1609" t="s">
        <v>4234</v>
      </c>
    </row>
    <row r="1610" spans="1:7" x14ac:dyDescent="0.45">
      <c r="A1610">
        <v>5</v>
      </c>
      <c r="B1610" t="s">
        <v>3106</v>
      </c>
      <c r="C1610">
        <v>443146</v>
      </c>
      <c r="D1610" s="153" t="s">
        <v>7217</v>
      </c>
      <c r="E1610" t="s">
        <v>1876</v>
      </c>
      <c r="F1610" t="s">
        <v>3120</v>
      </c>
      <c r="G1610" t="s">
        <v>4235</v>
      </c>
    </row>
    <row r="1611" spans="1:7" x14ac:dyDescent="0.45">
      <c r="A1611">
        <v>5</v>
      </c>
      <c r="B1611" t="s">
        <v>3106</v>
      </c>
      <c r="C1611">
        <v>444110</v>
      </c>
      <c r="D1611" s="153" t="s">
        <v>7219</v>
      </c>
      <c r="E1611" t="s">
        <v>1878</v>
      </c>
      <c r="F1611" t="s">
        <v>3109</v>
      </c>
      <c r="G1611" t="s">
        <v>4240</v>
      </c>
    </row>
    <row r="1612" spans="1:7" x14ac:dyDescent="0.45">
      <c r="A1612">
        <v>5</v>
      </c>
      <c r="B1612" t="s">
        <v>3106</v>
      </c>
      <c r="C1612">
        <v>444120</v>
      </c>
      <c r="D1612" s="153" t="s">
        <v>7220</v>
      </c>
      <c r="E1612" t="s">
        <v>1880</v>
      </c>
      <c r="F1612" t="s">
        <v>3109</v>
      </c>
      <c r="G1612" t="s">
        <v>4242</v>
      </c>
    </row>
    <row r="1613" spans="1:7" x14ac:dyDescent="0.45">
      <c r="A1613">
        <v>5</v>
      </c>
      <c r="B1613" t="s">
        <v>3106</v>
      </c>
      <c r="C1613">
        <v>444130</v>
      </c>
      <c r="D1613" s="153" t="s">
        <v>7221</v>
      </c>
      <c r="E1613" t="s">
        <v>1882</v>
      </c>
      <c r="F1613" t="s">
        <v>3109</v>
      </c>
      <c r="G1613" t="s">
        <v>4244</v>
      </c>
    </row>
    <row r="1614" spans="1:7" x14ac:dyDescent="0.45">
      <c r="A1614">
        <v>5</v>
      </c>
      <c r="B1614" t="s">
        <v>3106</v>
      </c>
      <c r="C1614">
        <v>444190</v>
      </c>
      <c r="D1614" s="153" t="s">
        <v>7222</v>
      </c>
      <c r="E1614" t="s">
        <v>1884</v>
      </c>
      <c r="F1614" t="s">
        <v>3109</v>
      </c>
      <c r="G1614" t="s">
        <v>4246</v>
      </c>
    </row>
    <row r="1615" spans="1:7" x14ac:dyDescent="0.45">
      <c r="A1615">
        <v>5</v>
      </c>
      <c r="B1615" t="s">
        <v>3106</v>
      </c>
      <c r="C1615">
        <v>444210</v>
      </c>
      <c r="D1615" s="153" t="s">
        <v>7223</v>
      </c>
      <c r="E1615" t="s">
        <v>1886</v>
      </c>
      <c r="F1615" t="s">
        <v>3109</v>
      </c>
      <c r="G1615" t="s">
        <v>4250</v>
      </c>
    </row>
    <row r="1616" spans="1:7" x14ac:dyDescent="0.45">
      <c r="A1616">
        <v>5</v>
      </c>
      <c r="B1616" t="s">
        <v>3106</v>
      </c>
      <c r="C1616">
        <v>444220</v>
      </c>
      <c r="D1616" s="153" t="s">
        <v>7224</v>
      </c>
      <c r="E1616" t="s">
        <v>1888</v>
      </c>
      <c r="F1616" t="s">
        <v>3109</v>
      </c>
      <c r="G1616" t="s">
        <v>4252</v>
      </c>
    </row>
    <row r="1617" spans="1:7" x14ac:dyDescent="0.45">
      <c r="A1617">
        <v>5</v>
      </c>
      <c r="B1617" t="s">
        <v>3106</v>
      </c>
      <c r="C1617">
        <v>445110</v>
      </c>
      <c r="D1617" s="153" t="s">
        <v>7226</v>
      </c>
      <c r="E1617" t="s">
        <v>1890</v>
      </c>
      <c r="F1617" t="s">
        <v>3109</v>
      </c>
      <c r="G1617" t="s">
        <v>4257</v>
      </c>
    </row>
    <row r="1618" spans="1:7" x14ac:dyDescent="0.45">
      <c r="A1618">
        <v>5</v>
      </c>
      <c r="B1618" t="s">
        <v>3106</v>
      </c>
      <c r="C1618">
        <v>445120</v>
      </c>
      <c r="D1618" s="153" t="s">
        <v>7227</v>
      </c>
      <c r="E1618" t="s">
        <v>1892</v>
      </c>
      <c r="F1618" t="s">
        <v>3109</v>
      </c>
      <c r="G1618" t="s">
        <v>4259</v>
      </c>
    </row>
    <row r="1619" spans="1:7" x14ac:dyDescent="0.45">
      <c r="A1619">
        <v>5</v>
      </c>
      <c r="B1619" t="s">
        <v>3106</v>
      </c>
      <c r="C1619">
        <v>445210</v>
      </c>
      <c r="D1619" s="153" t="s">
        <v>7228</v>
      </c>
      <c r="E1619" t="s">
        <v>1894</v>
      </c>
      <c r="F1619" t="s">
        <v>3109</v>
      </c>
      <c r="G1619" t="s">
        <v>4263</v>
      </c>
    </row>
    <row r="1620" spans="1:7" x14ac:dyDescent="0.45">
      <c r="A1620">
        <v>5</v>
      </c>
      <c r="B1620" t="s">
        <v>3106</v>
      </c>
      <c r="C1620">
        <v>445220</v>
      </c>
      <c r="D1620" s="153" t="s">
        <v>7229</v>
      </c>
      <c r="E1620" t="s">
        <v>1896</v>
      </c>
      <c r="F1620" t="s">
        <v>3109</v>
      </c>
      <c r="G1620" t="s">
        <v>4265</v>
      </c>
    </row>
    <row r="1621" spans="1:7" x14ac:dyDescent="0.45">
      <c r="A1621">
        <v>5</v>
      </c>
      <c r="B1621" t="s">
        <v>3106</v>
      </c>
      <c r="C1621">
        <v>445230</v>
      </c>
      <c r="D1621" s="153" t="s">
        <v>7230</v>
      </c>
      <c r="E1621" t="s">
        <v>1898</v>
      </c>
      <c r="F1621" t="s">
        <v>3109</v>
      </c>
      <c r="G1621" t="s">
        <v>4267</v>
      </c>
    </row>
    <row r="1622" spans="1:7" x14ac:dyDescent="0.45">
      <c r="A1622">
        <v>5</v>
      </c>
      <c r="B1622" t="s">
        <v>3106</v>
      </c>
      <c r="C1622">
        <v>445291</v>
      </c>
      <c r="D1622" s="153" t="s">
        <v>7232</v>
      </c>
      <c r="E1622" t="s">
        <v>1900</v>
      </c>
      <c r="F1622" t="s">
        <v>3109</v>
      </c>
      <c r="G1622" t="s">
        <v>4270</v>
      </c>
    </row>
    <row r="1623" spans="1:7" x14ac:dyDescent="0.45">
      <c r="A1623">
        <v>5</v>
      </c>
      <c r="B1623" t="s">
        <v>3106</v>
      </c>
      <c r="C1623">
        <v>445292</v>
      </c>
      <c r="D1623" s="153" t="s">
        <v>7233</v>
      </c>
      <c r="E1623" t="s">
        <v>1902</v>
      </c>
      <c r="F1623" t="s">
        <v>3109</v>
      </c>
      <c r="G1623" t="s">
        <v>4271</v>
      </c>
    </row>
    <row r="1624" spans="1:7" x14ac:dyDescent="0.45">
      <c r="A1624">
        <v>5</v>
      </c>
      <c r="B1624" t="s">
        <v>3106</v>
      </c>
      <c r="C1624">
        <v>445299</v>
      </c>
      <c r="D1624" s="153" t="s">
        <v>7234</v>
      </c>
      <c r="E1624" t="s">
        <v>1904</v>
      </c>
      <c r="F1624" t="s">
        <v>3109</v>
      </c>
      <c r="G1624" t="s">
        <v>4272</v>
      </c>
    </row>
    <row r="1625" spans="1:7" x14ac:dyDescent="0.45">
      <c r="A1625">
        <v>5</v>
      </c>
      <c r="B1625" t="s">
        <v>3106</v>
      </c>
      <c r="C1625">
        <v>445310</v>
      </c>
      <c r="D1625" s="153" t="s">
        <v>7235</v>
      </c>
      <c r="E1625" t="s">
        <v>1906</v>
      </c>
      <c r="F1625" t="s">
        <v>3109</v>
      </c>
      <c r="G1625" t="s">
        <v>4275</v>
      </c>
    </row>
    <row r="1626" spans="1:7" x14ac:dyDescent="0.45">
      <c r="A1626">
        <v>5</v>
      </c>
      <c r="B1626" t="s">
        <v>3106</v>
      </c>
      <c r="C1626">
        <v>446110</v>
      </c>
      <c r="D1626" s="153" t="s">
        <v>7237</v>
      </c>
      <c r="E1626" t="s">
        <v>1908</v>
      </c>
      <c r="F1626" t="s">
        <v>3109</v>
      </c>
      <c r="G1626" t="s">
        <v>4279</v>
      </c>
    </row>
    <row r="1627" spans="1:7" x14ac:dyDescent="0.45">
      <c r="A1627">
        <v>5</v>
      </c>
      <c r="B1627" t="s">
        <v>3106</v>
      </c>
      <c r="C1627">
        <v>446120</v>
      </c>
      <c r="D1627" s="153" t="s">
        <v>7238</v>
      </c>
      <c r="E1627" t="s">
        <v>1910</v>
      </c>
      <c r="F1627" t="s">
        <v>3109</v>
      </c>
      <c r="G1627" t="s">
        <v>4281</v>
      </c>
    </row>
    <row r="1628" spans="1:7" x14ac:dyDescent="0.45">
      <c r="A1628">
        <v>5</v>
      </c>
      <c r="B1628" t="s">
        <v>3106</v>
      </c>
      <c r="C1628">
        <v>446130</v>
      </c>
      <c r="D1628" s="153" t="s">
        <v>7239</v>
      </c>
      <c r="E1628" t="s">
        <v>1912</v>
      </c>
      <c r="F1628" t="s">
        <v>3109</v>
      </c>
      <c r="G1628" t="s">
        <v>4283</v>
      </c>
    </row>
    <row r="1629" spans="1:7" x14ac:dyDescent="0.45">
      <c r="A1629">
        <v>5</v>
      </c>
      <c r="B1629" t="s">
        <v>3106</v>
      </c>
      <c r="C1629">
        <v>446191</v>
      </c>
      <c r="D1629" s="153" t="s">
        <v>7241</v>
      </c>
      <c r="E1629" t="s">
        <v>1914</v>
      </c>
      <c r="F1629" t="s">
        <v>3109</v>
      </c>
      <c r="G1629" t="s">
        <v>4286</v>
      </c>
    </row>
    <row r="1630" spans="1:7" x14ac:dyDescent="0.45">
      <c r="A1630">
        <v>5</v>
      </c>
      <c r="B1630" t="s">
        <v>3106</v>
      </c>
      <c r="C1630">
        <v>446199</v>
      </c>
      <c r="D1630" s="153" t="s">
        <v>7242</v>
      </c>
      <c r="E1630" t="s">
        <v>1916</v>
      </c>
      <c r="F1630" t="s">
        <v>3109</v>
      </c>
      <c r="G1630" t="s">
        <v>4287</v>
      </c>
    </row>
    <row r="1631" spans="1:7" x14ac:dyDescent="0.45">
      <c r="A1631">
        <v>5</v>
      </c>
      <c r="B1631" t="s">
        <v>3106</v>
      </c>
      <c r="C1631">
        <v>447110</v>
      </c>
      <c r="D1631" s="153" t="s">
        <v>7244</v>
      </c>
      <c r="E1631" t="s">
        <v>1918</v>
      </c>
      <c r="F1631" t="s">
        <v>3109</v>
      </c>
      <c r="G1631" t="s">
        <v>4291</v>
      </c>
    </row>
    <row r="1632" spans="1:7" x14ac:dyDescent="0.45">
      <c r="A1632">
        <v>5</v>
      </c>
      <c r="B1632" t="s">
        <v>3106</v>
      </c>
      <c r="C1632">
        <v>447190</v>
      </c>
      <c r="D1632" s="153" t="s">
        <v>7245</v>
      </c>
      <c r="E1632" t="s">
        <v>1920</v>
      </c>
      <c r="F1632" t="s">
        <v>3109</v>
      </c>
      <c r="G1632" t="s">
        <v>4293</v>
      </c>
    </row>
    <row r="1633" spans="1:7" x14ac:dyDescent="0.45">
      <c r="A1633">
        <v>5</v>
      </c>
      <c r="B1633" t="s">
        <v>3106</v>
      </c>
      <c r="C1633">
        <v>448110</v>
      </c>
      <c r="D1633" s="153" t="s">
        <v>7247</v>
      </c>
      <c r="E1633" t="s">
        <v>1922</v>
      </c>
      <c r="F1633" t="s">
        <v>3109</v>
      </c>
      <c r="G1633" t="s">
        <v>4298</v>
      </c>
    </row>
    <row r="1634" spans="1:7" x14ac:dyDescent="0.45">
      <c r="A1634">
        <v>5</v>
      </c>
      <c r="B1634" t="s">
        <v>3106</v>
      </c>
      <c r="C1634">
        <v>448120</v>
      </c>
      <c r="D1634" s="153" t="s">
        <v>7248</v>
      </c>
      <c r="E1634" t="s">
        <v>1924</v>
      </c>
      <c r="F1634" t="s">
        <v>3109</v>
      </c>
      <c r="G1634" t="s">
        <v>4300</v>
      </c>
    </row>
    <row r="1635" spans="1:7" x14ac:dyDescent="0.45">
      <c r="A1635">
        <v>5</v>
      </c>
      <c r="B1635" t="s">
        <v>3106</v>
      </c>
      <c r="C1635">
        <v>448130</v>
      </c>
      <c r="D1635" s="153" t="s">
        <v>7249</v>
      </c>
      <c r="E1635" t="s">
        <v>1926</v>
      </c>
      <c r="F1635" t="s">
        <v>3109</v>
      </c>
      <c r="G1635" t="s">
        <v>4302</v>
      </c>
    </row>
    <row r="1636" spans="1:7" x14ac:dyDescent="0.45">
      <c r="A1636">
        <v>5</v>
      </c>
      <c r="B1636" t="s">
        <v>3106</v>
      </c>
      <c r="C1636">
        <v>448140</v>
      </c>
      <c r="D1636" s="153" t="s">
        <v>7250</v>
      </c>
      <c r="E1636" t="s">
        <v>1928</v>
      </c>
      <c r="F1636" t="s">
        <v>3109</v>
      </c>
      <c r="G1636" t="s">
        <v>4304</v>
      </c>
    </row>
    <row r="1637" spans="1:7" x14ac:dyDescent="0.45">
      <c r="A1637">
        <v>5</v>
      </c>
      <c r="B1637" t="s">
        <v>3106</v>
      </c>
      <c r="C1637">
        <v>448150</v>
      </c>
      <c r="D1637" s="153" t="s">
        <v>7251</v>
      </c>
      <c r="E1637" t="s">
        <v>1930</v>
      </c>
      <c r="F1637" t="s">
        <v>3109</v>
      </c>
      <c r="G1637" t="s">
        <v>4306</v>
      </c>
    </row>
    <row r="1638" spans="1:7" x14ac:dyDescent="0.45">
      <c r="A1638">
        <v>5</v>
      </c>
      <c r="B1638" t="s">
        <v>3106</v>
      </c>
      <c r="C1638">
        <v>448191</v>
      </c>
      <c r="D1638" s="153" t="s">
        <v>7253</v>
      </c>
      <c r="E1638" t="s">
        <v>1932</v>
      </c>
      <c r="F1638" t="s">
        <v>3120</v>
      </c>
      <c r="G1638" t="s">
        <v>4309</v>
      </c>
    </row>
    <row r="1639" spans="1:7" x14ac:dyDescent="0.45">
      <c r="A1639">
        <v>5</v>
      </c>
      <c r="B1639" t="s">
        <v>3106</v>
      </c>
      <c r="C1639">
        <v>448199</v>
      </c>
      <c r="D1639" s="153" t="s">
        <v>7254</v>
      </c>
      <c r="E1639" t="s">
        <v>1934</v>
      </c>
      <c r="F1639" t="s">
        <v>3120</v>
      </c>
      <c r="G1639" t="s">
        <v>4310</v>
      </c>
    </row>
    <row r="1640" spans="1:7" x14ac:dyDescent="0.45">
      <c r="A1640">
        <v>5</v>
      </c>
      <c r="B1640" t="s">
        <v>3106</v>
      </c>
      <c r="C1640">
        <v>448210</v>
      </c>
      <c r="D1640" s="153" t="s">
        <v>7255</v>
      </c>
      <c r="E1640" t="s">
        <v>1936</v>
      </c>
      <c r="F1640" t="s">
        <v>3109</v>
      </c>
      <c r="G1640" t="s">
        <v>4313</v>
      </c>
    </row>
    <row r="1641" spans="1:7" x14ac:dyDescent="0.45">
      <c r="A1641">
        <v>5</v>
      </c>
      <c r="B1641" t="s">
        <v>3106</v>
      </c>
      <c r="C1641">
        <v>448310</v>
      </c>
      <c r="D1641" s="153" t="s">
        <v>7256</v>
      </c>
      <c r="E1641" t="s">
        <v>1938</v>
      </c>
      <c r="F1641" t="s">
        <v>3109</v>
      </c>
      <c r="G1641" t="s">
        <v>4317</v>
      </c>
    </row>
    <row r="1642" spans="1:7" x14ac:dyDescent="0.45">
      <c r="A1642">
        <v>5</v>
      </c>
      <c r="B1642" t="s">
        <v>3106</v>
      </c>
      <c r="C1642">
        <v>448320</v>
      </c>
      <c r="D1642" s="153" t="s">
        <v>7257</v>
      </c>
      <c r="E1642" t="s">
        <v>1940</v>
      </c>
      <c r="F1642" t="s">
        <v>3109</v>
      </c>
      <c r="G1642" t="s">
        <v>4319</v>
      </c>
    </row>
    <row r="1643" spans="1:7" x14ac:dyDescent="0.45">
      <c r="A1643">
        <v>5</v>
      </c>
      <c r="B1643" t="s">
        <v>3106</v>
      </c>
      <c r="C1643">
        <v>451111</v>
      </c>
      <c r="D1643" s="153" t="s">
        <v>7260</v>
      </c>
      <c r="E1643" t="s">
        <v>1942</v>
      </c>
      <c r="F1643" t="s">
        <v>3120</v>
      </c>
      <c r="G1643" t="s">
        <v>4325</v>
      </c>
    </row>
    <row r="1644" spans="1:7" x14ac:dyDescent="0.45">
      <c r="A1644">
        <v>5</v>
      </c>
      <c r="B1644" t="s">
        <v>3106</v>
      </c>
      <c r="C1644">
        <v>451112</v>
      </c>
      <c r="D1644" s="153" t="s">
        <v>7261</v>
      </c>
      <c r="E1644" t="s">
        <v>1944</v>
      </c>
      <c r="F1644" t="s">
        <v>3120</v>
      </c>
      <c r="G1644" t="s">
        <v>4326</v>
      </c>
    </row>
    <row r="1645" spans="1:7" x14ac:dyDescent="0.45">
      <c r="A1645">
        <v>5</v>
      </c>
      <c r="B1645" t="s">
        <v>3106</v>
      </c>
      <c r="C1645">
        <v>451113</v>
      </c>
      <c r="D1645" s="153" t="s">
        <v>7262</v>
      </c>
      <c r="E1645" t="s">
        <v>1946</v>
      </c>
      <c r="F1645" t="s">
        <v>3120</v>
      </c>
      <c r="G1645" t="s">
        <v>4327</v>
      </c>
    </row>
    <row r="1646" spans="1:7" x14ac:dyDescent="0.45">
      <c r="A1646">
        <v>5</v>
      </c>
      <c r="B1646" t="s">
        <v>3106</v>
      </c>
      <c r="C1646">
        <v>451119</v>
      </c>
      <c r="D1646" s="153" t="s">
        <v>7263</v>
      </c>
      <c r="E1646" t="s">
        <v>1948</v>
      </c>
      <c r="F1646" t="s">
        <v>3120</v>
      </c>
      <c r="G1646" t="s">
        <v>4328</v>
      </c>
    </row>
    <row r="1647" spans="1:7" x14ac:dyDescent="0.45">
      <c r="A1647">
        <v>5</v>
      </c>
      <c r="B1647" t="s">
        <v>3106</v>
      </c>
      <c r="C1647">
        <v>451120</v>
      </c>
      <c r="D1647" s="153" t="s">
        <v>7264</v>
      </c>
      <c r="E1647" t="s">
        <v>1950</v>
      </c>
      <c r="F1647" t="s">
        <v>3109</v>
      </c>
      <c r="G1647" t="s">
        <v>4330</v>
      </c>
    </row>
    <row r="1648" spans="1:7" x14ac:dyDescent="0.45">
      <c r="A1648">
        <v>5</v>
      </c>
      <c r="B1648" t="s">
        <v>3106</v>
      </c>
      <c r="C1648">
        <v>451130</v>
      </c>
      <c r="D1648" s="153" t="s">
        <v>7265</v>
      </c>
      <c r="E1648" t="s">
        <v>1952</v>
      </c>
      <c r="F1648" t="s">
        <v>3109</v>
      </c>
      <c r="G1648" t="s">
        <v>4332</v>
      </c>
    </row>
    <row r="1649" spans="1:7" x14ac:dyDescent="0.45">
      <c r="A1649">
        <v>5</v>
      </c>
      <c r="B1649" t="s">
        <v>3106</v>
      </c>
      <c r="C1649">
        <v>451140</v>
      </c>
      <c r="D1649" s="153" t="s">
        <v>7266</v>
      </c>
      <c r="E1649" t="s">
        <v>1954</v>
      </c>
      <c r="F1649" t="s">
        <v>3109</v>
      </c>
      <c r="G1649" t="s">
        <v>4334</v>
      </c>
    </row>
    <row r="1650" spans="1:7" x14ac:dyDescent="0.45">
      <c r="A1650">
        <v>5</v>
      </c>
      <c r="B1650" t="s">
        <v>3106</v>
      </c>
      <c r="C1650">
        <v>451310</v>
      </c>
      <c r="D1650" s="153" t="s">
        <v>7267</v>
      </c>
      <c r="E1650" t="s">
        <v>1956</v>
      </c>
      <c r="F1650" t="s">
        <v>3109</v>
      </c>
      <c r="G1650" t="s">
        <v>4337</v>
      </c>
    </row>
    <row r="1651" spans="1:7" x14ac:dyDescent="0.45">
      <c r="A1651">
        <v>5</v>
      </c>
      <c r="B1651" t="s">
        <v>3106</v>
      </c>
      <c r="C1651">
        <v>452110</v>
      </c>
      <c r="D1651" s="153" t="s">
        <v>7269</v>
      </c>
      <c r="E1651" t="s">
        <v>1958</v>
      </c>
      <c r="F1651" t="s">
        <v>3120</v>
      </c>
      <c r="G1651" t="s">
        <v>4341</v>
      </c>
    </row>
    <row r="1652" spans="1:7" x14ac:dyDescent="0.45">
      <c r="A1652">
        <v>5</v>
      </c>
      <c r="B1652" t="s">
        <v>3106</v>
      </c>
      <c r="C1652">
        <v>452910</v>
      </c>
      <c r="D1652" s="153" t="s">
        <v>7270</v>
      </c>
      <c r="E1652" t="s">
        <v>1960</v>
      </c>
      <c r="F1652" t="s">
        <v>3109</v>
      </c>
      <c r="G1652" t="s">
        <v>4345</v>
      </c>
    </row>
    <row r="1653" spans="1:7" x14ac:dyDescent="0.45">
      <c r="A1653">
        <v>5</v>
      </c>
      <c r="B1653" t="s">
        <v>3106</v>
      </c>
      <c r="C1653">
        <v>452991</v>
      </c>
      <c r="D1653" s="153" t="s">
        <v>7272</v>
      </c>
      <c r="E1653" t="s">
        <v>1962</v>
      </c>
      <c r="F1653" t="s">
        <v>3120</v>
      </c>
      <c r="G1653" t="s">
        <v>4348</v>
      </c>
    </row>
    <row r="1654" spans="1:7" x14ac:dyDescent="0.45">
      <c r="A1654">
        <v>5</v>
      </c>
      <c r="B1654" t="s">
        <v>3106</v>
      </c>
      <c r="C1654">
        <v>452999</v>
      </c>
      <c r="D1654" s="153" t="s">
        <v>7273</v>
      </c>
      <c r="E1654" t="s">
        <v>1964</v>
      </c>
      <c r="F1654" t="s">
        <v>3120</v>
      </c>
      <c r="G1654" t="s">
        <v>4349</v>
      </c>
    </row>
    <row r="1655" spans="1:7" x14ac:dyDescent="0.45">
      <c r="A1655">
        <v>5</v>
      </c>
      <c r="B1655" t="s">
        <v>3106</v>
      </c>
      <c r="C1655">
        <v>453110</v>
      </c>
      <c r="D1655" s="153" t="s">
        <v>7275</v>
      </c>
      <c r="E1655" t="s">
        <v>1966</v>
      </c>
      <c r="F1655" t="s">
        <v>3109</v>
      </c>
      <c r="G1655" t="s">
        <v>4353</v>
      </c>
    </row>
    <row r="1656" spans="1:7" x14ac:dyDescent="0.45">
      <c r="A1656">
        <v>5</v>
      </c>
      <c r="B1656" t="s">
        <v>3106</v>
      </c>
      <c r="C1656">
        <v>453210</v>
      </c>
      <c r="D1656" s="153" t="s">
        <v>7276</v>
      </c>
      <c r="E1656" t="s">
        <v>1968</v>
      </c>
      <c r="F1656" t="s">
        <v>3109</v>
      </c>
      <c r="G1656" t="s">
        <v>4357</v>
      </c>
    </row>
    <row r="1657" spans="1:7" x14ac:dyDescent="0.45">
      <c r="A1657">
        <v>5</v>
      </c>
      <c r="B1657" t="s">
        <v>3106</v>
      </c>
      <c r="C1657">
        <v>453220</v>
      </c>
      <c r="D1657" s="153" t="s">
        <v>7277</v>
      </c>
      <c r="E1657" t="s">
        <v>1970</v>
      </c>
      <c r="F1657" t="s">
        <v>3109</v>
      </c>
      <c r="G1657" t="s">
        <v>4359</v>
      </c>
    </row>
    <row r="1658" spans="1:7" x14ac:dyDescent="0.45">
      <c r="A1658">
        <v>5</v>
      </c>
      <c r="B1658" t="s">
        <v>3106</v>
      </c>
      <c r="C1658">
        <v>453310</v>
      </c>
      <c r="D1658" s="153" t="s">
        <v>7278</v>
      </c>
      <c r="E1658" t="s">
        <v>1972</v>
      </c>
      <c r="F1658" t="s">
        <v>3109</v>
      </c>
      <c r="G1658" t="s">
        <v>4362</v>
      </c>
    </row>
    <row r="1659" spans="1:7" x14ac:dyDescent="0.45">
      <c r="A1659">
        <v>5</v>
      </c>
      <c r="B1659" t="s">
        <v>3106</v>
      </c>
      <c r="C1659">
        <v>453910</v>
      </c>
      <c r="D1659" s="153" t="s">
        <v>7279</v>
      </c>
      <c r="E1659" t="s">
        <v>1974</v>
      </c>
      <c r="F1659" t="s">
        <v>3109</v>
      </c>
      <c r="G1659" t="s">
        <v>4366</v>
      </c>
    </row>
    <row r="1660" spans="1:7" x14ac:dyDescent="0.45">
      <c r="A1660">
        <v>5</v>
      </c>
      <c r="B1660" t="s">
        <v>3106</v>
      </c>
      <c r="C1660">
        <v>453920</v>
      </c>
      <c r="D1660" s="153" t="s">
        <v>7280</v>
      </c>
      <c r="E1660" t="s">
        <v>1976</v>
      </c>
      <c r="F1660" t="s">
        <v>3109</v>
      </c>
      <c r="G1660" t="s">
        <v>4368</v>
      </c>
    </row>
    <row r="1661" spans="1:7" x14ac:dyDescent="0.45">
      <c r="A1661">
        <v>5</v>
      </c>
      <c r="B1661" t="s">
        <v>3106</v>
      </c>
      <c r="C1661">
        <v>453930</v>
      </c>
      <c r="D1661" s="153" t="s">
        <v>7281</v>
      </c>
      <c r="E1661" t="s">
        <v>1978</v>
      </c>
      <c r="F1661" t="s">
        <v>3109</v>
      </c>
      <c r="G1661" t="s">
        <v>4370</v>
      </c>
    </row>
    <row r="1662" spans="1:7" x14ac:dyDescent="0.45">
      <c r="A1662">
        <v>5</v>
      </c>
      <c r="B1662" t="s">
        <v>3106</v>
      </c>
      <c r="C1662">
        <v>453992</v>
      </c>
      <c r="D1662" s="153" t="s">
        <v>7283</v>
      </c>
      <c r="E1662" t="s">
        <v>1980</v>
      </c>
      <c r="F1662" t="s">
        <v>3120</v>
      </c>
      <c r="G1662" t="s">
        <v>4373</v>
      </c>
    </row>
    <row r="1663" spans="1:7" x14ac:dyDescent="0.45">
      <c r="A1663">
        <v>5</v>
      </c>
      <c r="B1663" t="s">
        <v>3106</v>
      </c>
      <c r="C1663">
        <v>453999</v>
      </c>
      <c r="D1663" s="153" t="s">
        <v>7284</v>
      </c>
      <c r="E1663" t="s">
        <v>1982</v>
      </c>
      <c r="F1663" t="s">
        <v>3120</v>
      </c>
      <c r="G1663" t="s">
        <v>4374</v>
      </c>
    </row>
    <row r="1664" spans="1:7" x14ac:dyDescent="0.45">
      <c r="A1664">
        <v>5</v>
      </c>
      <c r="B1664" t="s">
        <v>3106</v>
      </c>
      <c r="C1664">
        <v>454110</v>
      </c>
      <c r="D1664" s="153" t="s">
        <v>7286</v>
      </c>
      <c r="E1664" t="s">
        <v>1984</v>
      </c>
      <c r="F1664" t="s">
        <v>3120</v>
      </c>
      <c r="G1664" t="s">
        <v>4378</v>
      </c>
    </row>
    <row r="1665" spans="1:7" x14ac:dyDescent="0.45">
      <c r="A1665">
        <v>5</v>
      </c>
      <c r="B1665" t="s">
        <v>3106</v>
      </c>
      <c r="C1665">
        <v>454210</v>
      </c>
      <c r="D1665" s="153" t="s">
        <v>7287</v>
      </c>
      <c r="E1665" t="s">
        <v>1986</v>
      </c>
      <c r="F1665" t="s">
        <v>3109</v>
      </c>
      <c r="G1665" t="s">
        <v>4381</v>
      </c>
    </row>
    <row r="1666" spans="1:7" x14ac:dyDescent="0.45">
      <c r="A1666">
        <v>5</v>
      </c>
      <c r="B1666" t="s">
        <v>3106</v>
      </c>
      <c r="C1666">
        <v>454311</v>
      </c>
      <c r="D1666" s="153" t="s">
        <v>7289</v>
      </c>
      <c r="E1666" t="s">
        <v>1988</v>
      </c>
      <c r="F1666" t="s">
        <v>3109</v>
      </c>
      <c r="G1666" t="s">
        <v>4386</v>
      </c>
    </row>
    <row r="1667" spans="1:7" x14ac:dyDescent="0.45">
      <c r="A1667">
        <v>5</v>
      </c>
      <c r="B1667" t="s">
        <v>3106</v>
      </c>
      <c r="C1667">
        <v>454312</v>
      </c>
      <c r="D1667" s="153" t="s">
        <v>7290</v>
      </c>
      <c r="E1667" t="s">
        <v>1990</v>
      </c>
      <c r="F1667" t="s">
        <v>3109</v>
      </c>
      <c r="G1667" t="s">
        <v>4387</v>
      </c>
    </row>
    <row r="1668" spans="1:7" x14ac:dyDescent="0.45">
      <c r="A1668">
        <v>5</v>
      </c>
      <c r="B1668" t="s">
        <v>3106</v>
      </c>
      <c r="C1668">
        <v>454319</v>
      </c>
      <c r="D1668" s="153" t="s">
        <v>7291</v>
      </c>
      <c r="E1668" t="s">
        <v>1992</v>
      </c>
      <c r="F1668" t="s">
        <v>3109</v>
      </c>
      <c r="G1668" t="s">
        <v>4388</v>
      </c>
    </row>
    <row r="1669" spans="1:7" x14ac:dyDescent="0.45">
      <c r="A1669">
        <v>5</v>
      </c>
      <c r="B1669" t="s">
        <v>3106</v>
      </c>
      <c r="C1669">
        <v>454390</v>
      </c>
      <c r="D1669" s="153" t="s">
        <v>7292</v>
      </c>
      <c r="E1669" t="s">
        <v>1994</v>
      </c>
      <c r="F1669" t="s">
        <v>3109</v>
      </c>
      <c r="G1669" t="s">
        <v>4390</v>
      </c>
    </row>
    <row r="1670" spans="1:7" x14ac:dyDescent="0.45">
      <c r="A1670">
        <v>5</v>
      </c>
      <c r="B1670" t="s">
        <v>3106</v>
      </c>
      <c r="C1670">
        <v>481110</v>
      </c>
      <c r="D1670" s="153" t="s">
        <v>7295</v>
      </c>
      <c r="E1670" t="s">
        <v>1996</v>
      </c>
      <c r="F1670" t="s">
        <v>3120</v>
      </c>
      <c r="G1670" t="s">
        <v>4396</v>
      </c>
    </row>
    <row r="1671" spans="1:7" x14ac:dyDescent="0.45">
      <c r="A1671">
        <v>5</v>
      </c>
      <c r="B1671" t="s">
        <v>3106</v>
      </c>
      <c r="C1671">
        <v>481214</v>
      </c>
      <c r="D1671" s="153" t="s">
        <v>7297</v>
      </c>
      <c r="E1671" t="s">
        <v>1998</v>
      </c>
      <c r="F1671" t="s">
        <v>3120</v>
      </c>
      <c r="G1671" t="s">
        <v>4400</v>
      </c>
    </row>
    <row r="1672" spans="1:7" x14ac:dyDescent="0.45">
      <c r="A1672">
        <v>5</v>
      </c>
      <c r="B1672" t="s">
        <v>3106</v>
      </c>
      <c r="C1672">
        <v>481215</v>
      </c>
      <c r="D1672" s="153" t="s">
        <v>7298</v>
      </c>
      <c r="E1672" t="s">
        <v>2000</v>
      </c>
      <c r="F1672" t="s">
        <v>3120</v>
      </c>
      <c r="G1672" t="s">
        <v>4401</v>
      </c>
    </row>
    <row r="1673" spans="1:7" x14ac:dyDescent="0.45">
      <c r="A1673">
        <v>5</v>
      </c>
      <c r="B1673" t="s">
        <v>3106</v>
      </c>
      <c r="C1673">
        <v>482112</v>
      </c>
      <c r="D1673" s="153" t="s">
        <v>7301</v>
      </c>
      <c r="E1673" t="s">
        <v>2002</v>
      </c>
      <c r="F1673" t="s">
        <v>3109</v>
      </c>
      <c r="G1673" t="s">
        <v>4405</v>
      </c>
    </row>
    <row r="1674" spans="1:7" x14ac:dyDescent="0.45">
      <c r="A1674">
        <v>5</v>
      </c>
      <c r="B1674" t="s">
        <v>3106</v>
      </c>
      <c r="C1674">
        <v>482113</v>
      </c>
      <c r="D1674" s="153" t="s">
        <v>7302</v>
      </c>
      <c r="E1674" t="s">
        <v>2004</v>
      </c>
      <c r="F1674" t="s">
        <v>3120</v>
      </c>
      <c r="G1674" t="s">
        <v>4406</v>
      </c>
    </row>
    <row r="1675" spans="1:7" x14ac:dyDescent="0.45">
      <c r="A1675">
        <v>5</v>
      </c>
      <c r="B1675" t="s">
        <v>3106</v>
      </c>
      <c r="C1675">
        <v>482114</v>
      </c>
      <c r="D1675" s="153" t="s">
        <v>7303</v>
      </c>
      <c r="E1675" t="s">
        <v>2006</v>
      </c>
      <c r="F1675" t="s">
        <v>3120</v>
      </c>
      <c r="G1675" t="s">
        <v>4407</v>
      </c>
    </row>
    <row r="1676" spans="1:7" x14ac:dyDescent="0.45">
      <c r="A1676">
        <v>5</v>
      </c>
      <c r="B1676" t="s">
        <v>3106</v>
      </c>
      <c r="C1676">
        <v>483115</v>
      </c>
      <c r="D1676" s="153" t="s">
        <v>7306</v>
      </c>
      <c r="E1676" t="s">
        <v>2008</v>
      </c>
      <c r="F1676" t="s">
        <v>3120</v>
      </c>
      <c r="G1676" t="s">
        <v>4412</v>
      </c>
    </row>
    <row r="1677" spans="1:7" x14ac:dyDescent="0.45">
      <c r="A1677">
        <v>5</v>
      </c>
      <c r="B1677" t="s">
        <v>3106</v>
      </c>
      <c r="C1677">
        <v>483116</v>
      </c>
      <c r="D1677" s="153" t="s">
        <v>7307</v>
      </c>
      <c r="E1677" t="s">
        <v>2010</v>
      </c>
      <c r="F1677" t="s">
        <v>3120</v>
      </c>
      <c r="G1677" t="s">
        <v>4413</v>
      </c>
    </row>
    <row r="1678" spans="1:7" x14ac:dyDescent="0.45">
      <c r="A1678">
        <v>5</v>
      </c>
      <c r="B1678" t="s">
        <v>3106</v>
      </c>
      <c r="C1678">
        <v>483213</v>
      </c>
      <c r="D1678" s="153" t="s">
        <v>7309</v>
      </c>
      <c r="E1678" t="s">
        <v>2012</v>
      </c>
      <c r="F1678" t="s">
        <v>3120</v>
      </c>
      <c r="G1678" t="s">
        <v>4417</v>
      </c>
    </row>
    <row r="1679" spans="1:7" x14ac:dyDescent="0.45">
      <c r="A1679">
        <v>5</v>
      </c>
      <c r="B1679" t="s">
        <v>3106</v>
      </c>
      <c r="C1679">
        <v>483214</v>
      </c>
      <c r="D1679" s="153" t="s">
        <v>7310</v>
      </c>
      <c r="E1679" t="s">
        <v>2014</v>
      </c>
      <c r="F1679" t="s">
        <v>3120</v>
      </c>
      <c r="G1679" t="s">
        <v>4418</v>
      </c>
    </row>
    <row r="1680" spans="1:7" x14ac:dyDescent="0.45">
      <c r="A1680">
        <v>5</v>
      </c>
      <c r="B1680" t="s">
        <v>3106</v>
      </c>
      <c r="C1680">
        <v>484110</v>
      </c>
      <c r="D1680" s="153" t="s">
        <v>7312</v>
      </c>
      <c r="E1680" t="s">
        <v>2016</v>
      </c>
      <c r="F1680" t="s">
        <v>3109</v>
      </c>
      <c r="G1680" t="s">
        <v>4423</v>
      </c>
    </row>
    <row r="1681" spans="1:7" x14ac:dyDescent="0.45">
      <c r="A1681">
        <v>5</v>
      </c>
      <c r="B1681" t="s">
        <v>3106</v>
      </c>
      <c r="C1681">
        <v>484121</v>
      </c>
      <c r="D1681" s="153" t="s">
        <v>7314</v>
      </c>
      <c r="E1681" t="s">
        <v>2018</v>
      </c>
      <c r="F1681" t="s">
        <v>3109</v>
      </c>
      <c r="G1681" t="s">
        <v>4426</v>
      </c>
    </row>
    <row r="1682" spans="1:7" x14ac:dyDescent="0.45">
      <c r="A1682">
        <v>5</v>
      </c>
      <c r="B1682" t="s">
        <v>3106</v>
      </c>
      <c r="C1682">
        <v>484122</v>
      </c>
      <c r="D1682" s="153" t="s">
        <v>7315</v>
      </c>
      <c r="E1682" t="s">
        <v>2020</v>
      </c>
      <c r="F1682" t="s">
        <v>3109</v>
      </c>
      <c r="G1682" t="s">
        <v>4427</v>
      </c>
    </row>
    <row r="1683" spans="1:7" x14ac:dyDescent="0.45">
      <c r="A1683">
        <v>5</v>
      </c>
      <c r="B1683" t="s">
        <v>3106</v>
      </c>
      <c r="C1683">
        <v>484210</v>
      </c>
      <c r="D1683" s="153" t="s">
        <v>7316</v>
      </c>
      <c r="E1683" t="s">
        <v>2022</v>
      </c>
      <c r="G1683" t="s">
        <v>4431</v>
      </c>
    </row>
    <row r="1684" spans="1:7" x14ac:dyDescent="0.45">
      <c r="A1684">
        <v>5</v>
      </c>
      <c r="B1684" t="s">
        <v>3106</v>
      </c>
      <c r="C1684">
        <v>484221</v>
      </c>
      <c r="D1684" s="153" t="s">
        <v>7318</v>
      </c>
      <c r="E1684" t="s">
        <v>2024</v>
      </c>
      <c r="F1684" t="s">
        <v>3120</v>
      </c>
      <c r="G1684" t="s">
        <v>4434</v>
      </c>
    </row>
    <row r="1685" spans="1:7" x14ac:dyDescent="0.45">
      <c r="A1685">
        <v>5</v>
      </c>
      <c r="B1685" t="s">
        <v>3106</v>
      </c>
      <c r="C1685">
        <v>484222</v>
      </c>
      <c r="D1685" s="153" t="s">
        <v>7319</v>
      </c>
      <c r="E1685" t="s">
        <v>2026</v>
      </c>
      <c r="F1685" t="s">
        <v>3120</v>
      </c>
      <c r="G1685" t="s">
        <v>4435</v>
      </c>
    </row>
    <row r="1686" spans="1:7" x14ac:dyDescent="0.45">
      <c r="A1686">
        <v>5</v>
      </c>
      <c r="B1686" t="s">
        <v>3106</v>
      </c>
      <c r="C1686">
        <v>484223</v>
      </c>
      <c r="D1686" s="153" t="s">
        <v>7320</v>
      </c>
      <c r="E1686" t="s">
        <v>2028</v>
      </c>
      <c r="F1686" t="s">
        <v>3120</v>
      </c>
      <c r="G1686" t="s">
        <v>4436</v>
      </c>
    </row>
    <row r="1687" spans="1:7" x14ac:dyDescent="0.45">
      <c r="A1687">
        <v>5</v>
      </c>
      <c r="B1687" t="s">
        <v>3106</v>
      </c>
      <c r="C1687">
        <v>484229</v>
      </c>
      <c r="D1687" s="153" t="s">
        <v>7321</v>
      </c>
      <c r="E1687" t="s">
        <v>2030</v>
      </c>
      <c r="F1687" t="s">
        <v>3120</v>
      </c>
      <c r="G1687" t="s">
        <v>4437</v>
      </c>
    </row>
    <row r="1688" spans="1:7" x14ac:dyDescent="0.45">
      <c r="A1688">
        <v>5</v>
      </c>
      <c r="B1688" t="s">
        <v>3106</v>
      </c>
      <c r="C1688">
        <v>484231</v>
      </c>
      <c r="D1688" s="153" t="s">
        <v>7323</v>
      </c>
      <c r="E1688" t="s">
        <v>2032</v>
      </c>
      <c r="F1688" t="s">
        <v>3120</v>
      </c>
      <c r="G1688" t="s">
        <v>4440</v>
      </c>
    </row>
    <row r="1689" spans="1:7" x14ac:dyDescent="0.45">
      <c r="A1689">
        <v>5</v>
      </c>
      <c r="B1689" t="s">
        <v>3106</v>
      </c>
      <c r="C1689">
        <v>484232</v>
      </c>
      <c r="D1689" s="153" t="s">
        <v>7324</v>
      </c>
      <c r="E1689" t="s">
        <v>2034</v>
      </c>
      <c r="F1689" t="s">
        <v>3120</v>
      </c>
      <c r="G1689" t="s">
        <v>4441</v>
      </c>
    </row>
    <row r="1690" spans="1:7" x14ac:dyDescent="0.45">
      <c r="A1690">
        <v>5</v>
      </c>
      <c r="B1690" t="s">
        <v>3106</v>
      </c>
      <c r="C1690">
        <v>484233</v>
      </c>
      <c r="D1690" s="153" t="s">
        <v>7325</v>
      </c>
      <c r="E1690" t="s">
        <v>2036</v>
      </c>
      <c r="F1690" t="s">
        <v>3120</v>
      </c>
      <c r="G1690" t="s">
        <v>4442</v>
      </c>
    </row>
    <row r="1691" spans="1:7" x14ac:dyDescent="0.45">
      <c r="A1691">
        <v>5</v>
      </c>
      <c r="B1691" t="s">
        <v>3106</v>
      </c>
      <c r="C1691">
        <v>484239</v>
      </c>
      <c r="D1691" s="153" t="s">
        <v>7326</v>
      </c>
      <c r="E1691" t="s">
        <v>2038</v>
      </c>
      <c r="F1691" t="s">
        <v>3120</v>
      </c>
      <c r="G1691" t="s">
        <v>4443</v>
      </c>
    </row>
    <row r="1692" spans="1:7" x14ac:dyDescent="0.45">
      <c r="A1692">
        <v>5</v>
      </c>
      <c r="B1692" t="s">
        <v>3106</v>
      </c>
      <c r="C1692">
        <v>485110</v>
      </c>
      <c r="D1692" s="153" t="s">
        <v>7328</v>
      </c>
      <c r="E1692" t="s">
        <v>679</v>
      </c>
      <c r="F1692" t="s">
        <v>3120</v>
      </c>
      <c r="G1692" t="s">
        <v>4448</v>
      </c>
    </row>
    <row r="1693" spans="1:7" x14ac:dyDescent="0.45">
      <c r="A1693">
        <v>5</v>
      </c>
      <c r="B1693" t="s">
        <v>3106</v>
      </c>
      <c r="C1693">
        <v>485210</v>
      </c>
      <c r="D1693" s="153" t="s">
        <v>7329</v>
      </c>
      <c r="E1693" t="s">
        <v>2041</v>
      </c>
      <c r="G1693" t="s">
        <v>4451</v>
      </c>
    </row>
    <row r="1694" spans="1:7" x14ac:dyDescent="0.45">
      <c r="A1694">
        <v>5</v>
      </c>
      <c r="B1694" t="s">
        <v>3106</v>
      </c>
      <c r="C1694">
        <v>485310</v>
      </c>
      <c r="D1694" s="153" t="s">
        <v>7330</v>
      </c>
      <c r="E1694" t="s">
        <v>2043</v>
      </c>
      <c r="F1694" t="s">
        <v>3109</v>
      </c>
      <c r="G1694" t="s">
        <v>4454</v>
      </c>
    </row>
    <row r="1695" spans="1:7" x14ac:dyDescent="0.45">
      <c r="A1695">
        <v>5</v>
      </c>
      <c r="B1695" t="s">
        <v>3106</v>
      </c>
      <c r="C1695">
        <v>485320</v>
      </c>
      <c r="D1695" s="153" t="s">
        <v>7331</v>
      </c>
      <c r="E1695" t="s">
        <v>2045</v>
      </c>
      <c r="G1695" t="s">
        <v>4456</v>
      </c>
    </row>
    <row r="1696" spans="1:7" x14ac:dyDescent="0.45">
      <c r="A1696">
        <v>5</v>
      </c>
      <c r="B1696" t="s">
        <v>3106</v>
      </c>
      <c r="C1696">
        <v>485410</v>
      </c>
      <c r="D1696" s="153" t="s">
        <v>7332</v>
      </c>
      <c r="E1696" t="s">
        <v>2047</v>
      </c>
      <c r="G1696" t="s">
        <v>4459</v>
      </c>
    </row>
    <row r="1697" spans="1:7" x14ac:dyDescent="0.45">
      <c r="A1697">
        <v>5</v>
      </c>
      <c r="B1697" t="s">
        <v>3106</v>
      </c>
      <c r="C1697">
        <v>485510</v>
      </c>
      <c r="D1697" s="153" t="s">
        <v>7333</v>
      </c>
      <c r="E1697" t="s">
        <v>2049</v>
      </c>
      <c r="G1697" t="s">
        <v>4462</v>
      </c>
    </row>
    <row r="1698" spans="1:7" x14ac:dyDescent="0.45">
      <c r="A1698">
        <v>5</v>
      </c>
      <c r="B1698" t="s">
        <v>3106</v>
      </c>
      <c r="C1698">
        <v>485990</v>
      </c>
      <c r="D1698" s="153" t="s">
        <v>7334</v>
      </c>
      <c r="E1698" t="s">
        <v>2051</v>
      </c>
      <c r="F1698" t="s">
        <v>3120</v>
      </c>
      <c r="G1698" t="s">
        <v>4465</v>
      </c>
    </row>
    <row r="1699" spans="1:7" x14ac:dyDescent="0.45">
      <c r="A1699">
        <v>5</v>
      </c>
      <c r="B1699" t="s">
        <v>3106</v>
      </c>
      <c r="C1699">
        <v>486110</v>
      </c>
      <c r="D1699" s="153" t="s">
        <v>7336</v>
      </c>
      <c r="E1699" t="s">
        <v>2053</v>
      </c>
      <c r="G1699" t="s">
        <v>4469</v>
      </c>
    </row>
    <row r="1700" spans="1:7" x14ac:dyDescent="0.45">
      <c r="A1700">
        <v>5</v>
      </c>
      <c r="B1700" t="s">
        <v>3106</v>
      </c>
      <c r="C1700">
        <v>486210</v>
      </c>
      <c r="D1700" s="153" t="s">
        <v>7337</v>
      </c>
      <c r="E1700" t="s">
        <v>693</v>
      </c>
      <c r="G1700" t="s">
        <v>4472</v>
      </c>
    </row>
    <row r="1701" spans="1:7" x14ac:dyDescent="0.45">
      <c r="A1701">
        <v>5</v>
      </c>
      <c r="B1701" t="s">
        <v>3106</v>
      </c>
      <c r="C1701">
        <v>486910</v>
      </c>
      <c r="D1701" s="153" t="s">
        <v>7338</v>
      </c>
      <c r="E1701" t="s">
        <v>2056</v>
      </c>
      <c r="G1701" t="s">
        <v>4476</v>
      </c>
    </row>
    <row r="1702" spans="1:7" x14ac:dyDescent="0.45">
      <c r="A1702">
        <v>5</v>
      </c>
      <c r="B1702" t="s">
        <v>3106</v>
      </c>
      <c r="C1702">
        <v>486990</v>
      </c>
      <c r="D1702" s="153" t="s">
        <v>7339</v>
      </c>
      <c r="E1702" t="s">
        <v>2058</v>
      </c>
      <c r="G1702" t="s">
        <v>4478</v>
      </c>
    </row>
    <row r="1703" spans="1:7" x14ac:dyDescent="0.45">
      <c r="A1703">
        <v>5</v>
      </c>
      <c r="B1703" t="s">
        <v>3106</v>
      </c>
      <c r="C1703">
        <v>487110</v>
      </c>
      <c r="D1703" s="153" t="s">
        <v>7341</v>
      </c>
      <c r="E1703" t="s">
        <v>2060</v>
      </c>
      <c r="G1703" t="s">
        <v>4483</v>
      </c>
    </row>
    <row r="1704" spans="1:7" x14ac:dyDescent="0.45">
      <c r="A1704">
        <v>5</v>
      </c>
      <c r="B1704" t="s">
        <v>3106</v>
      </c>
      <c r="C1704">
        <v>487210</v>
      </c>
      <c r="D1704" s="153" t="s">
        <v>7342</v>
      </c>
      <c r="E1704" t="s">
        <v>2062</v>
      </c>
      <c r="G1704" t="s">
        <v>4486</v>
      </c>
    </row>
    <row r="1705" spans="1:7" x14ac:dyDescent="0.45">
      <c r="A1705">
        <v>5</v>
      </c>
      <c r="B1705" t="s">
        <v>3106</v>
      </c>
      <c r="C1705">
        <v>487990</v>
      </c>
      <c r="D1705" s="153" t="s">
        <v>7343</v>
      </c>
      <c r="E1705" t="s">
        <v>2064</v>
      </c>
      <c r="G1705" t="s">
        <v>4489</v>
      </c>
    </row>
    <row r="1706" spans="1:7" x14ac:dyDescent="0.45">
      <c r="A1706">
        <v>5</v>
      </c>
      <c r="B1706" t="s">
        <v>3106</v>
      </c>
      <c r="C1706">
        <v>488111</v>
      </c>
      <c r="D1706" s="153" t="s">
        <v>7346</v>
      </c>
      <c r="E1706" t="s">
        <v>2066</v>
      </c>
      <c r="G1706" t="s">
        <v>4495</v>
      </c>
    </row>
    <row r="1707" spans="1:7" x14ac:dyDescent="0.45">
      <c r="A1707">
        <v>5</v>
      </c>
      <c r="B1707" t="s">
        <v>3106</v>
      </c>
      <c r="C1707">
        <v>488119</v>
      </c>
      <c r="D1707" s="153" t="s">
        <v>7347</v>
      </c>
      <c r="E1707" t="s">
        <v>2068</v>
      </c>
      <c r="F1707" t="s">
        <v>3109</v>
      </c>
      <c r="G1707" t="s">
        <v>4496</v>
      </c>
    </row>
    <row r="1708" spans="1:7" x14ac:dyDescent="0.45">
      <c r="A1708">
        <v>5</v>
      </c>
      <c r="B1708" t="s">
        <v>3106</v>
      </c>
      <c r="C1708">
        <v>488190</v>
      </c>
      <c r="D1708" s="153" t="s">
        <v>7348</v>
      </c>
      <c r="E1708" t="s">
        <v>2070</v>
      </c>
      <c r="G1708" t="s">
        <v>4498</v>
      </c>
    </row>
    <row r="1709" spans="1:7" x14ac:dyDescent="0.45">
      <c r="A1709">
        <v>5</v>
      </c>
      <c r="B1709" t="s">
        <v>3106</v>
      </c>
      <c r="C1709">
        <v>488210</v>
      </c>
      <c r="D1709" s="153" t="s">
        <v>7349</v>
      </c>
      <c r="E1709" t="s">
        <v>2072</v>
      </c>
      <c r="G1709" t="s">
        <v>4501</v>
      </c>
    </row>
    <row r="1710" spans="1:7" x14ac:dyDescent="0.45">
      <c r="A1710">
        <v>5</v>
      </c>
      <c r="B1710" t="s">
        <v>3106</v>
      </c>
      <c r="C1710">
        <v>488310</v>
      </c>
      <c r="D1710" s="153" t="s">
        <v>7350</v>
      </c>
      <c r="E1710" t="s">
        <v>2074</v>
      </c>
      <c r="G1710" t="s">
        <v>4505</v>
      </c>
    </row>
    <row r="1711" spans="1:7" x14ac:dyDescent="0.45">
      <c r="A1711">
        <v>5</v>
      </c>
      <c r="B1711" t="s">
        <v>3106</v>
      </c>
      <c r="C1711">
        <v>488320</v>
      </c>
      <c r="D1711" s="153" t="s">
        <v>7351</v>
      </c>
      <c r="E1711" t="s">
        <v>2076</v>
      </c>
      <c r="G1711" t="s">
        <v>4507</v>
      </c>
    </row>
    <row r="1712" spans="1:7" x14ac:dyDescent="0.45">
      <c r="A1712">
        <v>5</v>
      </c>
      <c r="B1712" t="s">
        <v>3106</v>
      </c>
      <c r="C1712">
        <v>488331</v>
      </c>
      <c r="D1712" s="153" t="s">
        <v>7353</v>
      </c>
      <c r="E1712" t="s">
        <v>2078</v>
      </c>
      <c r="F1712" t="s">
        <v>3120</v>
      </c>
      <c r="G1712" t="s">
        <v>4510</v>
      </c>
    </row>
    <row r="1713" spans="1:7" x14ac:dyDescent="0.45">
      <c r="A1713">
        <v>5</v>
      </c>
      <c r="B1713" t="s">
        <v>3106</v>
      </c>
      <c r="C1713">
        <v>488332</v>
      </c>
      <c r="D1713" s="153" t="s">
        <v>7354</v>
      </c>
      <c r="E1713" t="s">
        <v>2080</v>
      </c>
      <c r="F1713" t="s">
        <v>3120</v>
      </c>
      <c r="G1713" t="s">
        <v>4511</v>
      </c>
    </row>
    <row r="1714" spans="1:7" x14ac:dyDescent="0.45">
      <c r="A1714">
        <v>5</v>
      </c>
      <c r="B1714" t="s">
        <v>3106</v>
      </c>
      <c r="C1714">
        <v>488339</v>
      </c>
      <c r="D1714" s="153" t="s">
        <v>7355</v>
      </c>
      <c r="E1714" t="s">
        <v>2082</v>
      </c>
      <c r="F1714" t="s">
        <v>3120</v>
      </c>
      <c r="G1714" t="s">
        <v>4512</v>
      </c>
    </row>
    <row r="1715" spans="1:7" x14ac:dyDescent="0.45">
      <c r="A1715">
        <v>5</v>
      </c>
      <c r="B1715" t="s">
        <v>3106</v>
      </c>
      <c r="C1715">
        <v>488390</v>
      </c>
      <c r="D1715" s="153" t="s">
        <v>7356</v>
      </c>
      <c r="E1715" t="s">
        <v>2084</v>
      </c>
      <c r="G1715" t="s">
        <v>4514</v>
      </c>
    </row>
    <row r="1716" spans="1:7" x14ac:dyDescent="0.45">
      <c r="A1716">
        <v>5</v>
      </c>
      <c r="B1716" t="s">
        <v>3106</v>
      </c>
      <c r="C1716">
        <v>488410</v>
      </c>
      <c r="D1716" s="153" t="s">
        <v>7357</v>
      </c>
      <c r="E1716" t="s">
        <v>2086</v>
      </c>
      <c r="G1716" t="s">
        <v>4518</v>
      </c>
    </row>
    <row r="1717" spans="1:7" x14ac:dyDescent="0.45">
      <c r="A1717">
        <v>5</v>
      </c>
      <c r="B1717" t="s">
        <v>3106</v>
      </c>
      <c r="C1717">
        <v>488490</v>
      </c>
      <c r="D1717" s="153" t="s">
        <v>7358</v>
      </c>
      <c r="E1717" t="s">
        <v>2088</v>
      </c>
      <c r="F1717" t="s">
        <v>3109</v>
      </c>
      <c r="G1717" t="s">
        <v>4520</v>
      </c>
    </row>
    <row r="1718" spans="1:7" x14ac:dyDescent="0.45">
      <c r="A1718">
        <v>5</v>
      </c>
      <c r="B1718" t="s">
        <v>3106</v>
      </c>
      <c r="C1718">
        <v>488511</v>
      </c>
      <c r="D1718" s="153" t="s">
        <v>7360</v>
      </c>
      <c r="E1718" t="s">
        <v>2090</v>
      </c>
      <c r="F1718" t="s">
        <v>3120</v>
      </c>
      <c r="G1718" t="s">
        <v>4524</v>
      </c>
    </row>
    <row r="1719" spans="1:7" x14ac:dyDescent="0.45">
      <c r="A1719">
        <v>5</v>
      </c>
      <c r="B1719" t="s">
        <v>3106</v>
      </c>
      <c r="C1719">
        <v>488519</v>
      </c>
      <c r="D1719" s="153" t="s">
        <v>7361</v>
      </c>
      <c r="E1719" t="s">
        <v>2092</v>
      </c>
      <c r="F1719" t="s">
        <v>3120</v>
      </c>
      <c r="G1719" t="s">
        <v>4525</v>
      </c>
    </row>
    <row r="1720" spans="1:7" x14ac:dyDescent="0.45">
      <c r="A1720">
        <v>5</v>
      </c>
      <c r="B1720" t="s">
        <v>3106</v>
      </c>
      <c r="C1720">
        <v>488990</v>
      </c>
      <c r="D1720" s="153" t="s">
        <v>7362</v>
      </c>
      <c r="E1720" t="s">
        <v>2094</v>
      </c>
      <c r="F1720" t="s">
        <v>3466</v>
      </c>
      <c r="G1720" t="s">
        <v>4528</v>
      </c>
    </row>
    <row r="1721" spans="1:7" x14ac:dyDescent="0.45">
      <c r="A1721">
        <v>5</v>
      </c>
      <c r="B1721" t="s">
        <v>3106</v>
      </c>
      <c r="C1721">
        <v>491110</v>
      </c>
      <c r="D1721" s="153" t="s">
        <v>7364</v>
      </c>
      <c r="E1721" t="s">
        <v>701</v>
      </c>
      <c r="G1721" t="s">
        <v>4532</v>
      </c>
    </row>
    <row r="1722" spans="1:7" x14ac:dyDescent="0.45">
      <c r="A1722">
        <v>5</v>
      </c>
      <c r="B1722" t="s">
        <v>3106</v>
      </c>
      <c r="C1722">
        <v>492110</v>
      </c>
      <c r="D1722" s="153" t="s">
        <v>7366</v>
      </c>
      <c r="E1722" t="s">
        <v>2097</v>
      </c>
      <c r="G1722" t="s">
        <v>4536</v>
      </c>
    </row>
    <row r="1723" spans="1:7" x14ac:dyDescent="0.45">
      <c r="A1723">
        <v>5</v>
      </c>
      <c r="B1723" t="s">
        <v>3106</v>
      </c>
      <c r="C1723">
        <v>492210</v>
      </c>
      <c r="D1723" s="153" t="s">
        <v>7367</v>
      </c>
      <c r="E1723" t="s">
        <v>2099</v>
      </c>
      <c r="G1723" t="s">
        <v>4539</v>
      </c>
    </row>
    <row r="1724" spans="1:7" x14ac:dyDescent="0.45">
      <c r="A1724">
        <v>5</v>
      </c>
      <c r="B1724" t="s">
        <v>3106</v>
      </c>
      <c r="C1724">
        <v>493110</v>
      </c>
      <c r="D1724" s="153" t="s">
        <v>7369</v>
      </c>
      <c r="E1724" t="s">
        <v>2101</v>
      </c>
      <c r="F1724" t="s">
        <v>3109</v>
      </c>
      <c r="G1724" t="s">
        <v>4543</v>
      </c>
    </row>
    <row r="1725" spans="1:7" x14ac:dyDescent="0.45">
      <c r="A1725">
        <v>5</v>
      </c>
      <c r="B1725" t="s">
        <v>3106</v>
      </c>
      <c r="C1725">
        <v>493120</v>
      </c>
      <c r="D1725" s="153" t="s">
        <v>7370</v>
      </c>
      <c r="E1725" t="s">
        <v>2103</v>
      </c>
      <c r="G1725" t="s">
        <v>4545</v>
      </c>
    </row>
    <row r="1726" spans="1:7" x14ac:dyDescent="0.45">
      <c r="A1726">
        <v>5</v>
      </c>
      <c r="B1726" t="s">
        <v>3106</v>
      </c>
      <c r="C1726">
        <v>493130</v>
      </c>
      <c r="D1726" s="153" t="s">
        <v>7371</v>
      </c>
      <c r="E1726" t="s">
        <v>2105</v>
      </c>
      <c r="G1726" t="s">
        <v>4547</v>
      </c>
    </row>
    <row r="1727" spans="1:7" x14ac:dyDescent="0.45">
      <c r="A1727">
        <v>5</v>
      </c>
      <c r="B1727" t="s">
        <v>3106</v>
      </c>
      <c r="C1727">
        <v>493190</v>
      </c>
      <c r="D1727" s="153" t="s">
        <v>7372</v>
      </c>
      <c r="E1727" t="s">
        <v>2107</v>
      </c>
      <c r="G1727" t="s">
        <v>4549</v>
      </c>
    </row>
    <row r="1728" spans="1:7" x14ac:dyDescent="0.45">
      <c r="A1728">
        <v>5</v>
      </c>
      <c r="B1728" t="s">
        <v>3106</v>
      </c>
      <c r="C1728">
        <v>511110</v>
      </c>
      <c r="D1728" s="153" t="s">
        <v>7375</v>
      </c>
      <c r="E1728" t="s">
        <v>713</v>
      </c>
      <c r="F1728" t="s">
        <v>3109</v>
      </c>
      <c r="G1728" t="s">
        <v>4556</v>
      </c>
    </row>
    <row r="1729" spans="1:7" x14ac:dyDescent="0.45">
      <c r="A1729">
        <v>5</v>
      </c>
      <c r="B1729" t="s">
        <v>3106</v>
      </c>
      <c r="C1729">
        <v>511120</v>
      </c>
      <c r="D1729" s="153" t="s">
        <v>7376</v>
      </c>
      <c r="E1729" t="s">
        <v>2110</v>
      </c>
      <c r="F1729" t="s">
        <v>3109</v>
      </c>
      <c r="G1729" t="s">
        <v>4558</v>
      </c>
    </row>
    <row r="1730" spans="1:7" x14ac:dyDescent="0.45">
      <c r="A1730">
        <v>5</v>
      </c>
      <c r="B1730" t="s">
        <v>3106</v>
      </c>
      <c r="C1730">
        <v>511130</v>
      </c>
      <c r="D1730" s="153" t="s">
        <v>7377</v>
      </c>
      <c r="E1730" t="s">
        <v>2112</v>
      </c>
      <c r="F1730" t="s">
        <v>3109</v>
      </c>
      <c r="G1730" t="s">
        <v>4560</v>
      </c>
    </row>
    <row r="1731" spans="1:7" x14ac:dyDescent="0.45">
      <c r="A1731">
        <v>5</v>
      </c>
      <c r="B1731" t="s">
        <v>3106</v>
      </c>
      <c r="C1731">
        <v>511140</v>
      </c>
      <c r="D1731" s="153" t="s">
        <v>7378</v>
      </c>
      <c r="E1731" t="s">
        <v>2114</v>
      </c>
      <c r="F1731" t="s">
        <v>3109</v>
      </c>
      <c r="G1731" t="s">
        <v>4562</v>
      </c>
    </row>
    <row r="1732" spans="1:7" x14ac:dyDescent="0.45">
      <c r="A1732">
        <v>5</v>
      </c>
      <c r="B1732" t="s">
        <v>3106</v>
      </c>
      <c r="C1732">
        <v>511190</v>
      </c>
      <c r="D1732" s="153" t="s">
        <v>7379</v>
      </c>
      <c r="E1732" t="s">
        <v>2116</v>
      </c>
      <c r="F1732" t="s">
        <v>3120</v>
      </c>
      <c r="G1732" t="s">
        <v>4564</v>
      </c>
    </row>
    <row r="1733" spans="1:7" x14ac:dyDescent="0.45">
      <c r="A1733">
        <v>5</v>
      </c>
      <c r="B1733" t="s">
        <v>3106</v>
      </c>
      <c r="C1733">
        <v>511211</v>
      </c>
      <c r="D1733" s="153" t="s">
        <v>7381</v>
      </c>
      <c r="E1733" t="s">
        <v>2118</v>
      </c>
      <c r="F1733" t="s">
        <v>3120</v>
      </c>
      <c r="G1733" t="s">
        <v>4567</v>
      </c>
    </row>
    <row r="1734" spans="1:7" x14ac:dyDescent="0.45">
      <c r="A1734">
        <v>5</v>
      </c>
      <c r="B1734" t="s">
        <v>3106</v>
      </c>
      <c r="C1734">
        <v>511212</v>
      </c>
      <c r="D1734" s="153" t="s">
        <v>7382</v>
      </c>
      <c r="E1734" t="s">
        <v>2120</v>
      </c>
      <c r="F1734" t="s">
        <v>3120</v>
      </c>
      <c r="G1734" t="s">
        <v>4568</v>
      </c>
    </row>
    <row r="1735" spans="1:7" x14ac:dyDescent="0.45">
      <c r="A1735">
        <v>5</v>
      </c>
      <c r="B1735" t="s">
        <v>3106</v>
      </c>
      <c r="C1735">
        <v>512110</v>
      </c>
      <c r="D1735" s="153" t="s">
        <v>7384</v>
      </c>
      <c r="E1735" t="s">
        <v>2122</v>
      </c>
      <c r="F1735" t="s">
        <v>3109</v>
      </c>
      <c r="G1735" t="s">
        <v>4572</v>
      </c>
    </row>
    <row r="1736" spans="1:7" x14ac:dyDescent="0.45">
      <c r="A1736">
        <v>5</v>
      </c>
      <c r="B1736" t="s">
        <v>3106</v>
      </c>
      <c r="C1736">
        <v>512120</v>
      </c>
      <c r="D1736" s="153" t="s">
        <v>7385</v>
      </c>
      <c r="E1736" t="s">
        <v>2124</v>
      </c>
      <c r="G1736" t="s">
        <v>4574</v>
      </c>
    </row>
    <row r="1737" spans="1:7" x14ac:dyDescent="0.45">
      <c r="A1737">
        <v>5</v>
      </c>
      <c r="B1737" t="s">
        <v>3106</v>
      </c>
      <c r="C1737">
        <v>512130</v>
      </c>
      <c r="D1737" s="153" t="s">
        <v>7386</v>
      </c>
      <c r="E1737" t="s">
        <v>720</v>
      </c>
      <c r="F1737" t="s">
        <v>3466</v>
      </c>
      <c r="G1737" t="s">
        <v>4576</v>
      </c>
    </row>
    <row r="1738" spans="1:7" x14ac:dyDescent="0.45">
      <c r="A1738">
        <v>5</v>
      </c>
      <c r="B1738" t="s">
        <v>3106</v>
      </c>
      <c r="C1738">
        <v>512190</v>
      </c>
      <c r="D1738" s="153" t="s">
        <v>7387</v>
      </c>
      <c r="E1738" t="s">
        <v>2127</v>
      </c>
      <c r="F1738" t="s">
        <v>3466</v>
      </c>
      <c r="G1738" t="s">
        <v>4578</v>
      </c>
    </row>
    <row r="1739" spans="1:7" x14ac:dyDescent="0.45">
      <c r="A1739">
        <v>5</v>
      </c>
      <c r="B1739" t="s">
        <v>3106</v>
      </c>
      <c r="C1739">
        <v>512230</v>
      </c>
      <c r="D1739" s="153" t="s">
        <v>7388</v>
      </c>
      <c r="E1739" t="s">
        <v>2133</v>
      </c>
      <c r="G1739" t="s">
        <v>4581</v>
      </c>
    </row>
    <row r="1740" spans="1:7" x14ac:dyDescent="0.45">
      <c r="A1740">
        <v>5</v>
      </c>
      <c r="B1740" t="s">
        <v>3106</v>
      </c>
      <c r="C1740">
        <v>512240</v>
      </c>
      <c r="D1740" s="153" t="s">
        <v>7389</v>
      </c>
      <c r="E1740" t="s">
        <v>2135</v>
      </c>
      <c r="G1740" t="s">
        <v>4583</v>
      </c>
    </row>
    <row r="1741" spans="1:7" x14ac:dyDescent="0.45">
      <c r="A1741">
        <v>5</v>
      </c>
      <c r="B1741" t="s">
        <v>3106</v>
      </c>
      <c r="C1741">
        <v>512250</v>
      </c>
      <c r="D1741" s="153" t="s">
        <v>7390</v>
      </c>
      <c r="E1741" t="s">
        <v>4584</v>
      </c>
      <c r="G1741" t="s">
        <v>4586</v>
      </c>
    </row>
    <row r="1742" spans="1:7" x14ac:dyDescent="0.45">
      <c r="A1742">
        <v>5</v>
      </c>
      <c r="B1742" t="s">
        <v>3106</v>
      </c>
      <c r="C1742">
        <v>512290</v>
      </c>
      <c r="D1742" s="153" t="s">
        <v>7391</v>
      </c>
      <c r="E1742" t="s">
        <v>2137</v>
      </c>
      <c r="G1742" t="s">
        <v>4588</v>
      </c>
    </row>
    <row r="1743" spans="1:7" x14ac:dyDescent="0.45">
      <c r="A1743">
        <v>5</v>
      </c>
      <c r="B1743" t="s">
        <v>3106</v>
      </c>
      <c r="C1743">
        <v>515110</v>
      </c>
      <c r="D1743" s="153" t="s">
        <v>7393</v>
      </c>
      <c r="E1743" t="s">
        <v>2139</v>
      </c>
      <c r="F1743" t="s">
        <v>3466</v>
      </c>
      <c r="G1743" t="s">
        <v>4593</v>
      </c>
    </row>
    <row r="1744" spans="1:7" x14ac:dyDescent="0.45">
      <c r="A1744">
        <v>5</v>
      </c>
      <c r="B1744" t="s">
        <v>3106</v>
      </c>
      <c r="C1744">
        <v>515120</v>
      </c>
      <c r="D1744" s="153" t="s">
        <v>7394</v>
      </c>
      <c r="E1744" t="s">
        <v>2141</v>
      </c>
      <c r="G1744" t="s">
        <v>4595</v>
      </c>
    </row>
    <row r="1745" spans="1:7" x14ac:dyDescent="0.45">
      <c r="A1745">
        <v>5</v>
      </c>
      <c r="B1745" t="s">
        <v>3106</v>
      </c>
      <c r="C1745">
        <v>515210</v>
      </c>
      <c r="D1745" s="153" t="s">
        <v>7395</v>
      </c>
      <c r="E1745" t="s">
        <v>49</v>
      </c>
      <c r="G1745" t="s">
        <v>4598</v>
      </c>
    </row>
    <row r="1746" spans="1:7" x14ac:dyDescent="0.45">
      <c r="A1746">
        <v>5</v>
      </c>
      <c r="B1746" t="s">
        <v>3106</v>
      </c>
      <c r="C1746">
        <v>517310</v>
      </c>
      <c r="D1746" s="153" t="s">
        <v>7398</v>
      </c>
      <c r="E1746" t="s">
        <v>4602</v>
      </c>
      <c r="F1746" t="s">
        <v>3120</v>
      </c>
      <c r="G1746" t="s">
        <v>4604</v>
      </c>
    </row>
    <row r="1747" spans="1:7" x14ac:dyDescent="0.45">
      <c r="A1747">
        <v>5</v>
      </c>
      <c r="B1747" t="s">
        <v>3106</v>
      </c>
      <c r="C1747">
        <v>517410</v>
      </c>
      <c r="D1747" s="153" t="s">
        <v>7399</v>
      </c>
      <c r="E1747" t="s">
        <v>2150</v>
      </c>
      <c r="G1747" t="s">
        <v>4607</v>
      </c>
    </row>
    <row r="1748" spans="1:7" x14ac:dyDescent="0.45">
      <c r="A1748">
        <v>5</v>
      </c>
      <c r="B1748" t="s">
        <v>3106</v>
      </c>
      <c r="C1748">
        <v>517911</v>
      </c>
      <c r="D1748" s="153" t="s">
        <v>7401</v>
      </c>
      <c r="E1748" t="s">
        <v>4610</v>
      </c>
      <c r="F1748" t="s">
        <v>3120</v>
      </c>
      <c r="G1748" t="s">
        <v>4611</v>
      </c>
    </row>
    <row r="1749" spans="1:7" x14ac:dyDescent="0.45">
      <c r="A1749">
        <v>5</v>
      </c>
      <c r="B1749" t="s">
        <v>3106</v>
      </c>
      <c r="C1749">
        <v>517919</v>
      </c>
      <c r="D1749" s="153" t="s">
        <v>7402</v>
      </c>
      <c r="E1749" t="s">
        <v>4612</v>
      </c>
      <c r="F1749" t="s">
        <v>3120</v>
      </c>
      <c r="G1749" t="s">
        <v>4613</v>
      </c>
    </row>
    <row r="1750" spans="1:7" x14ac:dyDescent="0.45">
      <c r="A1750">
        <v>5</v>
      </c>
      <c r="B1750" t="s">
        <v>3106</v>
      </c>
      <c r="C1750">
        <v>518210</v>
      </c>
      <c r="D1750" s="153" t="s">
        <v>7404</v>
      </c>
      <c r="E1750" t="s">
        <v>54</v>
      </c>
      <c r="G1750" t="s">
        <v>4617</v>
      </c>
    </row>
    <row r="1751" spans="1:7" x14ac:dyDescent="0.45">
      <c r="A1751">
        <v>5</v>
      </c>
      <c r="B1751" t="s">
        <v>3106</v>
      </c>
      <c r="C1751">
        <v>519110</v>
      </c>
      <c r="D1751" s="153" t="s">
        <v>7406</v>
      </c>
      <c r="E1751" t="s">
        <v>2155</v>
      </c>
      <c r="G1751" t="s">
        <v>4621</v>
      </c>
    </row>
    <row r="1752" spans="1:7" x14ac:dyDescent="0.45">
      <c r="A1752">
        <v>5</v>
      </c>
      <c r="B1752" t="s">
        <v>3106</v>
      </c>
      <c r="C1752">
        <v>519121</v>
      </c>
      <c r="D1752" s="153" t="s">
        <v>7408</v>
      </c>
      <c r="E1752" t="s">
        <v>2157</v>
      </c>
      <c r="F1752" t="s">
        <v>3120</v>
      </c>
      <c r="G1752" t="s">
        <v>4624</v>
      </c>
    </row>
    <row r="1753" spans="1:7" x14ac:dyDescent="0.45">
      <c r="A1753">
        <v>5</v>
      </c>
      <c r="B1753" t="s">
        <v>3106</v>
      </c>
      <c r="C1753">
        <v>519122</v>
      </c>
      <c r="D1753" s="153" t="s">
        <v>7409</v>
      </c>
      <c r="E1753" t="s">
        <v>2159</v>
      </c>
      <c r="F1753" t="s">
        <v>3120</v>
      </c>
      <c r="G1753" t="s">
        <v>4625</v>
      </c>
    </row>
    <row r="1754" spans="1:7" x14ac:dyDescent="0.45">
      <c r="A1754">
        <v>5</v>
      </c>
      <c r="B1754" t="s">
        <v>3106</v>
      </c>
      <c r="C1754">
        <v>519130</v>
      </c>
      <c r="D1754" s="153" t="s">
        <v>7410</v>
      </c>
      <c r="E1754" t="s">
        <v>2161</v>
      </c>
      <c r="G1754" t="s">
        <v>4628</v>
      </c>
    </row>
    <row r="1755" spans="1:7" x14ac:dyDescent="0.45">
      <c r="A1755">
        <v>5</v>
      </c>
      <c r="B1755" t="s">
        <v>3106</v>
      </c>
      <c r="C1755">
        <v>519190</v>
      </c>
      <c r="D1755" s="153" t="s">
        <v>7411</v>
      </c>
      <c r="E1755" t="s">
        <v>2163</v>
      </c>
      <c r="G1755" t="s">
        <v>4630</v>
      </c>
    </row>
    <row r="1756" spans="1:7" x14ac:dyDescent="0.45">
      <c r="A1756">
        <v>5</v>
      </c>
      <c r="B1756" t="s">
        <v>3106</v>
      </c>
      <c r="C1756">
        <v>521110</v>
      </c>
      <c r="D1756" s="153" t="s">
        <v>7414</v>
      </c>
      <c r="E1756" t="s">
        <v>741</v>
      </c>
      <c r="G1756" t="s">
        <v>4635</v>
      </c>
    </row>
    <row r="1757" spans="1:7" x14ac:dyDescent="0.45">
      <c r="A1757">
        <v>5</v>
      </c>
      <c r="B1757" t="s">
        <v>3106</v>
      </c>
      <c r="C1757">
        <v>522111</v>
      </c>
      <c r="D1757" s="153" t="s">
        <v>7417</v>
      </c>
      <c r="E1757" t="s">
        <v>2166</v>
      </c>
      <c r="F1757" t="s">
        <v>3120</v>
      </c>
      <c r="G1757" t="s">
        <v>4642</v>
      </c>
    </row>
    <row r="1758" spans="1:7" x14ac:dyDescent="0.45">
      <c r="A1758">
        <v>5</v>
      </c>
      <c r="B1758" t="s">
        <v>3106</v>
      </c>
      <c r="C1758">
        <v>522112</v>
      </c>
      <c r="D1758" s="153" t="s">
        <v>7418</v>
      </c>
      <c r="E1758" t="s">
        <v>2168</v>
      </c>
      <c r="F1758" t="s">
        <v>3120</v>
      </c>
      <c r="G1758" t="s">
        <v>4643</v>
      </c>
    </row>
    <row r="1759" spans="1:7" x14ac:dyDescent="0.45">
      <c r="A1759">
        <v>5</v>
      </c>
      <c r="B1759" t="s">
        <v>3106</v>
      </c>
      <c r="C1759">
        <v>522130</v>
      </c>
      <c r="D1759" s="153" t="s">
        <v>7419</v>
      </c>
      <c r="E1759" t="s">
        <v>744</v>
      </c>
      <c r="F1759" t="s">
        <v>3109</v>
      </c>
      <c r="G1759" t="s">
        <v>4645</v>
      </c>
    </row>
    <row r="1760" spans="1:7" x14ac:dyDescent="0.45">
      <c r="A1760">
        <v>5</v>
      </c>
      <c r="B1760" t="s">
        <v>3106</v>
      </c>
      <c r="C1760">
        <v>522190</v>
      </c>
      <c r="D1760" s="153" t="s">
        <v>7420</v>
      </c>
      <c r="E1760" t="s">
        <v>2171</v>
      </c>
      <c r="F1760" t="s">
        <v>3109</v>
      </c>
      <c r="G1760" t="s">
        <v>4647</v>
      </c>
    </row>
    <row r="1761" spans="1:7" x14ac:dyDescent="0.45">
      <c r="A1761">
        <v>5</v>
      </c>
      <c r="B1761" t="s">
        <v>3106</v>
      </c>
      <c r="C1761">
        <v>522210</v>
      </c>
      <c r="D1761" s="153" t="s">
        <v>7421</v>
      </c>
      <c r="E1761" t="s">
        <v>2173</v>
      </c>
      <c r="F1761" t="s">
        <v>3109</v>
      </c>
      <c r="G1761" t="s">
        <v>4650</v>
      </c>
    </row>
    <row r="1762" spans="1:7" x14ac:dyDescent="0.45">
      <c r="A1762">
        <v>5</v>
      </c>
      <c r="B1762" t="s">
        <v>3106</v>
      </c>
      <c r="C1762">
        <v>522220</v>
      </c>
      <c r="D1762" s="153" t="s">
        <v>7422</v>
      </c>
      <c r="E1762" t="s">
        <v>2175</v>
      </c>
      <c r="F1762" t="s">
        <v>3109</v>
      </c>
      <c r="G1762" t="s">
        <v>4652</v>
      </c>
    </row>
    <row r="1763" spans="1:7" x14ac:dyDescent="0.45">
      <c r="A1763">
        <v>5</v>
      </c>
      <c r="B1763" t="s">
        <v>3106</v>
      </c>
      <c r="C1763">
        <v>522291</v>
      </c>
      <c r="D1763" s="153" t="s">
        <v>7424</v>
      </c>
      <c r="E1763" t="s">
        <v>2177</v>
      </c>
      <c r="F1763" t="s">
        <v>3109</v>
      </c>
      <c r="G1763" t="s">
        <v>4655</v>
      </c>
    </row>
    <row r="1764" spans="1:7" x14ac:dyDescent="0.45">
      <c r="A1764">
        <v>5</v>
      </c>
      <c r="B1764" t="s">
        <v>3106</v>
      </c>
      <c r="C1764">
        <v>522299</v>
      </c>
      <c r="D1764" s="153" t="s">
        <v>7425</v>
      </c>
      <c r="E1764" t="s">
        <v>2179</v>
      </c>
      <c r="F1764" t="s">
        <v>3120</v>
      </c>
      <c r="G1764" t="s">
        <v>4656</v>
      </c>
    </row>
    <row r="1765" spans="1:7" x14ac:dyDescent="0.45">
      <c r="A1765">
        <v>5</v>
      </c>
      <c r="B1765" t="s">
        <v>3106</v>
      </c>
      <c r="C1765">
        <v>522310</v>
      </c>
      <c r="D1765" s="153" t="s">
        <v>7426</v>
      </c>
      <c r="E1765" t="s">
        <v>2181</v>
      </c>
      <c r="F1765" t="s">
        <v>3109</v>
      </c>
      <c r="G1765" t="s">
        <v>4659</v>
      </c>
    </row>
    <row r="1766" spans="1:7" x14ac:dyDescent="0.45">
      <c r="A1766">
        <v>5</v>
      </c>
      <c r="B1766" t="s">
        <v>3106</v>
      </c>
      <c r="C1766">
        <v>522321</v>
      </c>
      <c r="D1766" s="153" t="s">
        <v>7428</v>
      </c>
      <c r="E1766" t="s">
        <v>2183</v>
      </c>
      <c r="F1766" t="s">
        <v>3120</v>
      </c>
      <c r="G1766" t="s">
        <v>4662</v>
      </c>
    </row>
    <row r="1767" spans="1:7" x14ac:dyDescent="0.45">
      <c r="A1767">
        <v>5</v>
      </c>
      <c r="B1767" t="s">
        <v>3106</v>
      </c>
      <c r="C1767">
        <v>522329</v>
      </c>
      <c r="D1767" s="153" t="s">
        <v>7429</v>
      </c>
      <c r="E1767" t="s">
        <v>2185</v>
      </c>
      <c r="F1767" t="s">
        <v>3120</v>
      </c>
      <c r="G1767" t="s">
        <v>4663</v>
      </c>
    </row>
    <row r="1768" spans="1:7" x14ac:dyDescent="0.45">
      <c r="A1768">
        <v>5</v>
      </c>
      <c r="B1768" t="s">
        <v>3106</v>
      </c>
      <c r="C1768">
        <v>522390</v>
      </c>
      <c r="D1768" s="153" t="s">
        <v>7430</v>
      </c>
      <c r="E1768" t="s">
        <v>2187</v>
      </c>
      <c r="F1768" t="s">
        <v>3109</v>
      </c>
      <c r="G1768" t="s">
        <v>4665</v>
      </c>
    </row>
    <row r="1769" spans="1:7" x14ac:dyDescent="0.45">
      <c r="A1769">
        <v>5</v>
      </c>
      <c r="B1769" t="s">
        <v>3106</v>
      </c>
      <c r="C1769">
        <v>523110</v>
      </c>
      <c r="D1769" s="153" t="s">
        <v>7432</v>
      </c>
      <c r="E1769" t="s">
        <v>2189</v>
      </c>
      <c r="F1769" t="s">
        <v>3109</v>
      </c>
      <c r="G1769" t="s">
        <v>4671</v>
      </c>
    </row>
    <row r="1770" spans="1:7" x14ac:dyDescent="0.45">
      <c r="A1770">
        <v>5</v>
      </c>
      <c r="B1770" t="s">
        <v>3106</v>
      </c>
      <c r="C1770">
        <v>523120</v>
      </c>
      <c r="D1770" s="153" t="s">
        <v>7433</v>
      </c>
      <c r="E1770" t="s">
        <v>2191</v>
      </c>
      <c r="F1770" t="s">
        <v>3109</v>
      </c>
      <c r="G1770" t="s">
        <v>4673</v>
      </c>
    </row>
    <row r="1771" spans="1:7" x14ac:dyDescent="0.45">
      <c r="A1771">
        <v>5</v>
      </c>
      <c r="B1771" t="s">
        <v>3106</v>
      </c>
      <c r="C1771">
        <v>523130</v>
      </c>
      <c r="D1771" s="153" t="s">
        <v>7434</v>
      </c>
      <c r="E1771" t="s">
        <v>2193</v>
      </c>
      <c r="F1771" t="s">
        <v>3109</v>
      </c>
      <c r="G1771" t="s">
        <v>4675</v>
      </c>
    </row>
    <row r="1772" spans="1:7" x14ac:dyDescent="0.45">
      <c r="A1772">
        <v>5</v>
      </c>
      <c r="B1772" t="s">
        <v>3106</v>
      </c>
      <c r="C1772">
        <v>523140</v>
      </c>
      <c r="D1772" s="153" t="s">
        <v>7435</v>
      </c>
      <c r="E1772" t="s">
        <v>2195</v>
      </c>
      <c r="F1772" t="s">
        <v>3109</v>
      </c>
      <c r="G1772" t="s">
        <v>4677</v>
      </c>
    </row>
    <row r="1773" spans="1:7" x14ac:dyDescent="0.45">
      <c r="A1773">
        <v>5</v>
      </c>
      <c r="B1773" t="s">
        <v>3106</v>
      </c>
      <c r="C1773">
        <v>523210</v>
      </c>
      <c r="D1773" s="153" t="s">
        <v>7436</v>
      </c>
      <c r="E1773" t="s">
        <v>2197</v>
      </c>
      <c r="G1773" t="s">
        <v>4680</v>
      </c>
    </row>
    <row r="1774" spans="1:7" x14ac:dyDescent="0.45">
      <c r="A1774">
        <v>5</v>
      </c>
      <c r="B1774" t="s">
        <v>3106</v>
      </c>
      <c r="C1774">
        <v>523910</v>
      </c>
      <c r="D1774" s="153" t="s">
        <v>7437</v>
      </c>
      <c r="E1774" t="s">
        <v>2199</v>
      </c>
      <c r="F1774" t="s">
        <v>3109</v>
      </c>
      <c r="G1774" t="s">
        <v>4684</v>
      </c>
    </row>
    <row r="1775" spans="1:7" x14ac:dyDescent="0.45">
      <c r="A1775">
        <v>5</v>
      </c>
      <c r="B1775" t="s">
        <v>3106</v>
      </c>
      <c r="C1775">
        <v>523920</v>
      </c>
      <c r="D1775" s="153" t="s">
        <v>7438</v>
      </c>
      <c r="E1775" t="s">
        <v>2201</v>
      </c>
      <c r="F1775" t="s">
        <v>3109</v>
      </c>
      <c r="G1775" t="s">
        <v>4686</v>
      </c>
    </row>
    <row r="1776" spans="1:7" x14ac:dyDescent="0.45">
      <c r="A1776">
        <v>5</v>
      </c>
      <c r="B1776" t="s">
        <v>3106</v>
      </c>
      <c r="C1776">
        <v>523930</v>
      </c>
      <c r="D1776" s="153" t="s">
        <v>7439</v>
      </c>
      <c r="E1776" t="s">
        <v>2203</v>
      </c>
      <c r="F1776" t="s">
        <v>3109</v>
      </c>
      <c r="G1776" t="s">
        <v>4688</v>
      </c>
    </row>
    <row r="1777" spans="1:7" x14ac:dyDescent="0.45">
      <c r="A1777">
        <v>5</v>
      </c>
      <c r="B1777" t="s">
        <v>3106</v>
      </c>
      <c r="C1777">
        <v>523990</v>
      </c>
      <c r="D1777" s="153" t="s">
        <v>7440</v>
      </c>
      <c r="E1777" t="s">
        <v>2205</v>
      </c>
      <c r="F1777" t="s">
        <v>3120</v>
      </c>
      <c r="G1777" t="s">
        <v>4690</v>
      </c>
    </row>
    <row r="1778" spans="1:7" x14ac:dyDescent="0.45">
      <c r="A1778">
        <v>5</v>
      </c>
      <c r="B1778" t="s">
        <v>3106</v>
      </c>
      <c r="C1778">
        <v>524111</v>
      </c>
      <c r="D1778" s="153" t="s">
        <v>7443</v>
      </c>
      <c r="E1778" t="s">
        <v>2207</v>
      </c>
      <c r="F1778" t="s">
        <v>3120</v>
      </c>
      <c r="G1778" t="s">
        <v>4695</v>
      </c>
    </row>
    <row r="1779" spans="1:7" x14ac:dyDescent="0.45">
      <c r="A1779">
        <v>5</v>
      </c>
      <c r="B1779" t="s">
        <v>3106</v>
      </c>
      <c r="C1779">
        <v>524112</v>
      </c>
      <c r="D1779" s="153" t="s">
        <v>7444</v>
      </c>
      <c r="E1779" t="s">
        <v>2209</v>
      </c>
      <c r="F1779" t="s">
        <v>3120</v>
      </c>
      <c r="G1779" t="s">
        <v>4696</v>
      </c>
    </row>
    <row r="1780" spans="1:7" x14ac:dyDescent="0.45">
      <c r="A1780">
        <v>5</v>
      </c>
      <c r="B1780" t="s">
        <v>3106</v>
      </c>
      <c r="C1780">
        <v>524121</v>
      </c>
      <c r="D1780" s="153" t="s">
        <v>7446</v>
      </c>
      <c r="E1780" t="s">
        <v>2211</v>
      </c>
      <c r="F1780" t="s">
        <v>3120</v>
      </c>
      <c r="G1780" t="s">
        <v>4699</v>
      </c>
    </row>
    <row r="1781" spans="1:7" x14ac:dyDescent="0.45">
      <c r="A1781">
        <v>5</v>
      </c>
      <c r="B1781" t="s">
        <v>3106</v>
      </c>
      <c r="C1781">
        <v>524122</v>
      </c>
      <c r="D1781" s="153" t="s">
        <v>7447</v>
      </c>
      <c r="E1781" t="s">
        <v>2213</v>
      </c>
      <c r="F1781" t="s">
        <v>3120</v>
      </c>
      <c r="G1781" t="s">
        <v>4700</v>
      </c>
    </row>
    <row r="1782" spans="1:7" x14ac:dyDescent="0.45">
      <c r="A1782">
        <v>5</v>
      </c>
      <c r="B1782" t="s">
        <v>3106</v>
      </c>
      <c r="C1782">
        <v>524123</v>
      </c>
      <c r="D1782" s="153" t="s">
        <v>7448</v>
      </c>
      <c r="E1782" t="s">
        <v>2215</v>
      </c>
      <c r="F1782" t="s">
        <v>3120</v>
      </c>
      <c r="G1782" t="s">
        <v>4701</v>
      </c>
    </row>
    <row r="1783" spans="1:7" x14ac:dyDescent="0.45">
      <c r="A1783">
        <v>5</v>
      </c>
      <c r="B1783" t="s">
        <v>3106</v>
      </c>
      <c r="C1783">
        <v>524124</v>
      </c>
      <c r="D1783" s="153" t="s">
        <v>7449</v>
      </c>
      <c r="E1783" t="s">
        <v>2217</v>
      </c>
      <c r="F1783" t="s">
        <v>3120</v>
      </c>
      <c r="G1783" t="s">
        <v>4702</v>
      </c>
    </row>
    <row r="1784" spans="1:7" x14ac:dyDescent="0.45">
      <c r="A1784">
        <v>5</v>
      </c>
      <c r="B1784" t="s">
        <v>3106</v>
      </c>
      <c r="C1784">
        <v>524125</v>
      </c>
      <c r="D1784" s="153" t="s">
        <v>7450</v>
      </c>
      <c r="E1784" t="s">
        <v>2219</v>
      </c>
      <c r="F1784" t="s">
        <v>3120</v>
      </c>
      <c r="G1784" t="s">
        <v>4703</v>
      </c>
    </row>
    <row r="1785" spans="1:7" x14ac:dyDescent="0.45">
      <c r="A1785">
        <v>5</v>
      </c>
      <c r="B1785" t="s">
        <v>3106</v>
      </c>
      <c r="C1785">
        <v>524129</v>
      </c>
      <c r="D1785" s="153" t="s">
        <v>7451</v>
      </c>
      <c r="E1785" t="s">
        <v>2221</v>
      </c>
      <c r="F1785" t="s">
        <v>3120</v>
      </c>
      <c r="G1785" t="s">
        <v>4704</v>
      </c>
    </row>
    <row r="1786" spans="1:7" x14ac:dyDescent="0.45">
      <c r="A1786">
        <v>5</v>
      </c>
      <c r="B1786" t="s">
        <v>3106</v>
      </c>
      <c r="C1786">
        <v>524131</v>
      </c>
      <c r="D1786" s="153" t="s">
        <v>7453</v>
      </c>
      <c r="E1786" t="s">
        <v>2223</v>
      </c>
      <c r="F1786" t="s">
        <v>3120</v>
      </c>
      <c r="G1786" t="s">
        <v>4707</v>
      </c>
    </row>
    <row r="1787" spans="1:7" x14ac:dyDescent="0.45">
      <c r="A1787">
        <v>5</v>
      </c>
      <c r="B1787" t="s">
        <v>3106</v>
      </c>
      <c r="C1787">
        <v>524132</v>
      </c>
      <c r="D1787" s="153" t="s">
        <v>7454</v>
      </c>
      <c r="E1787" t="s">
        <v>2225</v>
      </c>
      <c r="F1787" t="s">
        <v>3120</v>
      </c>
      <c r="G1787" t="s">
        <v>4708</v>
      </c>
    </row>
    <row r="1788" spans="1:7" x14ac:dyDescent="0.45">
      <c r="A1788">
        <v>5</v>
      </c>
      <c r="B1788" t="s">
        <v>3106</v>
      </c>
      <c r="C1788">
        <v>524133</v>
      </c>
      <c r="D1788" s="153" t="s">
        <v>7455</v>
      </c>
      <c r="E1788" t="s">
        <v>2227</v>
      </c>
      <c r="F1788" t="s">
        <v>3120</v>
      </c>
      <c r="G1788" t="s">
        <v>4709</v>
      </c>
    </row>
    <row r="1789" spans="1:7" x14ac:dyDescent="0.45">
      <c r="A1789">
        <v>5</v>
      </c>
      <c r="B1789" t="s">
        <v>3106</v>
      </c>
      <c r="C1789">
        <v>524134</v>
      </c>
      <c r="D1789" s="153" t="s">
        <v>7456</v>
      </c>
      <c r="E1789" t="s">
        <v>2229</v>
      </c>
      <c r="F1789" t="s">
        <v>3120</v>
      </c>
      <c r="G1789" t="s">
        <v>4710</v>
      </c>
    </row>
    <row r="1790" spans="1:7" x14ac:dyDescent="0.45">
      <c r="A1790">
        <v>5</v>
      </c>
      <c r="B1790" t="s">
        <v>3106</v>
      </c>
      <c r="C1790">
        <v>524135</v>
      </c>
      <c r="D1790" s="153" t="s">
        <v>7457</v>
      </c>
      <c r="E1790" t="s">
        <v>2231</v>
      </c>
      <c r="F1790" t="s">
        <v>3120</v>
      </c>
      <c r="G1790" t="s">
        <v>4711</v>
      </c>
    </row>
    <row r="1791" spans="1:7" x14ac:dyDescent="0.45">
      <c r="A1791">
        <v>5</v>
      </c>
      <c r="B1791" t="s">
        <v>3106</v>
      </c>
      <c r="C1791">
        <v>524139</v>
      </c>
      <c r="D1791" s="153" t="s">
        <v>7458</v>
      </c>
      <c r="E1791" t="s">
        <v>2233</v>
      </c>
      <c r="F1791" t="s">
        <v>3120</v>
      </c>
      <c r="G1791" t="s">
        <v>4712</v>
      </c>
    </row>
    <row r="1792" spans="1:7" x14ac:dyDescent="0.45">
      <c r="A1792">
        <v>5</v>
      </c>
      <c r="B1792" t="s">
        <v>3106</v>
      </c>
      <c r="C1792">
        <v>524210</v>
      </c>
      <c r="D1792" s="153" t="s">
        <v>7459</v>
      </c>
      <c r="E1792" t="s">
        <v>2235</v>
      </c>
      <c r="F1792" t="s">
        <v>3109</v>
      </c>
      <c r="G1792" t="s">
        <v>4715</v>
      </c>
    </row>
    <row r="1793" spans="1:7" x14ac:dyDescent="0.45">
      <c r="A1793">
        <v>5</v>
      </c>
      <c r="B1793" t="s">
        <v>3106</v>
      </c>
      <c r="C1793">
        <v>524291</v>
      </c>
      <c r="D1793" s="153" t="s">
        <v>7461</v>
      </c>
      <c r="E1793" t="s">
        <v>2237</v>
      </c>
      <c r="F1793" t="s">
        <v>3109</v>
      </c>
      <c r="G1793" t="s">
        <v>4718</v>
      </c>
    </row>
    <row r="1794" spans="1:7" x14ac:dyDescent="0.45">
      <c r="A1794">
        <v>5</v>
      </c>
      <c r="B1794" t="s">
        <v>3106</v>
      </c>
      <c r="C1794">
        <v>524299</v>
      </c>
      <c r="D1794" s="153" t="s">
        <v>7462</v>
      </c>
      <c r="E1794" t="s">
        <v>2239</v>
      </c>
      <c r="F1794" t="s">
        <v>3120</v>
      </c>
      <c r="G1794" t="s">
        <v>4719</v>
      </c>
    </row>
    <row r="1795" spans="1:7" x14ac:dyDescent="0.45">
      <c r="A1795">
        <v>5</v>
      </c>
      <c r="B1795" t="s">
        <v>3106</v>
      </c>
      <c r="C1795">
        <v>526111</v>
      </c>
      <c r="D1795" s="153" t="s">
        <v>7465</v>
      </c>
      <c r="E1795" t="s">
        <v>2241</v>
      </c>
      <c r="F1795" t="s">
        <v>3120</v>
      </c>
      <c r="G1795" t="s">
        <v>4725</v>
      </c>
    </row>
    <row r="1796" spans="1:7" x14ac:dyDescent="0.45">
      <c r="A1796">
        <v>5</v>
      </c>
      <c r="B1796" t="s">
        <v>3106</v>
      </c>
      <c r="C1796">
        <v>526112</v>
      </c>
      <c r="D1796" s="153" t="s">
        <v>7466</v>
      </c>
      <c r="E1796" t="s">
        <v>2243</v>
      </c>
      <c r="F1796" t="s">
        <v>3120</v>
      </c>
      <c r="G1796" t="s">
        <v>4726</v>
      </c>
    </row>
    <row r="1797" spans="1:7" x14ac:dyDescent="0.45">
      <c r="A1797">
        <v>5</v>
      </c>
      <c r="B1797" t="s">
        <v>3106</v>
      </c>
      <c r="C1797">
        <v>526911</v>
      </c>
      <c r="D1797" s="153" t="s">
        <v>7468</v>
      </c>
      <c r="E1797" t="s">
        <v>2245</v>
      </c>
      <c r="F1797" t="s">
        <v>3120</v>
      </c>
      <c r="G1797" t="s">
        <v>4731</v>
      </c>
    </row>
    <row r="1798" spans="1:7" x14ac:dyDescent="0.45">
      <c r="A1798">
        <v>5</v>
      </c>
      <c r="B1798" t="s">
        <v>3106</v>
      </c>
      <c r="C1798">
        <v>526912</v>
      </c>
      <c r="D1798" s="153" t="s">
        <v>7469</v>
      </c>
      <c r="E1798" t="s">
        <v>2247</v>
      </c>
      <c r="F1798" t="s">
        <v>3120</v>
      </c>
      <c r="G1798" t="s">
        <v>4732</v>
      </c>
    </row>
    <row r="1799" spans="1:7" x14ac:dyDescent="0.45">
      <c r="A1799">
        <v>5</v>
      </c>
      <c r="B1799" t="s">
        <v>3106</v>
      </c>
      <c r="C1799">
        <v>526913</v>
      </c>
      <c r="D1799" s="153" t="s">
        <v>7470</v>
      </c>
      <c r="E1799" t="s">
        <v>2249</v>
      </c>
      <c r="F1799" t="s">
        <v>3120</v>
      </c>
      <c r="G1799" t="s">
        <v>4733</v>
      </c>
    </row>
    <row r="1800" spans="1:7" x14ac:dyDescent="0.45">
      <c r="A1800">
        <v>5</v>
      </c>
      <c r="B1800" t="s">
        <v>3106</v>
      </c>
      <c r="C1800">
        <v>526914</v>
      </c>
      <c r="D1800" s="153" t="s">
        <v>7471</v>
      </c>
      <c r="E1800" t="s">
        <v>2251</v>
      </c>
      <c r="F1800" t="s">
        <v>3120</v>
      </c>
      <c r="G1800" t="s">
        <v>4734</v>
      </c>
    </row>
    <row r="1801" spans="1:7" x14ac:dyDescent="0.45">
      <c r="A1801">
        <v>5</v>
      </c>
      <c r="B1801" t="s">
        <v>3106</v>
      </c>
      <c r="C1801">
        <v>526915</v>
      </c>
      <c r="D1801" s="153" t="s">
        <v>7472</v>
      </c>
      <c r="E1801" t="s">
        <v>2253</v>
      </c>
      <c r="F1801" t="s">
        <v>3120</v>
      </c>
      <c r="G1801" t="s">
        <v>4735</v>
      </c>
    </row>
    <row r="1802" spans="1:7" x14ac:dyDescent="0.45">
      <c r="A1802">
        <v>5</v>
      </c>
      <c r="B1802" t="s">
        <v>3106</v>
      </c>
      <c r="C1802">
        <v>526916</v>
      </c>
      <c r="D1802" s="153" t="s">
        <v>7473</v>
      </c>
      <c r="E1802" t="s">
        <v>2255</v>
      </c>
      <c r="F1802" t="s">
        <v>3120</v>
      </c>
      <c r="G1802" t="s">
        <v>4736</v>
      </c>
    </row>
    <row r="1803" spans="1:7" x14ac:dyDescent="0.45">
      <c r="A1803">
        <v>5</v>
      </c>
      <c r="B1803" t="s">
        <v>3106</v>
      </c>
      <c r="C1803">
        <v>526917</v>
      </c>
      <c r="D1803" s="153" t="s">
        <v>7474</v>
      </c>
      <c r="E1803" t="s">
        <v>2257</v>
      </c>
      <c r="F1803" t="s">
        <v>3120</v>
      </c>
      <c r="G1803" t="s">
        <v>4737</v>
      </c>
    </row>
    <row r="1804" spans="1:7" x14ac:dyDescent="0.45">
      <c r="A1804">
        <v>5</v>
      </c>
      <c r="B1804" t="s">
        <v>3106</v>
      </c>
      <c r="C1804">
        <v>526919</v>
      </c>
      <c r="D1804" s="153" t="s">
        <v>7475</v>
      </c>
      <c r="E1804" t="s">
        <v>2259</v>
      </c>
      <c r="F1804" t="s">
        <v>3120</v>
      </c>
      <c r="G1804" t="s">
        <v>4738</v>
      </c>
    </row>
    <row r="1805" spans="1:7" x14ac:dyDescent="0.45">
      <c r="A1805">
        <v>5</v>
      </c>
      <c r="B1805" t="s">
        <v>3106</v>
      </c>
      <c r="C1805">
        <v>526930</v>
      </c>
      <c r="D1805" s="153" t="s">
        <v>7476</v>
      </c>
      <c r="E1805" t="s">
        <v>2261</v>
      </c>
      <c r="F1805" t="s">
        <v>3120</v>
      </c>
      <c r="G1805" t="s">
        <v>4740</v>
      </c>
    </row>
    <row r="1806" spans="1:7" x14ac:dyDescent="0.45">
      <c r="A1806">
        <v>5</v>
      </c>
      <c r="B1806" t="s">
        <v>3106</v>
      </c>
      <c r="C1806">
        <v>526981</v>
      </c>
      <c r="D1806" s="153" t="s">
        <v>7478</v>
      </c>
      <c r="E1806" t="s">
        <v>2263</v>
      </c>
      <c r="F1806" t="s">
        <v>3120</v>
      </c>
      <c r="G1806" t="s">
        <v>4743</v>
      </c>
    </row>
    <row r="1807" spans="1:7" x14ac:dyDescent="0.45">
      <c r="A1807">
        <v>5</v>
      </c>
      <c r="B1807" t="s">
        <v>3106</v>
      </c>
      <c r="C1807">
        <v>526989</v>
      </c>
      <c r="D1807" s="153" t="s">
        <v>7479</v>
      </c>
      <c r="E1807" t="s">
        <v>2265</v>
      </c>
      <c r="F1807" t="s">
        <v>3120</v>
      </c>
      <c r="G1807" t="s">
        <v>4744</v>
      </c>
    </row>
    <row r="1808" spans="1:7" x14ac:dyDescent="0.45">
      <c r="A1808">
        <v>5</v>
      </c>
      <c r="B1808" t="s">
        <v>3106</v>
      </c>
      <c r="C1808">
        <v>531111</v>
      </c>
      <c r="D1808" s="153" t="s">
        <v>7483</v>
      </c>
      <c r="E1808" t="s">
        <v>2267</v>
      </c>
      <c r="F1808" t="s">
        <v>3120</v>
      </c>
      <c r="G1808" t="s">
        <v>4751</v>
      </c>
    </row>
    <row r="1809" spans="1:7" x14ac:dyDescent="0.45">
      <c r="A1809">
        <v>5</v>
      </c>
      <c r="B1809" t="s">
        <v>3106</v>
      </c>
      <c r="C1809">
        <v>531112</v>
      </c>
      <c r="D1809" s="153" t="s">
        <v>7484</v>
      </c>
      <c r="E1809" t="s">
        <v>2269</v>
      </c>
      <c r="F1809" t="s">
        <v>3120</v>
      </c>
      <c r="G1809" t="s">
        <v>4752</v>
      </c>
    </row>
    <row r="1810" spans="1:7" x14ac:dyDescent="0.45">
      <c r="A1810">
        <v>5</v>
      </c>
      <c r="B1810" t="s">
        <v>3106</v>
      </c>
      <c r="C1810">
        <v>531120</v>
      </c>
      <c r="D1810" s="153" t="s">
        <v>7485</v>
      </c>
      <c r="E1810" t="s">
        <v>2271</v>
      </c>
      <c r="F1810" t="s">
        <v>3109</v>
      </c>
      <c r="G1810" t="s">
        <v>4754</v>
      </c>
    </row>
    <row r="1811" spans="1:7" x14ac:dyDescent="0.45">
      <c r="A1811">
        <v>5</v>
      </c>
      <c r="B1811" t="s">
        <v>3106</v>
      </c>
      <c r="C1811">
        <v>531130</v>
      </c>
      <c r="D1811" s="153" t="s">
        <v>7486</v>
      </c>
      <c r="E1811" t="s">
        <v>2273</v>
      </c>
      <c r="F1811" t="s">
        <v>3109</v>
      </c>
      <c r="G1811" t="s">
        <v>4756</v>
      </c>
    </row>
    <row r="1812" spans="1:7" x14ac:dyDescent="0.45">
      <c r="A1812">
        <v>5</v>
      </c>
      <c r="B1812" t="s">
        <v>3106</v>
      </c>
      <c r="C1812">
        <v>531190</v>
      </c>
      <c r="D1812" s="153" t="s">
        <v>7487</v>
      </c>
      <c r="E1812" t="s">
        <v>2275</v>
      </c>
      <c r="F1812" t="s">
        <v>3109</v>
      </c>
      <c r="G1812" t="s">
        <v>4758</v>
      </c>
    </row>
    <row r="1813" spans="1:7" x14ac:dyDescent="0.45">
      <c r="A1813">
        <v>5</v>
      </c>
      <c r="B1813" t="s">
        <v>3106</v>
      </c>
      <c r="C1813">
        <v>531211</v>
      </c>
      <c r="D1813" s="153" t="s">
        <v>7489</v>
      </c>
      <c r="E1813" t="s">
        <v>2277</v>
      </c>
      <c r="F1813" t="s">
        <v>3120</v>
      </c>
      <c r="G1813" t="s">
        <v>4762</v>
      </c>
    </row>
    <row r="1814" spans="1:7" x14ac:dyDescent="0.45">
      <c r="A1814">
        <v>5</v>
      </c>
      <c r="B1814" t="s">
        <v>3106</v>
      </c>
      <c r="C1814">
        <v>531212</v>
      </c>
      <c r="D1814" s="153" t="s">
        <v>7490</v>
      </c>
      <c r="E1814" t="s">
        <v>2279</v>
      </c>
      <c r="F1814" t="s">
        <v>3120</v>
      </c>
      <c r="G1814" t="s">
        <v>4763</v>
      </c>
    </row>
    <row r="1815" spans="1:7" x14ac:dyDescent="0.45">
      <c r="A1815">
        <v>5</v>
      </c>
      <c r="B1815" t="s">
        <v>3106</v>
      </c>
      <c r="C1815">
        <v>531310</v>
      </c>
      <c r="D1815" s="153" t="s">
        <v>7491</v>
      </c>
      <c r="E1815" t="s">
        <v>2281</v>
      </c>
      <c r="F1815" t="s">
        <v>3120</v>
      </c>
      <c r="G1815" t="s">
        <v>4767</v>
      </c>
    </row>
    <row r="1816" spans="1:7" x14ac:dyDescent="0.45">
      <c r="A1816">
        <v>5</v>
      </c>
      <c r="B1816" t="s">
        <v>3106</v>
      </c>
      <c r="C1816">
        <v>531320</v>
      </c>
      <c r="D1816" s="153" t="s">
        <v>7492</v>
      </c>
      <c r="E1816" t="s">
        <v>2283</v>
      </c>
      <c r="F1816" t="s">
        <v>3109</v>
      </c>
      <c r="G1816" t="s">
        <v>4769</v>
      </c>
    </row>
    <row r="1817" spans="1:7" x14ac:dyDescent="0.45">
      <c r="A1817">
        <v>5</v>
      </c>
      <c r="B1817" t="s">
        <v>3106</v>
      </c>
      <c r="C1817">
        <v>531390</v>
      </c>
      <c r="D1817" s="153" t="s">
        <v>7493</v>
      </c>
      <c r="E1817" t="s">
        <v>2285</v>
      </c>
      <c r="F1817" t="s">
        <v>3109</v>
      </c>
      <c r="G1817" t="s">
        <v>4771</v>
      </c>
    </row>
    <row r="1818" spans="1:7" x14ac:dyDescent="0.45">
      <c r="A1818">
        <v>5</v>
      </c>
      <c r="B1818" t="s">
        <v>3106</v>
      </c>
      <c r="C1818">
        <v>532111</v>
      </c>
      <c r="D1818" s="153" t="s">
        <v>7496</v>
      </c>
      <c r="E1818" t="s">
        <v>2287</v>
      </c>
      <c r="F1818" t="s">
        <v>3109</v>
      </c>
      <c r="G1818" t="s">
        <v>4776</v>
      </c>
    </row>
    <row r="1819" spans="1:7" x14ac:dyDescent="0.45">
      <c r="A1819">
        <v>5</v>
      </c>
      <c r="B1819" t="s">
        <v>3106</v>
      </c>
      <c r="C1819">
        <v>532112</v>
      </c>
      <c r="D1819" s="153" t="s">
        <v>7497</v>
      </c>
      <c r="E1819" t="s">
        <v>2289</v>
      </c>
      <c r="F1819" t="s">
        <v>3109</v>
      </c>
      <c r="G1819" t="s">
        <v>4777</v>
      </c>
    </row>
    <row r="1820" spans="1:7" x14ac:dyDescent="0.45">
      <c r="A1820">
        <v>5</v>
      </c>
      <c r="B1820" t="s">
        <v>3106</v>
      </c>
      <c r="C1820">
        <v>532120</v>
      </c>
      <c r="D1820" s="153" t="s">
        <v>7498</v>
      </c>
      <c r="E1820" t="s">
        <v>4778</v>
      </c>
      <c r="F1820" t="s">
        <v>3109</v>
      </c>
      <c r="G1820" t="s">
        <v>4780</v>
      </c>
    </row>
    <row r="1821" spans="1:7" x14ac:dyDescent="0.45">
      <c r="A1821">
        <v>5</v>
      </c>
      <c r="B1821" t="s">
        <v>3106</v>
      </c>
      <c r="C1821">
        <v>532210</v>
      </c>
      <c r="D1821" s="153" t="s">
        <v>7499</v>
      </c>
      <c r="E1821" t="s">
        <v>2293</v>
      </c>
      <c r="G1821" t="s">
        <v>4784</v>
      </c>
    </row>
    <row r="1822" spans="1:7" x14ac:dyDescent="0.45">
      <c r="A1822">
        <v>5</v>
      </c>
      <c r="B1822" t="s">
        <v>3106</v>
      </c>
      <c r="C1822">
        <v>532280</v>
      </c>
      <c r="D1822" s="153" t="s">
        <v>7500</v>
      </c>
      <c r="E1822" t="s">
        <v>4785</v>
      </c>
      <c r="F1822" t="s">
        <v>3120</v>
      </c>
      <c r="G1822" t="s">
        <v>4787</v>
      </c>
    </row>
    <row r="1823" spans="1:7" x14ac:dyDescent="0.45">
      <c r="A1823">
        <v>5</v>
      </c>
      <c r="B1823" t="s">
        <v>3106</v>
      </c>
      <c r="C1823">
        <v>532310</v>
      </c>
      <c r="D1823" s="153" t="s">
        <v>7501</v>
      </c>
      <c r="E1823" t="s">
        <v>2301</v>
      </c>
      <c r="G1823" t="s">
        <v>4790</v>
      </c>
    </row>
    <row r="1824" spans="1:7" x14ac:dyDescent="0.45">
      <c r="A1824">
        <v>5</v>
      </c>
      <c r="B1824" t="s">
        <v>3106</v>
      </c>
      <c r="C1824">
        <v>532410</v>
      </c>
      <c r="D1824" s="153" t="s">
        <v>7502</v>
      </c>
      <c r="E1824" t="s">
        <v>2303</v>
      </c>
      <c r="F1824" t="s">
        <v>3120</v>
      </c>
      <c r="G1824" t="s">
        <v>4794</v>
      </c>
    </row>
    <row r="1825" spans="1:7" x14ac:dyDescent="0.45">
      <c r="A1825">
        <v>5</v>
      </c>
      <c r="B1825" t="s">
        <v>3106</v>
      </c>
      <c r="C1825">
        <v>532420</v>
      </c>
      <c r="D1825" s="153" t="s">
        <v>7503</v>
      </c>
      <c r="E1825" t="s">
        <v>2305</v>
      </c>
      <c r="G1825" t="s">
        <v>4796</v>
      </c>
    </row>
    <row r="1826" spans="1:7" x14ac:dyDescent="0.45">
      <c r="A1826">
        <v>5</v>
      </c>
      <c r="B1826" t="s">
        <v>3106</v>
      </c>
      <c r="C1826">
        <v>532490</v>
      </c>
      <c r="D1826" s="153" t="s">
        <v>7504</v>
      </c>
      <c r="E1826" t="s">
        <v>2307</v>
      </c>
      <c r="F1826" t="s">
        <v>3109</v>
      </c>
      <c r="G1826" t="s">
        <v>4798</v>
      </c>
    </row>
    <row r="1827" spans="1:7" x14ac:dyDescent="0.45">
      <c r="A1827">
        <v>5</v>
      </c>
      <c r="B1827" t="s">
        <v>3106</v>
      </c>
      <c r="C1827">
        <v>533110</v>
      </c>
      <c r="D1827" s="153" t="s">
        <v>7506</v>
      </c>
      <c r="E1827" t="s">
        <v>785</v>
      </c>
      <c r="G1827" t="s">
        <v>4802</v>
      </c>
    </row>
    <row r="1828" spans="1:7" x14ac:dyDescent="0.45">
      <c r="A1828">
        <v>5</v>
      </c>
      <c r="B1828" t="s">
        <v>3106</v>
      </c>
      <c r="C1828">
        <v>541110</v>
      </c>
      <c r="D1828" s="153" t="s">
        <v>7509</v>
      </c>
      <c r="E1828" t="s">
        <v>2310</v>
      </c>
      <c r="G1828" t="s">
        <v>4807</v>
      </c>
    </row>
    <row r="1829" spans="1:7" x14ac:dyDescent="0.45">
      <c r="A1829">
        <v>5</v>
      </c>
      <c r="B1829" t="s">
        <v>3106</v>
      </c>
      <c r="C1829">
        <v>541120</v>
      </c>
      <c r="D1829" s="153" t="s">
        <v>7510</v>
      </c>
      <c r="E1829" t="s">
        <v>2312</v>
      </c>
      <c r="G1829" t="s">
        <v>4809</v>
      </c>
    </row>
    <row r="1830" spans="1:7" x14ac:dyDescent="0.45">
      <c r="A1830">
        <v>5</v>
      </c>
      <c r="B1830" t="s">
        <v>3106</v>
      </c>
      <c r="C1830">
        <v>541190</v>
      </c>
      <c r="D1830" s="153" t="s">
        <v>7511</v>
      </c>
      <c r="E1830" t="s">
        <v>2314</v>
      </c>
      <c r="F1830" t="s">
        <v>3466</v>
      </c>
      <c r="G1830" t="s">
        <v>4811</v>
      </c>
    </row>
    <row r="1831" spans="1:7" x14ac:dyDescent="0.45">
      <c r="A1831">
        <v>5</v>
      </c>
      <c r="B1831" t="s">
        <v>3106</v>
      </c>
      <c r="C1831">
        <v>541212</v>
      </c>
      <c r="D1831" s="153" t="s">
        <v>7513</v>
      </c>
      <c r="E1831" t="s">
        <v>2316</v>
      </c>
      <c r="F1831" t="s">
        <v>3120</v>
      </c>
      <c r="G1831" t="s">
        <v>4814</v>
      </c>
    </row>
    <row r="1832" spans="1:7" x14ac:dyDescent="0.45">
      <c r="A1832">
        <v>5</v>
      </c>
      <c r="B1832" t="s">
        <v>3106</v>
      </c>
      <c r="C1832">
        <v>541213</v>
      </c>
      <c r="D1832" s="153" t="s">
        <v>7514</v>
      </c>
      <c r="E1832" t="s">
        <v>2318</v>
      </c>
      <c r="F1832" t="s">
        <v>3109</v>
      </c>
      <c r="G1832" t="s">
        <v>4815</v>
      </c>
    </row>
    <row r="1833" spans="1:7" x14ac:dyDescent="0.45">
      <c r="A1833">
        <v>5</v>
      </c>
      <c r="B1833" t="s">
        <v>3106</v>
      </c>
      <c r="C1833">
        <v>541215</v>
      </c>
      <c r="D1833" s="153" t="s">
        <v>7515</v>
      </c>
      <c r="E1833" t="s">
        <v>2320</v>
      </c>
      <c r="F1833" t="s">
        <v>3120</v>
      </c>
      <c r="G1833" t="s">
        <v>4816</v>
      </c>
    </row>
    <row r="1834" spans="1:7" x14ac:dyDescent="0.45">
      <c r="A1834">
        <v>5</v>
      </c>
      <c r="B1834" t="s">
        <v>3106</v>
      </c>
      <c r="C1834">
        <v>541310</v>
      </c>
      <c r="D1834" s="153" t="s">
        <v>7516</v>
      </c>
      <c r="E1834" t="s">
        <v>2322</v>
      </c>
      <c r="G1834" t="s">
        <v>4819</v>
      </c>
    </row>
    <row r="1835" spans="1:7" x14ac:dyDescent="0.45">
      <c r="A1835">
        <v>5</v>
      </c>
      <c r="B1835" t="s">
        <v>3106</v>
      </c>
      <c r="C1835">
        <v>541320</v>
      </c>
      <c r="D1835" s="153" t="s">
        <v>7517</v>
      </c>
      <c r="E1835" t="s">
        <v>2324</v>
      </c>
      <c r="G1835" t="s">
        <v>4821</v>
      </c>
    </row>
    <row r="1836" spans="1:7" x14ac:dyDescent="0.45">
      <c r="A1836">
        <v>5</v>
      </c>
      <c r="B1836" t="s">
        <v>3106</v>
      </c>
      <c r="C1836">
        <v>541330</v>
      </c>
      <c r="D1836" s="153" t="s">
        <v>7518</v>
      </c>
      <c r="E1836" t="s">
        <v>2326</v>
      </c>
      <c r="G1836" t="s">
        <v>4823</v>
      </c>
    </row>
    <row r="1837" spans="1:7" x14ac:dyDescent="0.45">
      <c r="A1837">
        <v>5</v>
      </c>
      <c r="B1837" t="s">
        <v>3106</v>
      </c>
      <c r="C1837">
        <v>541340</v>
      </c>
      <c r="D1837" s="153" t="s">
        <v>7519</v>
      </c>
      <c r="E1837" t="s">
        <v>2328</v>
      </c>
      <c r="G1837" t="s">
        <v>4825</v>
      </c>
    </row>
    <row r="1838" spans="1:7" x14ac:dyDescent="0.45">
      <c r="A1838">
        <v>5</v>
      </c>
      <c r="B1838" t="s">
        <v>3106</v>
      </c>
      <c r="C1838">
        <v>541350</v>
      </c>
      <c r="D1838" s="153" t="s">
        <v>7520</v>
      </c>
      <c r="E1838" t="s">
        <v>2330</v>
      </c>
      <c r="G1838" t="s">
        <v>4827</v>
      </c>
    </row>
    <row r="1839" spans="1:7" x14ac:dyDescent="0.45">
      <c r="A1839">
        <v>5</v>
      </c>
      <c r="B1839" t="s">
        <v>3106</v>
      </c>
      <c r="C1839">
        <v>541360</v>
      </c>
      <c r="D1839" s="153" t="s">
        <v>7521</v>
      </c>
      <c r="E1839" t="s">
        <v>2332</v>
      </c>
      <c r="G1839" t="s">
        <v>4829</v>
      </c>
    </row>
    <row r="1840" spans="1:7" x14ac:dyDescent="0.45">
      <c r="A1840">
        <v>5</v>
      </c>
      <c r="B1840" t="s">
        <v>3106</v>
      </c>
      <c r="C1840">
        <v>541370</v>
      </c>
      <c r="D1840" s="153" t="s">
        <v>7522</v>
      </c>
      <c r="E1840" t="s">
        <v>2334</v>
      </c>
      <c r="G1840" t="s">
        <v>4831</v>
      </c>
    </row>
    <row r="1841" spans="1:7" x14ac:dyDescent="0.45">
      <c r="A1841">
        <v>5</v>
      </c>
      <c r="B1841" t="s">
        <v>3106</v>
      </c>
      <c r="C1841">
        <v>541380</v>
      </c>
      <c r="D1841" s="153" t="s">
        <v>7523</v>
      </c>
      <c r="E1841" t="s">
        <v>2336</v>
      </c>
      <c r="G1841" t="s">
        <v>4833</v>
      </c>
    </row>
    <row r="1842" spans="1:7" x14ac:dyDescent="0.45">
      <c r="A1842">
        <v>5</v>
      </c>
      <c r="B1842" t="s">
        <v>3106</v>
      </c>
      <c r="C1842">
        <v>541410</v>
      </c>
      <c r="D1842" s="153" t="s">
        <v>7524</v>
      </c>
      <c r="E1842" t="s">
        <v>2338</v>
      </c>
      <c r="G1842" t="s">
        <v>4836</v>
      </c>
    </row>
    <row r="1843" spans="1:7" x14ac:dyDescent="0.45">
      <c r="A1843">
        <v>5</v>
      </c>
      <c r="B1843" t="s">
        <v>3106</v>
      </c>
      <c r="C1843">
        <v>541420</v>
      </c>
      <c r="D1843" s="153" t="s">
        <v>7525</v>
      </c>
      <c r="E1843" t="s">
        <v>2340</v>
      </c>
      <c r="G1843" t="s">
        <v>4838</v>
      </c>
    </row>
    <row r="1844" spans="1:7" x14ac:dyDescent="0.45">
      <c r="A1844">
        <v>5</v>
      </c>
      <c r="B1844" t="s">
        <v>3106</v>
      </c>
      <c r="C1844">
        <v>541430</v>
      </c>
      <c r="D1844" s="153" t="s">
        <v>7526</v>
      </c>
      <c r="E1844" t="s">
        <v>2342</v>
      </c>
      <c r="G1844" t="s">
        <v>4840</v>
      </c>
    </row>
    <row r="1845" spans="1:7" x14ac:dyDescent="0.45">
      <c r="A1845">
        <v>5</v>
      </c>
      <c r="B1845" t="s">
        <v>3106</v>
      </c>
      <c r="C1845">
        <v>541490</v>
      </c>
      <c r="D1845" s="153" t="s">
        <v>7527</v>
      </c>
      <c r="E1845" t="s">
        <v>2344</v>
      </c>
      <c r="G1845" t="s">
        <v>4842</v>
      </c>
    </row>
    <row r="1846" spans="1:7" x14ac:dyDescent="0.45">
      <c r="A1846">
        <v>5</v>
      </c>
      <c r="B1846" t="s">
        <v>3106</v>
      </c>
      <c r="C1846">
        <v>541514</v>
      </c>
      <c r="D1846" s="153" t="s">
        <v>7529</v>
      </c>
      <c r="E1846" t="s">
        <v>2346</v>
      </c>
      <c r="F1846" t="s">
        <v>3120</v>
      </c>
      <c r="G1846" t="s">
        <v>4845</v>
      </c>
    </row>
    <row r="1847" spans="1:7" x14ac:dyDescent="0.45">
      <c r="A1847">
        <v>5</v>
      </c>
      <c r="B1847" t="s">
        <v>3106</v>
      </c>
      <c r="C1847">
        <v>541515</v>
      </c>
      <c r="D1847" s="153" t="s">
        <v>7530</v>
      </c>
      <c r="E1847" t="s">
        <v>2348</v>
      </c>
      <c r="F1847" t="s">
        <v>3120</v>
      </c>
      <c r="G1847" t="s">
        <v>4846</v>
      </c>
    </row>
    <row r="1848" spans="1:7" x14ac:dyDescent="0.45">
      <c r="A1848">
        <v>5</v>
      </c>
      <c r="B1848" t="s">
        <v>3106</v>
      </c>
      <c r="C1848">
        <v>541611</v>
      </c>
      <c r="D1848" s="153" t="s">
        <v>7532</v>
      </c>
      <c r="E1848" t="s">
        <v>2350</v>
      </c>
      <c r="F1848" t="s">
        <v>3109</v>
      </c>
      <c r="G1848" t="s">
        <v>4850</v>
      </c>
    </row>
    <row r="1849" spans="1:7" x14ac:dyDescent="0.45">
      <c r="A1849">
        <v>5</v>
      </c>
      <c r="B1849" t="s">
        <v>3106</v>
      </c>
      <c r="C1849">
        <v>541612</v>
      </c>
      <c r="D1849" s="153" t="s">
        <v>7533</v>
      </c>
      <c r="E1849" t="s">
        <v>2352</v>
      </c>
      <c r="F1849" t="s">
        <v>3109</v>
      </c>
      <c r="G1849" t="s">
        <v>4851</v>
      </c>
    </row>
    <row r="1850" spans="1:7" x14ac:dyDescent="0.45">
      <c r="A1850">
        <v>5</v>
      </c>
      <c r="B1850" t="s">
        <v>3106</v>
      </c>
      <c r="C1850">
        <v>541619</v>
      </c>
      <c r="D1850" s="153" t="s">
        <v>7534</v>
      </c>
      <c r="E1850" t="s">
        <v>2354</v>
      </c>
      <c r="F1850" t="s">
        <v>3120</v>
      </c>
      <c r="G1850" t="s">
        <v>4852</v>
      </c>
    </row>
    <row r="1851" spans="1:7" x14ac:dyDescent="0.45">
      <c r="A1851">
        <v>5</v>
      </c>
      <c r="B1851" t="s">
        <v>3106</v>
      </c>
      <c r="C1851">
        <v>541620</v>
      </c>
      <c r="D1851" s="153" t="s">
        <v>7535</v>
      </c>
      <c r="E1851" t="s">
        <v>2356</v>
      </c>
      <c r="G1851" t="s">
        <v>4854</v>
      </c>
    </row>
    <row r="1852" spans="1:7" x14ac:dyDescent="0.45">
      <c r="A1852">
        <v>5</v>
      </c>
      <c r="B1852" t="s">
        <v>3106</v>
      </c>
      <c r="C1852">
        <v>541690</v>
      </c>
      <c r="D1852" s="153" t="s">
        <v>7536</v>
      </c>
      <c r="E1852" t="s">
        <v>2358</v>
      </c>
      <c r="G1852" t="s">
        <v>4856</v>
      </c>
    </row>
    <row r="1853" spans="1:7" x14ac:dyDescent="0.45">
      <c r="A1853">
        <v>5</v>
      </c>
      <c r="B1853" t="s">
        <v>3106</v>
      </c>
      <c r="C1853">
        <v>541710</v>
      </c>
      <c r="D1853" s="153" t="s">
        <v>7537</v>
      </c>
      <c r="E1853" t="s">
        <v>2360</v>
      </c>
      <c r="F1853" t="s">
        <v>3120</v>
      </c>
      <c r="G1853" t="s">
        <v>4859</v>
      </c>
    </row>
    <row r="1854" spans="1:7" x14ac:dyDescent="0.45">
      <c r="A1854">
        <v>5</v>
      </c>
      <c r="B1854" t="s">
        <v>3106</v>
      </c>
      <c r="C1854">
        <v>541720</v>
      </c>
      <c r="D1854" s="153" t="s">
        <v>7538</v>
      </c>
      <c r="E1854" t="s">
        <v>2362</v>
      </c>
      <c r="F1854" t="s">
        <v>3109</v>
      </c>
      <c r="G1854" t="s">
        <v>4861</v>
      </c>
    </row>
    <row r="1855" spans="1:7" x14ac:dyDescent="0.45">
      <c r="A1855">
        <v>5</v>
      </c>
      <c r="B1855" t="s">
        <v>3106</v>
      </c>
      <c r="C1855">
        <v>541810</v>
      </c>
      <c r="D1855" s="153" t="s">
        <v>7539</v>
      </c>
      <c r="E1855" t="s">
        <v>2364</v>
      </c>
      <c r="G1855" t="s">
        <v>4864</v>
      </c>
    </row>
    <row r="1856" spans="1:7" x14ac:dyDescent="0.45">
      <c r="A1856">
        <v>5</v>
      </c>
      <c r="B1856" t="s">
        <v>3106</v>
      </c>
      <c r="C1856">
        <v>541820</v>
      </c>
      <c r="D1856" s="153" t="s">
        <v>7540</v>
      </c>
      <c r="E1856" t="s">
        <v>2366</v>
      </c>
      <c r="G1856" t="s">
        <v>4866</v>
      </c>
    </row>
    <row r="1857" spans="1:7" x14ac:dyDescent="0.45">
      <c r="A1857">
        <v>5</v>
      </c>
      <c r="B1857" t="s">
        <v>3106</v>
      </c>
      <c r="C1857">
        <v>541830</v>
      </c>
      <c r="D1857" s="153" t="s">
        <v>7541</v>
      </c>
      <c r="E1857" t="s">
        <v>2368</v>
      </c>
      <c r="G1857" t="s">
        <v>4868</v>
      </c>
    </row>
    <row r="1858" spans="1:7" x14ac:dyDescent="0.45">
      <c r="A1858">
        <v>5</v>
      </c>
      <c r="B1858" t="s">
        <v>3106</v>
      </c>
      <c r="C1858">
        <v>541840</v>
      </c>
      <c r="D1858" s="153" t="s">
        <v>7542</v>
      </c>
      <c r="E1858" t="s">
        <v>2370</v>
      </c>
      <c r="G1858" t="s">
        <v>4870</v>
      </c>
    </row>
    <row r="1859" spans="1:7" x14ac:dyDescent="0.45">
      <c r="A1859">
        <v>5</v>
      </c>
      <c r="B1859" t="s">
        <v>3106</v>
      </c>
      <c r="C1859">
        <v>541850</v>
      </c>
      <c r="D1859" s="153" t="s">
        <v>7543</v>
      </c>
      <c r="E1859" t="s">
        <v>2372</v>
      </c>
      <c r="G1859" t="s">
        <v>4872</v>
      </c>
    </row>
    <row r="1860" spans="1:7" x14ac:dyDescent="0.45">
      <c r="A1860">
        <v>5</v>
      </c>
      <c r="B1860" t="s">
        <v>3106</v>
      </c>
      <c r="C1860">
        <v>541860</v>
      </c>
      <c r="D1860" s="153" t="s">
        <v>7544</v>
      </c>
      <c r="E1860" t="s">
        <v>2374</v>
      </c>
      <c r="G1860" t="s">
        <v>4874</v>
      </c>
    </row>
    <row r="1861" spans="1:7" x14ac:dyDescent="0.45">
      <c r="A1861">
        <v>5</v>
      </c>
      <c r="B1861" t="s">
        <v>3106</v>
      </c>
      <c r="C1861">
        <v>541870</v>
      </c>
      <c r="D1861" s="153" t="s">
        <v>7545</v>
      </c>
      <c r="E1861" t="s">
        <v>2376</v>
      </c>
      <c r="G1861" t="s">
        <v>4876</v>
      </c>
    </row>
    <row r="1862" spans="1:7" x14ac:dyDescent="0.45">
      <c r="A1862">
        <v>5</v>
      </c>
      <c r="B1862" t="s">
        <v>3106</v>
      </c>
      <c r="C1862">
        <v>541891</v>
      </c>
      <c r="D1862" s="153" t="s">
        <v>7547</v>
      </c>
      <c r="E1862" t="s">
        <v>2378</v>
      </c>
      <c r="F1862" t="s">
        <v>3120</v>
      </c>
      <c r="G1862" t="s">
        <v>4879</v>
      </c>
    </row>
    <row r="1863" spans="1:7" x14ac:dyDescent="0.45">
      <c r="A1863">
        <v>5</v>
      </c>
      <c r="B1863" t="s">
        <v>3106</v>
      </c>
      <c r="C1863">
        <v>541899</v>
      </c>
      <c r="D1863" s="153" t="s">
        <v>7548</v>
      </c>
      <c r="E1863" t="s">
        <v>2380</v>
      </c>
      <c r="F1863" t="s">
        <v>3120</v>
      </c>
      <c r="G1863" t="s">
        <v>4880</v>
      </c>
    </row>
    <row r="1864" spans="1:7" x14ac:dyDescent="0.45">
      <c r="A1864">
        <v>5</v>
      </c>
      <c r="B1864" t="s">
        <v>3106</v>
      </c>
      <c r="C1864">
        <v>541910</v>
      </c>
      <c r="D1864" s="153" t="s">
        <v>7549</v>
      </c>
      <c r="E1864" t="s">
        <v>2382</v>
      </c>
      <c r="G1864" t="s">
        <v>4883</v>
      </c>
    </row>
    <row r="1865" spans="1:7" x14ac:dyDescent="0.45">
      <c r="A1865">
        <v>5</v>
      </c>
      <c r="B1865" t="s">
        <v>3106</v>
      </c>
      <c r="C1865">
        <v>541920</v>
      </c>
      <c r="D1865" s="153" t="s">
        <v>7550</v>
      </c>
      <c r="E1865" t="s">
        <v>2384</v>
      </c>
      <c r="F1865" t="s">
        <v>3466</v>
      </c>
      <c r="G1865" t="s">
        <v>4885</v>
      </c>
    </row>
    <row r="1866" spans="1:7" x14ac:dyDescent="0.45">
      <c r="A1866">
        <v>5</v>
      </c>
      <c r="B1866" t="s">
        <v>3106</v>
      </c>
      <c r="C1866">
        <v>541930</v>
      </c>
      <c r="D1866" s="153" t="s">
        <v>7551</v>
      </c>
      <c r="E1866" t="s">
        <v>2386</v>
      </c>
      <c r="G1866" t="s">
        <v>4887</v>
      </c>
    </row>
    <row r="1867" spans="1:7" x14ac:dyDescent="0.45">
      <c r="A1867">
        <v>5</v>
      </c>
      <c r="B1867" t="s">
        <v>3106</v>
      </c>
      <c r="C1867">
        <v>541940</v>
      </c>
      <c r="D1867" s="153" t="s">
        <v>7552</v>
      </c>
      <c r="E1867" t="s">
        <v>2388</v>
      </c>
      <c r="F1867" t="s">
        <v>3109</v>
      </c>
      <c r="G1867" t="s">
        <v>4889</v>
      </c>
    </row>
    <row r="1868" spans="1:7" x14ac:dyDescent="0.45">
      <c r="A1868">
        <v>5</v>
      </c>
      <c r="B1868" t="s">
        <v>3106</v>
      </c>
      <c r="C1868">
        <v>541990</v>
      </c>
      <c r="D1868" s="153" t="s">
        <v>7553</v>
      </c>
      <c r="E1868" t="s">
        <v>2390</v>
      </c>
      <c r="G1868" t="s">
        <v>4891</v>
      </c>
    </row>
    <row r="1869" spans="1:7" x14ac:dyDescent="0.45">
      <c r="A1869">
        <v>5</v>
      </c>
      <c r="B1869" t="s">
        <v>3106</v>
      </c>
      <c r="C1869">
        <v>551113</v>
      </c>
      <c r="D1869" s="153" t="s">
        <v>7557</v>
      </c>
      <c r="E1869" t="s">
        <v>808</v>
      </c>
      <c r="F1869" t="s">
        <v>3120</v>
      </c>
      <c r="G1869" t="s">
        <v>4897</v>
      </c>
    </row>
    <row r="1870" spans="1:7" x14ac:dyDescent="0.45">
      <c r="A1870">
        <v>5</v>
      </c>
      <c r="B1870" t="s">
        <v>3106</v>
      </c>
      <c r="C1870">
        <v>551114</v>
      </c>
      <c r="D1870" s="153" t="s">
        <v>7558</v>
      </c>
      <c r="E1870" t="s">
        <v>4898</v>
      </c>
      <c r="F1870" t="s">
        <v>3109</v>
      </c>
      <c r="G1870" t="s">
        <v>4899</v>
      </c>
    </row>
    <row r="1871" spans="1:7" x14ac:dyDescent="0.45">
      <c r="A1871">
        <v>5</v>
      </c>
      <c r="B1871" t="s">
        <v>3106</v>
      </c>
      <c r="C1871">
        <v>561110</v>
      </c>
      <c r="D1871" s="153" t="s">
        <v>7561</v>
      </c>
      <c r="E1871" t="s">
        <v>815</v>
      </c>
      <c r="G1871" t="s">
        <v>4904</v>
      </c>
    </row>
    <row r="1872" spans="1:7" x14ac:dyDescent="0.45">
      <c r="A1872">
        <v>5</v>
      </c>
      <c r="B1872" t="s">
        <v>3106</v>
      </c>
      <c r="C1872">
        <v>561210</v>
      </c>
      <c r="D1872" s="153" t="s">
        <v>7562</v>
      </c>
      <c r="E1872" t="s">
        <v>2394</v>
      </c>
      <c r="G1872" t="s">
        <v>4907</v>
      </c>
    </row>
    <row r="1873" spans="1:7" x14ac:dyDescent="0.45">
      <c r="A1873">
        <v>5</v>
      </c>
      <c r="B1873" t="s">
        <v>3106</v>
      </c>
      <c r="C1873">
        <v>561310</v>
      </c>
      <c r="D1873" s="153" t="s">
        <v>7563</v>
      </c>
      <c r="E1873" t="s">
        <v>2396</v>
      </c>
      <c r="G1873" t="s">
        <v>4910</v>
      </c>
    </row>
    <row r="1874" spans="1:7" x14ac:dyDescent="0.45">
      <c r="A1874">
        <v>5</v>
      </c>
      <c r="B1874" t="s">
        <v>3106</v>
      </c>
      <c r="C1874">
        <v>561320</v>
      </c>
      <c r="D1874" s="153" t="s">
        <v>7564</v>
      </c>
      <c r="E1874" t="s">
        <v>2398</v>
      </c>
      <c r="G1874" t="s">
        <v>4912</v>
      </c>
    </row>
    <row r="1875" spans="1:7" x14ac:dyDescent="0.45">
      <c r="A1875">
        <v>5</v>
      </c>
      <c r="B1875" t="s">
        <v>3106</v>
      </c>
      <c r="C1875">
        <v>561330</v>
      </c>
      <c r="D1875" s="153" t="s">
        <v>7565</v>
      </c>
      <c r="E1875" t="s">
        <v>2400</v>
      </c>
      <c r="G1875" t="s">
        <v>4914</v>
      </c>
    </row>
    <row r="1876" spans="1:7" x14ac:dyDescent="0.45">
      <c r="A1876">
        <v>5</v>
      </c>
      <c r="B1876" t="s">
        <v>3106</v>
      </c>
      <c r="C1876">
        <v>561410</v>
      </c>
      <c r="D1876" s="153" t="s">
        <v>7566</v>
      </c>
      <c r="E1876" t="s">
        <v>2402</v>
      </c>
      <c r="G1876" t="s">
        <v>4917</v>
      </c>
    </row>
    <row r="1877" spans="1:7" x14ac:dyDescent="0.45">
      <c r="A1877">
        <v>5</v>
      </c>
      <c r="B1877" t="s">
        <v>3106</v>
      </c>
      <c r="C1877">
        <v>561420</v>
      </c>
      <c r="D1877" s="153" t="s">
        <v>7567</v>
      </c>
      <c r="E1877" t="s">
        <v>2404</v>
      </c>
      <c r="F1877" t="s">
        <v>3120</v>
      </c>
      <c r="G1877" t="s">
        <v>4919</v>
      </c>
    </row>
    <row r="1878" spans="1:7" x14ac:dyDescent="0.45">
      <c r="A1878">
        <v>5</v>
      </c>
      <c r="B1878" t="s">
        <v>3106</v>
      </c>
      <c r="C1878">
        <v>561430</v>
      </c>
      <c r="D1878" s="153" t="s">
        <v>7568</v>
      </c>
      <c r="E1878" t="s">
        <v>2406</v>
      </c>
      <c r="F1878" t="s">
        <v>3120</v>
      </c>
      <c r="G1878" t="s">
        <v>4921</v>
      </c>
    </row>
    <row r="1879" spans="1:7" x14ac:dyDescent="0.45">
      <c r="A1879">
        <v>5</v>
      </c>
      <c r="B1879" t="s">
        <v>3106</v>
      </c>
      <c r="C1879">
        <v>561440</v>
      </c>
      <c r="D1879" s="153" t="s">
        <v>7569</v>
      </c>
      <c r="E1879" t="s">
        <v>2408</v>
      </c>
      <c r="G1879" t="s">
        <v>4923</v>
      </c>
    </row>
    <row r="1880" spans="1:7" x14ac:dyDescent="0.45">
      <c r="A1880">
        <v>5</v>
      </c>
      <c r="B1880" t="s">
        <v>3106</v>
      </c>
      <c r="C1880">
        <v>561450</v>
      </c>
      <c r="D1880" s="153" t="s">
        <v>7570</v>
      </c>
      <c r="E1880" t="s">
        <v>2410</v>
      </c>
      <c r="G1880" t="s">
        <v>4925</v>
      </c>
    </row>
    <row r="1881" spans="1:7" x14ac:dyDescent="0.45">
      <c r="A1881">
        <v>5</v>
      </c>
      <c r="B1881" t="s">
        <v>3106</v>
      </c>
      <c r="C1881">
        <v>561490</v>
      </c>
      <c r="D1881" s="153" t="s">
        <v>7571</v>
      </c>
      <c r="E1881" t="s">
        <v>2412</v>
      </c>
      <c r="F1881" t="s">
        <v>3466</v>
      </c>
      <c r="G1881" t="s">
        <v>4927</v>
      </c>
    </row>
    <row r="1882" spans="1:7" x14ac:dyDescent="0.45">
      <c r="A1882">
        <v>5</v>
      </c>
      <c r="B1882" t="s">
        <v>3106</v>
      </c>
      <c r="C1882">
        <v>561510</v>
      </c>
      <c r="D1882" s="153" t="s">
        <v>7572</v>
      </c>
      <c r="E1882" t="s">
        <v>2414</v>
      </c>
      <c r="G1882" t="s">
        <v>4930</v>
      </c>
    </row>
    <row r="1883" spans="1:7" x14ac:dyDescent="0.45">
      <c r="A1883">
        <v>5</v>
      </c>
      <c r="B1883" t="s">
        <v>3106</v>
      </c>
      <c r="C1883">
        <v>561520</v>
      </c>
      <c r="D1883" s="153" t="s">
        <v>7573</v>
      </c>
      <c r="E1883" t="s">
        <v>2416</v>
      </c>
      <c r="G1883" t="s">
        <v>4932</v>
      </c>
    </row>
    <row r="1884" spans="1:7" x14ac:dyDescent="0.45">
      <c r="A1884">
        <v>5</v>
      </c>
      <c r="B1884" t="s">
        <v>3106</v>
      </c>
      <c r="C1884">
        <v>561590</v>
      </c>
      <c r="D1884" s="153" t="s">
        <v>7574</v>
      </c>
      <c r="E1884" t="s">
        <v>2418</v>
      </c>
      <c r="F1884" t="s">
        <v>3466</v>
      </c>
      <c r="G1884" t="s">
        <v>4934</v>
      </c>
    </row>
    <row r="1885" spans="1:7" x14ac:dyDescent="0.45">
      <c r="A1885">
        <v>5</v>
      </c>
      <c r="B1885" t="s">
        <v>3106</v>
      </c>
      <c r="C1885">
        <v>561611</v>
      </c>
      <c r="D1885" s="153" t="s">
        <v>7576</v>
      </c>
      <c r="E1885" t="s">
        <v>2420</v>
      </c>
      <c r="F1885" t="s">
        <v>3109</v>
      </c>
      <c r="G1885" t="s">
        <v>4938</v>
      </c>
    </row>
    <row r="1886" spans="1:7" x14ac:dyDescent="0.45">
      <c r="A1886">
        <v>5</v>
      </c>
      <c r="B1886" t="s">
        <v>3106</v>
      </c>
      <c r="C1886">
        <v>561612</v>
      </c>
      <c r="D1886" s="153" t="s">
        <v>7577</v>
      </c>
      <c r="E1886" t="s">
        <v>2422</v>
      </c>
      <c r="F1886" t="s">
        <v>3109</v>
      </c>
      <c r="G1886" t="s">
        <v>4939</v>
      </c>
    </row>
    <row r="1887" spans="1:7" x14ac:dyDescent="0.45">
      <c r="A1887">
        <v>5</v>
      </c>
      <c r="B1887" t="s">
        <v>3106</v>
      </c>
      <c r="C1887">
        <v>561613</v>
      </c>
      <c r="D1887" s="153" t="s">
        <v>7578</v>
      </c>
      <c r="E1887" t="s">
        <v>2424</v>
      </c>
      <c r="F1887" t="s">
        <v>3109</v>
      </c>
      <c r="G1887" t="s">
        <v>4940</v>
      </c>
    </row>
    <row r="1888" spans="1:7" x14ac:dyDescent="0.45">
      <c r="A1888">
        <v>5</v>
      </c>
      <c r="B1888" t="s">
        <v>3106</v>
      </c>
      <c r="C1888">
        <v>561621</v>
      </c>
      <c r="D1888" s="153" t="s">
        <v>7580</v>
      </c>
      <c r="E1888" t="s">
        <v>2426</v>
      </c>
      <c r="F1888" t="s">
        <v>3109</v>
      </c>
      <c r="G1888" t="s">
        <v>4943</v>
      </c>
    </row>
    <row r="1889" spans="1:7" x14ac:dyDescent="0.45">
      <c r="A1889">
        <v>5</v>
      </c>
      <c r="B1889" t="s">
        <v>3106</v>
      </c>
      <c r="C1889">
        <v>561622</v>
      </c>
      <c r="D1889" s="153" t="s">
        <v>7581</v>
      </c>
      <c r="E1889" t="s">
        <v>2428</v>
      </c>
      <c r="F1889" t="s">
        <v>3109</v>
      </c>
      <c r="G1889" t="s">
        <v>4944</v>
      </c>
    </row>
    <row r="1890" spans="1:7" x14ac:dyDescent="0.45">
      <c r="A1890">
        <v>5</v>
      </c>
      <c r="B1890" t="s">
        <v>3106</v>
      </c>
      <c r="C1890">
        <v>561710</v>
      </c>
      <c r="D1890" s="153" t="s">
        <v>7582</v>
      </c>
      <c r="E1890" t="s">
        <v>2430</v>
      </c>
      <c r="G1890" t="s">
        <v>4947</v>
      </c>
    </row>
    <row r="1891" spans="1:7" x14ac:dyDescent="0.45">
      <c r="A1891">
        <v>5</v>
      </c>
      <c r="B1891" t="s">
        <v>3106</v>
      </c>
      <c r="C1891">
        <v>561721</v>
      </c>
      <c r="D1891" s="153" t="s">
        <v>7584</v>
      </c>
      <c r="E1891" t="s">
        <v>2432</v>
      </c>
      <c r="F1891" t="s">
        <v>3120</v>
      </c>
      <c r="G1891" t="s">
        <v>4950</v>
      </c>
    </row>
    <row r="1892" spans="1:7" x14ac:dyDescent="0.45">
      <c r="A1892">
        <v>5</v>
      </c>
      <c r="B1892" t="s">
        <v>3106</v>
      </c>
      <c r="C1892">
        <v>561722</v>
      </c>
      <c r="D1892" s="153" t="s">
        <v>7585</v>
      </c>
      <c r="E1892" t="s">
        <v>2434</v>
      </c>
      <c r="F1892" t="s">
        <v>3120</v>
      </c>
      <c r="G1892" t="s">
        <v>4951</v>
      </c>
    </row>
    <row r="1893" spans="1:7" x14ac:dyDescent="0.45">
      <c r="A1893">
        <v>5</v>
      </c>
      <c r="B1893" t="s">
        <v>3106</v>
      </c>
      <c r="C1893">
        <v>561730</v>
      </c>
      <c r="D1893" s="153" t="s">
        <v>7586</v>
      </c>
      <c r="E1893" t="s">
        <v>2436</v>
      </c>
      <c r="G1893" t="s">
        <v>4953</v>
      </c>
    </row>
    <row r="1894" spans="1:7" x14ac:dyDescent="0.45">
      <c r="A1894">
        <v>5</v>
      </c>
      <c r="B1894" t="s">
        <v>3106</v>
      </c>
      <c r="C1894">
        <v>561740</v>
      </c>
      <c r="D1894" s="153" t="s">
        <v>7587</v>
      </c>
      <c r="E1894" t="s">
        <v>2438</v>
      </c>
      <c r="G1894" t="s">
        <v>4955</v>
      </c>
    </row>
    <row r="1895" spans="1:7" x14ac:dyDescent="0.45">
      <c r="A1895">
        <v>5</v>
      </c>
      <c r="B1895" t="s">
        <v>3106</v>
      </c>
      <c r="C1895">
        <v>561791</v>
      </c>
      <c r="D1895" s="153" t="s">
        <v>7589</v>
      </c>
      <c r="E1895" t="s">
        <v>2440</v>
      </c>
      <c r="F1895" t="s">
        <v>3120</v>
      </c>
      <c r="G1895" t="s">
        <v>4958</v>
      </c>
    </row>
    <row r="1896" spans="1:7" x14ac:dyDescent="0.45">
      <c r="A1896">
        <v>5</v>
      </c>
      <c r="B1896" t="s">
        <v>3106</v>
      </c>
      <c r="C1896">
        <v>561799</v>
      </c>
      <c r="D1896" s="153" t="s">
        <v>7590</v>
      </c>
      <c r="E1896" t="s">
        <v>2442</v>
      </c>
      <c r="F1896" t="s">
        <v>3120</v>
      </c>
      <c r="G1896" t="s">
        <v>4959</v>
      </c>
    </row>
    <row r="1897" spans="1:7" x14ac:dyDescent="0.45">
      <c r="A1897">
        <v>5</v>
      </c>
      <c r="B1897" t="s">
        <v>3106</v>
      </c>
      <c r="C1897">
        <v>561910</v>
      </c>
      <c r="D1897" s="153" t="s">
        <v>7591</v>
      </c>
      <c r="E1897" t="s">
        <v>2444</v>
      </c>
      <c r="G1897" t="s">
        <v>4963</v>
      </c>
    </row>
    <row r="1898" spans="1:7" x14ac:dyDescent="0.45">
      <c r="A1898">
        <v>5</v>
      </c>
      <c r="B1898" t="s">
        <v>3106</v>
      </c>
      <c r="C1898">
        <v>561920</v>
      </c>
      <c r="D1898" s="153" t="s">
        <v>7592</v>
      </c>
      <c r="E1898" t="s">
        <v>2446</v>
      </c>
      <c r="G1898" t="s">
        <v>4965</v>
      </c>
    </row>
    <row r="1899" spans="1:7" x14ac:dyDescent="0.45">
      <c r="A1899">
        <v>5</v>
      </c>
      <c r="B1899" t="s">
        <v>3106</v>
      </c>
      <c r="C1899">
        <v>561990</v>
      </c>
      <c r="D1899" s="153" t="s">
        <v>7593</v>
      </c>
      <c r="E1899" t="s">
        <v>2448</v>
      </c>
      <c r="G1899" t="s">
        <v>4967</v>
      </c>
    </row>
    <row r="1900" spans="1:7" x14ac:dyDescent="0.45">
      <c r="A1900">
        <v>5</v>
      </c>
      <c r="B1900" t="s">
        <v>3106</v>
      </c>
      <c r="C1900">
        <v>562110</v>
      </c>
      <c r="D1900" s="153" t="s">
        <v>7595</v>
      </c>
      <c r="E1900" t="s">
        <v>2450</v>
      </c>
      <c r="F1900" t="s">
        <v>3120</v>
      </c>
      <c r="G1900" t="s">
        <v>4971</v>
      </c>
    </row>
    <row r="1901" spans="1:7" x14ac:dyDescent="0.45">
      <c r="A1901">
        <v>5</v>
      </c>
      <c r="B1901" t="s">
        <v>3106</v>
      </c>
      <c r="C1901">
        <v>562210</v>
      </c>
      <c r="D1901" s="153" t="s">
        <v>7596</v>
      </c>
      <c r="E1901" t="s">
        <v>2452</v>
      </c>
      <c r="F1901" t="s">
        <v>3120</v>
      </c>
      <c r="G1901" t="s">
        <v>4974</v>
      </c>
    </row>
    <row r="1902" spans="1:7" x14ac:dyDescent="0.45">
      <c r="A1902">
        <v>5</v>
      </c>
      <c r="B1902" t="s">
        <v>3106</v>
      </c>
      <c r="C1902">
        <v>562910</v>
      </c>
      <c r="D1902" s="153" t="s">
        <v>7597</v>
      </c>
      <c r="E1902" t="s">
        <v>2454</v>
      </c>
      <c r="F1902" t="s">
        <v>3109</v>
      </c>
      <c r="G1902" t="s">
        <v>4978</v>
      </c>
    </row>
    <row r="1903" spans="1:7" x14ac:dyDescent="0.45">
      <c r="A1903">
        <v>5</v>
      </c>
      <c r="B1903" t="s">
        <v>3106</v>
      </c>
      <c r="C1903">
        <v>562920</v>
      </c>
      <c r="D1903" s="153" t="s">
        <v>7598</v>
      </c>
      <c r="E1903" t="s">
        <v>2456</v>
      </c>
      <c r="F1903" t="s">
        <v>3109</v>
      </c>
      <c r="G1903" t="s">
        <v>4980</v>
      </c>
    </row>
    <row r="1904" spans="1:7" x14ac:dyDescent="0.45">
      <c r="A1904">
        <v>5</v>
      </c>
      <c r="B1904" t="s">
        <v>3106</v>
      </c>
      <c r="C1904">
        <v>562990</v>
      </c>
      <c r="D1904" s="153" t="s">
        <v>7599</v>
      </c>
      <c r="E1904" t="s">
        <v>2458</v>
      </c>
      <c r="F1904" t="s">
        <v>3120</v>
      </c>
      <c r="G1904" t="s">
        <v>4982</v>
      </c>
    </row>
    <row r="1905" spans="1:7" x14ac:dyDescent="0.45">
      <c r="A1905">
        <v>5</v>
      </c>
      <c r="B1905" t="s">
        <v>3106</v>
      </c>
      <c r="C1905">
        <v>611110</v>
      </c>
      <c r="D1905" s="153" t="s">
        <v>7602</v>
      </c>
      <c r="E1905" t="s">
        <v>961</v>
      </c>
      <c r="F1905" t="s">
        <v>3109</v>
      </c>
      <c r="G1905" t="s">
        <v>4987</v>
      </c>
    </row>
    <row r="1906" spans="1:7" x14ac:dyDescent="0.45">
      <c r="A1906">
        <v>5</v>
      </c>
      <c r="B1906" t="s">
        <v>3106</v>
      </c>
      <c r="C1906">
        <v>611210</v>
      </c>
      <c r="D1906" s="153" t="s">
        <v>7603</v>
      </c>
      <c r="E1906" t="s">
        <v>964</v>
      </c>
      <c r="F1906" t="s">
        <v>3109</v>
      </c>
      <c r="G1906" t="s">
        <v>4990</v>
      </c>
    </row>
    <row r="1907" spans="1:7" x14ac:dyDescent="0.45">
      <c r="A1907">
        <v>5</v>
      </c>
      <c r="B1907" t="s">
        <v>3106</v>
      </c>
      <c r="C1907">
        <v>611310</v>
      </c>
      <c r="D1907" s="153" t="s">
        <v>7604</v>
      </c>
      <c r="E1907" t="s">
        <v>967</v>
      </c>
      <c r="F1907" t="s">
        <v>3109</v>
      </c>
      <c r="G1907" t="s">
        <v>4993</v>
      </c>
    </row>
    <row r="1908" spans="1:7" x14ac:dyDescent="0.45">
      <c r="A1908">
        <v>5</v>
      </c>
      <c r="B1908" t="s">
        <v>3106</v>
      </c>
      <c r="C1908">
        <v>611410</v>
      </c>
      <c r="D1908" s="153" t="s">
        <v>7605</v>
      </c>
      <c r="E1908" t="s">
        <v>2463</v>
      </c>
      <c r="F1908" t="s">
        <v>3109</v>
      </c>
      <c r="G1908" t="s">
        <v>4997</v>
      </c>
    </row>
    <row r="1909" spans="1:7" x14ac:dyDescent="0.45">
      <c r="A1909">
        <v>5</v>
      </c>
      <c r="B1909" t="s">
        <v>3106</v>
      </c>
      <c r="C1909">
        <v>611420</v>
      </c>
      <c r="D1909" s="153" t="s">
        <v>7606</v>
      </c>
      <c r="E1909" t="s">
        <v>2465</v>
      </c>
      <c r="F1909" t="s">
        <v>3109</v>
      </c>
      <c r="G1909" t="s">
        <v>4999</v>
      </c>
    </row>
    <row r="1910" spans="1:7" x14ac:dyDescent="0.45">
      <c r="A1910">
        <v>5</v>
      </c>
      <c r="B1910" t="s">
        <v>3106</v>
      </c>
      <c r="C1910">
        <v>611430</v>
      </c>
      <c r="D1910" s="153" t="s">
        <v>7607</v>
      </c>
      <c r="E1910" t="s">
        <v>2467</v>
      </c>
      <c r="F1910" t="s">
        <v>3109</v>
      </c>
      <c r="G1910" t="s">
        <v>5001</v>
      </c>
    </row>
    <row r="1911" spans="1:7" x14ac:dyDescent="0.45">
      <c r="A1911">
        <v>5</v>
      </c>
      <c r="B1911" t="s">
        <v>3106</v>
      </c>
      <c r="C1911">
        <v>611510</v>
      </c>
      <c r="D1911" s="153" t="s">
        <v>7608</v>
      </c>
      <c r="E1911" t="s">
        <v>2469</v>
      </c>
      <c r="F1911" t="s">
        <v>3120</v>
      </c>
      <c r="G1911" t="s">
        <v>5004</v>
      </c>
    </row>
    <row r="1912" spans="1:7" x14ac:dyDescent="0.45">
      <c r="A1912">
        <v>5</v>
      </c>
      <c r="B1912" t="s">
        <v>3106</v>
      </c>
      <c r="C1912">
        <v>611610</v>
      </c>
      <c r="D1912" s="153" t="s">
        <v>7609</v>
      </c>
      <c r="E1912" t="s">
        <v>2471</v>
      </c>
      <c r="F1912" t="s">
        <v>3109</v>
      </c>
      <c r="G1912" t="s">
        <v>5008</v>
      </c>
    </row>
    <row r="1913" spans="1:7" x14ac:dyDescent="0.45">
      <c r="A1913">
        <v>5</v>
      </c>
      <c r="B1913" t="s">
        <v>3106</v>
      </c>
      <c r="C1913">
        <v>611620</v>
      </c>
      <c r="D1913" s="153" t="s">
        <v>7610</v>
      </c>
      <c r="E1913" t="s">
        <v>2473</v>
      </c>
      <c r="F1913" t="s">
        <v>3109</v>
      </c>
      <c r="G1913" t="s">
        <v>5010</v>
      </c>
    </row>
    <row r="1914" spans="1:7" x14ac:dyDescent="0.45">
      <c r="A1914">
        <v>5</v>
      </c>
      <c r="B1914" t="s">
        <v>3106</v>
      </c>
      <c r="C1914">
        <v>611630</v>
      </c>
      <c r="D1914" s="153" t="s">
        <v>7611</v>
      </c>
      <c r="E1914" t="s">
        <v>2475</v>
      </c>
      <c r="F1914" t="s">
        <v>3109</v>
      </c>
      <c r="G1914" t="s">
        <v>5012</v>
      </c>
    </row>
    <row r="1915" spans="1:7" x14ac:dyDescent="0.45">
      <c r="A1915">
        <v>5</v>
      </c>
      <c r="B1915" t="s">
        <v>3106</v>
      </c>
      <c r="C1915">
        <v>611690</v>
      </c>
      <c r="D1915" s="153" t="s">
        <v>7612</v>
      </c>
      <c r="E1915" t="s">
        <v>2477</v>
      </c>
      <c r="F1915" t="s">
        <v>3120</v>
      </c>
      <c r="G1915" t="s">
        <v>5014</v>
      </c>
    </row>
    <row r="1916" spans="1:7" x14ac:dyDescent="0.45">
      <c r="A1916">
        <v>5</v>
      </c>
      <c r="B1916" t="s">
        <v>3106</v>
      </c>
      <c r="C1916">
        <v>611710</v>
      </c>
      <c r="D1916" s="153" t="s">
        <v>7613</v>
      </c>
      <c r="E1916" t="s">
        <v>2479</v>
      </c>
      <c r="G1916" t="s">
        <v>5017</v>
      </c>
    </row>
    <row r="1917" spans="1:7" x14ac:dyDescent="0.45">
      <c r="A1917">
        <v>5</v>
      </c>
      <c r="B1917" t="s">
        <v>3106</v>
      </c>
      <c r="C1917">
        <v>621110</v>
      </c>
      <c r="D1917" s="153" t="s">
        <v>7616</v>
      </c>
      <c r="E1917" t="s">
        <v>849</v>
      </c>
      <c r="F1917" t="s">
        <v>3120</v>
      </c>
      <c r="G1917" t="s">
        <v>5022</v>
      </c>
    </row>
    <row r="1918" spans="1:7" x14ac:dyDescent="0.45">
      <c r="A1918">
        <v>5</v>
      </c>
      <c r="B1918" t="s">
        <v>3106</v>
      </c>
      <c r="C1918">
        <v>621210</v>
      </c>
      <c r="D1918" s="153" t="s">
        <v>7617</v>
      </c>
      <c r="E1918" t="s">
        <v>852</v>
      </c>
      <c r="F1918" t="s">
        <v>3109</v>
      </c>
      <c r="G1918" t="s">
        <v>5025</v>
      </c>
    </row>
    <row r="1919" spans="1:7" x14ac:dyDescent="0.45">
      <c r="A1919">
        <v>5</v>
      </c>
      <c r="B1919" t="s">
        <v>3106</v>
      </c>
      <c r="C1919">
        <v>621310</v>
      </c>
      <c r="D1919" s="153" t="s">
        <v>7618</v>
      </c>
      <c r="E1919" t="s">
        <v>2483</v>
      </c>
      <c r="F1919" t="s">
        <v>3109</v>
      </c>
      <c r="G1919" t="s">
        <v>5029</v>
      </c>
    </row>
    <row r="1920" spans="1:7" x14ac:dyDescent="0.45">
      <c r="A1920">
        <v>5</v>
      </c>
      <c r="B1920" t="s">
        <v>3106</v>
      </c>
      <c r="C1920">
        <v>621320</v>
      </c>
      <c r="D1920" s="153" t="s">
        <v>7619</v>
      </c>
      <c r="E1920" t="s">
        <v>2485</v>
      </c>
      <c r="G1920" t="s">
        <v>5031</v>
      </c>
    </row>
    <row r="1921" spans="1:7" x14ac:dyDescent="0.45">
      <c r="A1921">
        <v>5</v>
      </c>
      <c r="B1921" t="s">
        <v>3106</v>
      </c>
      <c r="C1921">
        <v>621330</v>
      </c>
      <c r="D1921" s="153" t="s">
        <v>7620</v>
      </c>
      <c r="E1921" t="s">
        <v>2487</v>
      </c>
      <c r="F1921" t="s">
        <v>3109</v>
      </c>
      <c r="G1921" t="s">
        <v>5033</v>
      </c>
    </row>
    <row r="1922" spans="1:7" x14ac:dyDescent="0.45">
      <c r="A1922">
        <v>5</v>
      </c>
      <c r="B1922" t="s">
        <v>3106</v>
      </c>
      <c r="C1922">
        <v>621340</v>
      </c>
      <c r="D1922" s="153" t="s">
        <v>7621</v>
      </c>
      <c r="E1922" t="s">
        <v>2489</v>
      </c>
      <c r="F1922" t="s">
        <v>3109</v>
      </c>
      <c r="G1922" t="s">
        <v>5035</v>
      </c>
    </row>
    <row r="1923" spans="1:7" x14ac:dyDescent="0.45">
      <c r="A1923">
        <v>5</v>
      </c>
      <c r="B1923" t="s">
        <v>3106</v>
      </c>
      <c r="C1923">
        <v>621390</v>
      </c>
      <c r="D1923" s="153" t="s">
        <v>7622</v>
      </c>
      <c r="E1923" t="s">
        <v>2491</v>
      </c>
      <c r="F1923" t="s">
        <v>3120</v>
      </c>
      <c r="G1923" t="s">
        <v>5037</v>
      </c>
    </row>
    <row r="1924" spans="1:7" x14ac:dyDescent="0.45">
      <c r="A1924">
        <v>5</v>
      </c>
      <c r="B1924" t="s">
        <v>3106</v>
      </c>
      <c r="C1924">
        <v>621410</v>
      </c>
      <c r="D1924" s="153" t="s">
        <v>7623</v>
      </c>
      <c r="E1924" t="s">
        <v>2493</v>
      </c>
      <c r="F1924" t="s">
        <v>3109</v>
      </c>
      <c r="G1924" t="s">
        <v>5041</v>
      </c>
    </row>
    <row r="1925" spans="1:7" x14ac:dyDescent="0.45">
      <c r="A1925">
        <v>5</v>
      </c>
      <c r="B1925" t="s">
        <v>3106</v>
      </c>
      <c r="C1925">
        <v>621420</v>
      </c>
      <c r="D1925" s="153" t="s">
        <v>7624</v>
      </c>
      <c r="E1925" t="s">
        <v>2495</v>
      </c>
      <c r="F1925" t="s">
        <v>3109</v>
      </c>
      <c r="G1925" t="s">
        <v>5043</v>
      </c>
    </row>
    <row r="1926" spans="1:7" x14ac:dyDescent="0.45">
      <c r="A1926">
        <v>5</v>
      </c>
      <c r="B1926" t="s">
        <v>3106</v>
      </c>
      <c r="C1926">
        <v>621494</v>
      </c>
      <c r="D1926" s="153" t="s">
        <v>7626</v>
      </c>
      <c r="E1926" t="s">
        <v>2497</v>
      </c>
      <c r="F1926" t="s">
        <v>3120</v>
      </c>
      <c r="G1926" t="s">
        <v>5046</v>
      </c>
    </row>
    <row r="1927" spans="1:7" x14ac:dyDescent="0.45">
      <c r="A1927">
        <v>5</v>
      </c>
      <c r="B1927" t="s">
        <v>3106</v>
      </c>
      <c r="C1927">
        <v>621499</v>
      </c>
      <c r="D1927" s="153" t="s">
        <v>7627</v>
      </c>
      <c r="E1927" t="s">
        <v>2499</v>
      </c>
      <c r="F1927" t="s">
        <v>3120</v>
      </c>
      <c r="G1927" t="s">
        <v>5047</v>
      </c>
    </row>
    <row r="1928" spans="1:7" x14ac:dyDescent="0.45">
      <c r="A1928">
        <v>5</v>
      </c>
      <c r="B1928" t="s">
        <v>3106</v>
      </c>
      <c r="C1928">
        <v>621510</v>
      </c>
      <c r="D1928" s="153" t="s">
        <v>7628</v>
      </c>
      <c r="E1928" t="s">
        <v>2501</v>
      </c>
      <c r="F1928" t="s">
        <v>3120</v>
      </c>
      <c r="G1928" t="s">
        <v>5050</v>
      </c>
    </row>
    <row r="1929" spans="1:7" x14ac:dyDescent="0.45">
      <c r="A1929">
        <v>5</v>
      </c>
      <c r="B1929" t="s">
        <v>3106</v>
      </c>
      <c r="C1929">
        <v>621610</v>
      </c>
      <c r="D1929" s="153" t="s">
        <v>7629</v>
      </c>
      <c r="E1929" t="s">
        <v>2503</v>
      </c>
      <c r="G1929" t="s">
        <v>5053</v>
      </c>
    </row>
    <row r="1930" spans="1:7" x14ac:dyDescent="0.45">
      <c r="A1930">
        <v>5</v>
      </c>
      <c r="B1930" t="s">
        <v>3106</v>
      </c>
      <c r="C1930">
        <v>621911</v>
      </c>
      <c r="D1930" s="153" t="s">
        <v>7631</v>
      </c>
      <c r="E1930" t="s">
        <v>2505</v>
      </c>
      <c r="F1930" t="s">
        <v>3120</v>
      </c>
      <c r="G1930" t="s">
        <v>5058</v>
      </c>
    </row>
    <row r="1931" spans="1:7" x14ac:dyDescent="0.45">
      <c r="A1931">
        <v>5</v>
      </c>
      <c r="B1931" t="s">
        <v>3106</v>
      </c>
      <c r="C1931">
        <v>621912</v>
      </c>
      <c r="D1931" s="153" t="s">
        <v>7632</v>
      </c>
      <c r="E1931" t="s">
        <v>2507</v>
      </c>
      <c r="F1931" t="s">
        <v>3120</v>
      </c>
      <c r="G1931" t="s">
        <v>5059</v>
      </c>
    </row>
    <row r="1932" spans="1:7" x14ac:dyDescent="0.45">
      <c r="A1932">
        <v>5</v>
      </c>
      <c r="B1932" t="s">
        <v>3106</v>
      </c>
      <c r="C1932">
        <v>621990</v>
      </c>
      <c r="D1932" s="153" t="s">
        <v>7633</v>
      </c>
      <c r="E1932" t="s">
        <v>2509</v>
      </c>
      <c r="F1932" t="s">
        <v>3120</v>
      </c>
      <c r="G1932" t="s">
        <v>5061</v>
      </c>
    </row>
    <row r="1933" spans="1:7" x14ac:dyDescent="0.45">
      <c r="A1933">
        <v>5</v>
      </c>
      <c r="B1933" t="s">
        <v>3106</v>
      </c>
      <c r="C1933">
        <v>622111</v>
      </c>
      <c r="D1933" s="153" t="s">
        <v>7636</v>
      </c>
      <c r="E1933" t="s">
        <v>2511</v>
      </c>
      <c r="F1933" t="s">
        <v>3120</v>
      </c>
      <c r="G1933" t="s">
        <v>5066</v>
      </c>
    </row>
    <row r="1934" spans="1:7" x14ac:dyDescent="0.45">
      <c r="A1934">
        <v>5</v>
      </c>
      <c r="B1934" t="s">
        <v>3106</v>
      </c>
      <c r="C1934">
        <v>622112</v>
      </c>
      <c r="D1934" s="153" t="s">
        <v>7637</v>
      </c>
      <c r="E1934" t="s">
        <v>2513</v>
      </c>
      <c r="F1934" t="s">
        <v>3120</v>
      </c>
      <c r="G1934" t="s">
        <v>5067</v>
      </c>
    </row>
    <row r="1935" spans="1:7" x14ac:dyDescent="0.45">
      <c r="A1935">
        <v>5</v>
      </c>
      <c r="B1935" t="s">
        <v>3106</v>
      </c>
      <c r="C1935">
        <v>622210</v>
      </c>
      <c r="D1935" s="153" t="s">
        <v>7639</v>
      </c>
      <c r="E1935" t="s">
        <v>2515</v>
      </c>
      <c r="F1935" t="s">
        <v>3109</v>
      </c>
      <c r="G1935" t="s">
        <v>5070</v>
      </c>
    </row>
    <row r="1936" spans="1:7" x14ac:dyDescent="0.45">
      <c r="A1936">
        <v>5</v>
      </c>
      <c r="B1936" t="s">
        <v>3106</v>
      </c>
      <c r="C1936">
        <v>622310</v>
      </c>
      <c r="D1936" s="153" t="s">
        <v>7641</v>
      </c>
      <c r="E1936" t="s">
        <v>2517</v>
      </c>
      <c r="F1936" t="s">
        <v>3109</v>
      </c>
      <c r="G1936" t="s">
        <v>5073</v>
      </c>
    </row>
    <row r="1937" spans="1:7" x14ac:dyDescent="0.45">
      <c r="A1937">
        <v>5</v>
      </c>
      <c r="B1937" t="s">
        <v>3106</v>
      </c>
      <c r="C1937">
        <v>623110</v>
      </c>
      <c r="D1937" s="153" t="s">
        <v>7643</v>
      </c>
      <c r="E1937" t="s">
        <v>2519</v>
      </c>
      <c r="F1937" t="s">
        <v>3109</v>
      </c>
      <c r="G1937" t="s">
        <v>5077</v>
      </c>
    </row>
    <row r="1938" spans="1:7" x14ac:dyDescent="0.45">
      <c r="A1938">
        <v>5</v>
      </c>
      <c r="B1938" t="s">
        <v>3106</v>
      </c>
      <c r="C1938">
        <v>623210</v>
      </c>
      <c r="D1938" s="153" t="s">
        <v>7645</v>
      </c>
      <c r="E1938" t="s">
        <v>2521</v>
      </c>
      <c r="F1938" t="s">
        <v>3109</v>
      </c>
      <c r="G1938" t="s">
        <v>5081</v>
      </c>
    </row>
    <row r="1939" spans="1:7" x14ac:dyDescent="0.45">
      <c r="A1939">
        <v>5</v>
      </c>
      <c r="B1939" t="s">
        <v>3106</v>
      </c>
      <c r="C1939">
        <v>623221</v>
      </c>
      <c r="D1939" s="153" t="s">
        <v>7647</v>
      </c>
      <c r="E1939" t="s">
        <v>2523</v>
      </c>
      <c r="F1939" t="s">
        <v>3120</v>
      </c>
      <c r="G1939" t="s">
        <v>5084</v>
      </c>
    </row>
    <row r="1940" spans="1:7" x14ac:dyDescent="0.45">
      <c r="A1940">
        <v>5</v>
      </c>
      <c r="B1940" t="s">
        <v>3106</v>
      </c>
      <c r="C1940">
        <v>623222</v>
      </c>
      <c r="D1940" s="153" t="s">
        <v>7648</v>
      </c>
      <c r="E1940" t="s">
        <v>2525</v>
      </c>
      <c r="F1940" t="s">
        <v>3120</v>
      </c>
      <c r="G1940" t="s">
        <v>5085</v>
      </c>
    </row>
    <row r="1941" spans="1:7" x14ac:dyDescent="0.45">
      <c r="A1941">
        <v>5</v>
      </c>
      <c r="B1941" t="s">
        <v>3106</v>
      </c>
      <c r="C1941">
        <v>623310</v>
      </c>
      <c r="D1941" s="153" t="s">
        <v>7650</v>
      </c>
      <c r="E1941" t="s">
        <v>2527</v>
      </c>
      <c r="F1941" t="s">
        <v>3120</v>
      </c>
      <c r="G1941" t="s">
        <v>5088</v>
      </c>
    </row>
    <row r="1942" spans="1:7" x14ac:dyDescent="0.45">
      <c r="A1942">
        <v>5</v>
      </c>
      <c r="B1942" t="s">
        <v>3106</v>
      </c>
      <c r="C1942">
        <v>623991</v>
      </c>
      <c r="D1942" s="153" t="s">
        <v>7653</v>
      </c>
      <c r="E1942" t="s">
        <v>2529</v>
      </c>
      <c r="F1942" t="s">
        <v>3120</v>
      </c>
      <c r="G1942" t="s">
        <v>5092</v>
      </c>
    </row>
    <row r="1943" spans="1:7" x14ac:dyDescent="0.45">
      <c r="A1943">
        <v>5</v>
      </c>
      <c r="B1943" t="s">
        <v>3106</v>
      </c>
      <c r="C1943">
        <v>623992</v>
      </c>
      <c r="D1943" s="153" t="s">
        <v>7654</v>
      </c>
      <c r="E1943" t="s">
        <v>2531</v>
      </c>
      <c r="F1943" t="s">
        <v>3120</v>
      </c>
      <c r="G1943" t="s">
        <v>5093</v>
      </c>
    </row>
    <row r="1944" spans="1:7" x14ac:dyDescent="0.45">
      <c r="A1944">
        <v>5</v>
      </c>
      <c r="B1944" t="s">
        <v>3106</v>
      </c>
      <c r="C1944">
        <v>623993</v>
      </c>
      <c r="D1944" s="153" t="s">
        <v>7655</v>
      </c>
      <c r="E1944" t="s">
        <v>2533</v>
      </c>
      <c r="F1944" t="s">
        <v>3120</v>
      </c>
      <c r="G1944" t="s">
        <v>5094</v>
      </c>
    </row>
    <row r="1945" spans="1:7" x14ac:dyDescent="0.45">
      <c r="A1945">
        <v>5</v>
      </c>
      <c r="B1945" t="s">
        <v>3106</v>
      </c>
      <c r="C1945">
        <v>623999</v>
      </c>
      <c r="D1945" s="153" t="s">
        <v>7656</v>
      </c>
      <c r="E1945" t="s">
        <v>2535</v>
      </c>
      <c r="F1945" t="s">
        <v>3120</v>
      </c>
      <c r="G1945" t="s">
        <v>5095</v>
      </c>
    </row>
    <row r="1946" spans="1:7" x14ac:dyDescent="0.45">
      <c r="A1946">
        <v>5</v>
      </c>
      <c r="B1946" t="s">
        <v>3106</v>
      </c>
      <c r="C1946">
        <v>624110</v>
      </c>
      <c r="D1946" s="153" t="s">
        <v>7658</v>
      </c>
      <c r="E1946" t="s">
        <v>2537</v>
      </c>
      <c r="F1946" t="s">
        <v>3109</v>
      </c>
      <c r="G1946" t="s">
        <v>5100</v>
      </c>
    </row>
    <row r="1947" spans="1:7" x14ac:dyDescent="0.45">
      <c r="A1947">
        <v>5</v>
      </c>
      <c r="B1947" t="s">
        <v>3106</v>
      </c>
      <c r="C1947">
        <v>624120</v>
      </c>
      <c r="D1947" s="153" t="s">
        <v>7659</v>
      </c>
      <c r="E1947" t="s">
        <v>2540</v>
      </c>
      <c r="F1947" t="s">
        <v>3109</v>
      </c>
      <c r="G1947" t="s">
        <v>5102</v>
      </c>
    </row>
    <row r="1948" spans="1:7" x14ac:dyDescent="0.45">
      <c r="A1948">
        <v>5</v>
      </c>
      <c r="B1948" t="s">
        <v>3106</v>
      </c>
      <c r="C1948">
        <v>624190</v>
      </c>
      <c r="D1948" s="153" t="s">
        <v>7660</v>
      </c>
      <c r="E1948" t="s">
        <v>2542</v>
      </c>
      <c r="F1948" t="s">
        <v>3109</v>
      </c>
      <c r="G1948" t="s">
        <v>5104</v>
      </c>
    </row>
    <row r="1949" spans="1:7" x14ac:dyDescent="0.45">
      <c r="A1949">
        <v>5</v>
      </c>
      <c r="B1949" t="s">
        <v>3106</v>
      </c>
      <c r="C1949">
        <v>624210</v>
      </c>
      <c r="D1949" s="153" t="s">
        <v>7661</v>
      </c>
      <c r="E1949" t="s">
        <v>2544</v>
      </c>
      <c r="F1949" t="s">
        <v>3109</v>
      </c>
      <c r="G1949" t="s">
        <v>5108</v>
      </c>
    </row>
    <row r="1950" spans="1:7" x14ac:dyDescent="0.45">
      <c r="A1950">
        <v>5</v>
      </c>
      <c r="B1950" t="s">
        <v>3106</v>
      </c>
      <c r="C1950">
        <v>624220</v>
      </c>
      <c r="D1950" s="153" t="s">
        <v>7662</v>
      </c>
      <c r="E1950" t="s">
        <v>2546</v>
      </c>
      <c r="F1950" t="s">
        <v>3120</v>
      </c>
      <c r="G1950" t="s">
        <v>5110</v>
      </c>
    </row>
    <row r="1951" spans="1:7" x14ac:dyDescent="0.45">
      <c r="A1951">
        <v>5</v>
      </c>
      <c r="B1951" t="s">
        <v>3106</v>
      </c>
      <c r="C1951">
        <v>624230</v>
      </c>
      <c r="D1951" s="153" t="s">
        <v>7663</v>
      </c>
      <c r="E1951" t="s">
        <v>2548</v>
      </c>
      <c r="F1951" t="s">
        <v>3109</v>
      </c>
      <c r="G1951" t="s">
        <v>5112</v>
      </c>
    </row>
    <row r="1952" spans="1:7" x14ac:dyDescent="0.45">
      <c r="A1952">
        <v>5</v>
      </c>
      <c r="B1952" t="s">
        <v>3106</v>
      </c>
      <c r="C1952">
        <v>624310</v>
      </c>
      <c r="D1952" s="153" t="s">
        <v>7664</v>
      </c>
      <c r="E1952" t="s">
        <v>2550</v>
      </c>
      <c r="F1952" t="s">
        <v>3109</v>
      </c>
      <c r="G1952" t="s">
        <v>5115</v>
      </c>
    </row>
    <row r="1953" spans="1:7" x14ac:dyDescent="0.45">
      <c r="A1953">
        <v>5</v>
      </c>
      <c r="B1953" t="s">
        <v>3106</v>
      </c>
      <c r="C1953">
        <v>624410</v>
      </c>
      <c r="D1953" s="153" t="s">
        <v>7665</v>
      </c>
      <c r="E1953" t="s">
        <v>2552</v>
      </c>
      <c r="F1953" t="s">
        <v>3109</v>
      </c>
      <c r="G1953" t="s">
        <v>5118</v>
      </c>
    </row>
    <row r="1954" spans="1:7" x14ac:dyDescent="0.45">
      <c r="A1954">
        <v>5</v>
      </c>
      <c r="B1954" t="s">
        <v>3106</v>
      </c>
      <c r="C1954">
        <v>711111</v>
      </c>
      <c r="D1954" s="153" t="s">
        <v>7668</v>
      </c>
      <c r="E1954" t="s">
        <v>2554</v>
      </c>
      <c r="F1954" t="s">
        <v>3120</v>
      </c>
      <c r="G1954" t="s">
        <v>5125</v>
      </c>
    </row>
    <row r="1955" spans="1:7" x14ac:dyDescent="0.45">
      <c r="A1955">
        <v>5</v>
      </c>
      <c r="B1955" t="s">
        <v>3106</v>
      </c>
      <c r="C1955">
        <v>711112</v>
      </c>
      <c r="D1955" s="153" t="s">
        <v>7669</v>
      </c>
      <c r="E1955" t="s">
        <v>2556</v>
      </c>
      <c r="F1955" t="s">
        <v>3120</v>
      </c>
      <c r="G1955" t="s">
        <v>5126</v>
      </c>
    </row>
    <row r="1956" spans="1:7" x14ac:dyDescent="0.45">
      <c r="A1956">
        <v>5</v>
      </c>
      <c r="B1956" t="s">
        <v>3106</v>
      </c>
      <c r="C1956">
        <v>711120</v>
      </c>
      <c r="D1956" s="153" t="s">
        <v>7670</v>
      </c>
      <c r="E1956" t="s">
        <v>2558</v>
      </c>
      <c r="F1956" t="s">
        <v>3109</v>
      </c>
      <c r="G1956" t="s">
        <v>5128</v>
      </c>
    </row>
    <row r="1957" spans="1:7" x14ac:dyDescent="0.45">
      <c r="A1957">
        <v>5</v>
      </c>
      <c r="B1957" t="s">
        <v>3106</v>
      </c>
      <c r="C1957">
        <v>711130</v>
      </c>
      <c r="D1957" s="153" t="s">
        <v>7671</v>
      </c>
      <c r="E1957" t="s">
        <v>2560</v>
      </c>
      <c r="F1957" t="s">
        <v>3109</v>
      </c>
      <c r="G1957" t="s">
        <v>5130</v>
      </c>
    </row>
    <row r="1958" spans="1:7" x14ac:dyDescent="0.45">
      <c r="A1958">
        <v>5</v>
      </c>
      <c r="B1958" t="s">
        <v>3106</v>
      </c>
      <c r="C1958">
        <v>711190</v>
      </c>
      <c r="D1958" s="153" t="s">
        <v>7672</v>
      </c>
      <c r="E1958" t="s">
        <v>2562</v>
      </c>
      <c r="F1958" t="s">
        <v>3109</v>
      </c>
      <c r="G1958" t="s">
        <v>5132</v>
      </c>
    </row>
    <row r="1959" spans="1:7" x14ac:dyDescent="0.45">
      <c r="A1959">
        <v>5</v>
      </c>
      <c r="B1959" t="s">
        <v>3106</v>
      </c>
      <c r="C1959">
        <v>711213</v>
      </c>
      <c r="D1959" s="153" t="s">
        <v>7674</v>
      </c>
      <c r="E1959" t="s">
        <v>2566</v>
      </c>
      <c r="F1959" t="s">
        <v>3120</v>
      </c>
      <c r="G1959" t="s">
        <v>5136</v>
      </c>
    </row>
    <row r="1960" spans="1:7" x14ac:dyDescent="0.45">
      <c r="A1960">
        <v>5</v>
      </c>
      <c r="B1960" t="s">
        <v>3106</v>
      </c>
      <c r="C1960">
        <v>711214</v>
      </c>
      <c r="D1960" s="153" t="s">
        <v>7675</v>
      </c>
      <c r="E1960" t="s">
        <v>5137</v>
      </c>
      <c r="F1960" t="s">
        <v>3120</v>
      </c>
      <c r="G1960" t="s">
        <v>5138</v>
      </c>
    </row>
    <row r="1961" spans="1:7" x14ac:dyDescent="0.45">
      <c r="A1961">
        <v>5</v>
      </c>
      <c r="B1961" t="s">
        <v>3106</v>
      </c>
      <c r="C1961">
        <v>711215</v>
      </c>
      <c r="D1961" s="153" t="s">
        <v>7676</v>
      </c>
      <c r="E1961" t="s">
        <v>5139</v>
      </c>
      <c r="F1961" t="s">
        <v>3120</v>
      </c>
      <c r="G1961" t="s">
        <v>5140</v>
      </c>
    </row>
    <row r="1962" spans="1:7" x14ac:dyDescent="0.45">
      <c r="A1962">
        <v>5</v>
      </c>
      <c r="B1962" t="s">
        <v>3106</v>
      </c>
      <c r="C1962">
        <v>711217</v>
      </c>
      <c r="D1962" s="153" t="s">
        <v>7677</v>
      </c>
      <c r="E1962" t="s">
        <v>5141</v>
      </c>
      <c r="F1962" t="s">
        <v>3120</v>
      </c>
      <c r="G1962" t="s">
        <v>5142</v>
      </c>
    </row>
    <row r="1963" spans="1:7" x14ac:dyDescent="0.45">
      <c r="A1963">
        <v>5</v>
      </c>
      <c r="B1963" t="s">
        <v>3106</v>
      </c>
      <c r="C1963">
        <v>711311</v>
      </c>
      <c r="D1963" s="153" t="s">
        <v>7679</v>
      </c>
      <c r="E1963" t="s">
        <v>2570</v>
      </c>
      <c r="F1963" t="s">
        <v>3120</v>
      </c>
      <c r="G1963" t="s">
        <v>5146</v>
      </c>
    </row>
    <row r="1964" spans="1:7" x14ac:dyDescent="0.45">
      <c r="A1964">
        <v>5</v>
      </c>
      <c r="B1964" t="s">
        <v>3106</v>
      </c>
      <c r="C1964">
        <v>711319</v>
      </c>
      <c r="D1964" s="153" t="s">
        <v>7680</v>
      </c>
      <c r="E1964" t="s">
        <v>2572</v>
      </c>
      <c r="F1964" t="s">
        <v>3120</v>
      </c>
      <c r="G1964" t="s">
        <v>5147</v>
      </c>
    </row>
    <row r="1965" spans="1:7" x14ac:dyDescent="0.45">
      <c r="A1965">
        <v>5</v>
      </c>
      <c r="B1965" t="s">
        <v>3106</v>
      </c>
      <c r="C1965">
        <v>711321</v>
      </c>
      <c r="D1965" s="153" t="s">
        <v>7682</v>
      </c>
      <c r="E1965" t="s">
        <v>2574</v>
      </c>
      <c r="F1965" t="s">
        <v>3120</v>
      </c>
      <c r="G1965" t="s">
        <v>5150</v>
      </c>
    </row>
    <row r="1966" spans="1:7" x14ac:dyDescent="0.45">
      <c r="A1966">
        <v>5</v>
      </c>
      <c r="B1966" t="s">
        <v>3106</v>
      </c>
      <c r="C1966">
        <v>711322</v>
      </c>
      <c r="D1966" s="153" t="s">
        <v>7683</v>
      </c>
      <c r="E1966" t="s">
        <v>2576</v>
      </c>
      <c r="F1966" t="s">
        <v>3120</v>
      </c>
      <c r="G1966" t="s">
        <v>5151</v>
      </c>
    </row>
    <row r="1967" spans="1:7" x14ac:dyDescent="0.45">
      <c r="A1967">
        <v>5</v>
      </c>
      <c r="B1967" t="s">
        <v>3106</v>
      </c>
      <c r="C1967">
        <v>711329</v>
      </c>
      <c r="D1967" s="153" t="s">
        <v>7684</v>
      </c>
      <c r="E1967" t="s">
        <v>2578</v>
      </c>
      <c r="F1967" t="s">
        <v>3120</v>
      </c>
      <c r="G1967" t="s">
        <v>5152</v>
      </c>
    </row>
    <row r="1968" spans="1:7" x14ac:dyDescent="0.45">
      <c r="A1968">
        <v>5</v>
      </c>
      <c r="B1968" t="s">
        <v>3106</v>
      </c>
      <c r="C1968">
        <v>711411</v>
      </c>
      <c r="D1968" s="153" t="s">
        <v>7686</v>
      </c>
      <c r="E1968" t="s">
        <v>5155</v>
      </c>
      <c r="F1968" t="s">
        <v>3120</v>
      </c>
      <c r="G1968" t="s">
        <v>5156</v>
      </c>
    </row>
    <row r="1969" spans="1:7" x14ac:dyDescent="0.45">
      <c r="A1969">
        <v>5</v>
      </c>
      <c r="B1969" t="s">
        <v>3106</v>
      </c>
      <c r="C1969">
        <v>711412</v>
      </c>
      <c r="D1969" s="153" t="s">
        <v>7687</v>
      </c>
      <c r="E1969" t="s">
        <v>5157</v>
      </c>
      <c r="F1969" t="s">
        <v>3120</v>
      </c>
      <c r="G1969" t="s">
        <v>5158</v>
      </c>
    </row>
    <row r="1970" spans="1:7" x14ac:dyDescent="0.45">
      <c r="A1970">
        <v>5</v>
      </c>
      <c r="B1970" t="s">
        <v>3106</v>
      </c>
      <c r="C1970">
        <v>711511</v>
      </c>
      <c r="D1970" s="153" t="s">
        <v>7689</v>
      </c>
      <c r="E1970" t="s">
        <v>2581</v>
      </c>
      <c r="F1970" t="s">
        <v>3120</v>
      </c>
      <c r="G1970" t="s">
        <v>5161</v>
      </c>
    </row>
    <row r="1971" spans="1:7" x14ac:dyDescent="0.45">
      <c r="A1971">
        <v>5</v>
      </c>
      <c r="B1971" t="s">
        <v>3106</v>
      </c>
      <c r="C1971">
        <v>711512</v>
      </c>
      <c r="D1971" s="153" t="s">
        <v>7690</v>
      </c>
      <c r="E1971" t="s">
        <v>2583</v>
      </c>
      <c r="F1971" t="s">
        <v>3120</v>
      </c>
      <c r="G1971" t="s">
        <v>5162</v>
      </c>
    </row>
    <row r="1972" spans="1:7" x14ac:dyDescent="0.45">
      <c r="A1972">
        <v>5</v>
      </c>
      <c r="B1972" t="s">
        <v>3106</v>
      </c>
      <c r="C1972">
        <v>711513</v>
      </c>
      <c r="D1972" s="153" t="s">
        <v>7691</v>
      </c>
      <c r="E1972" t="s">
        <v>2585</v>
      </c>
      <c r="F1972" t="s">
        <v>3120</v>
      </c>
      <c r="G1972" t="s">
        <v>5163</v>
      </c>
    </row>
    <row r="1973" spans="1:7" x14ac:dyDescent="0.45">
      <c r="A1973">
        <v>5</v>
      </c>
      <c r="B1973" t="s">
        <v>3106</v>
      </c>
      <c r="C1973">
        <v>712111</v>
      </c>
      <c r="D1973" s="153" t="s">
        <v>7694</v>
      </c>
      <c r="E1973" t="s">
        <v>2587</v>
      </c>
      <c r="F1973" t="s">
        <v>3120</v>
      </c>
      <c r="G1973" t="s">
        <v>5168</v>
      </c>
    </row>
    <row r="1974" spans="1:7" x14ac:dyDescent="0.45">
      <c r="A1974">
        <v>5</v>
      </c>
      <c r="B1974" t="s">
        <v>3106</v>
      </c>
      <c r="C1974">
        <v>712115</v>
      </c>
      <c r="D1974" s="153" t="s">
        <v>7695</v>
      </c>
      <c r="E1974" t="s">
        <v>2589</v>
      </c>
      <c r="F1974" t="s">
        <v>3120</v>
      </c>
      <c r="G1974" t="s">
        <v>5169</v>
      </c>
    </row>
    <row r="1975" spans="1:7" x14ac:dyDescent="0.45">
      <c r="A1975">
        <v>5</v>
      </c>
      <c r="B1975" t="s">
        <v>3106</v>
      </c>
      <c r="C1975">
        <v>712119</v>
      </c>
      <c r="D1975" s="153" t="s">
        <v>7696</v>
      </c>
      <c r="E1975" t="s">
        <v>2591</v>
      </c>
      <c r="F1975" t="s">
        <v>3120</v>
      </c>
      <c r="G1975" t="s">
        <v>5170</v>
      </c>
    </row>
    <row r="1976" spans="1:7" x14ac:dyDescent="0.45">
      <c r="A1976">
        <v>5</v>
      </c>
      <c r="B1976" t="s">
        <v>3106</v>
      </c>
      <c r="C1976">
        <v>712120</v>
      </c>
      <c r="D1976" s="153" t="s">
        <v>7697</v>
      </c>
      <c r="E1976" t="s">
        <v>2593</v>
      </c>
      <c r="G1976" t="s">
        <v>5172</v>
      </c>
    </row>
    <row r="1977" spans="1:7" x14ac:dyDescent="0.45">
      <c r="A1977">
        <v>5</v>
      </c>
      <c r="B1977" t="s">
        <v>3106</v>
      </c>
      <c r="C1977">
        <v>712130</v>
      </c>
      <c r="D1977" s="153" t="s">
        <v>7698</v>
      </c>
      <c r="E1977" t="s">
        <v>2595</v>
      </c>
      <c r="F1977" t="s">
        <v>3109</v>
      </c>
      <c r="G1977" t="s">
        <v>5174</v>
      </c>
    </row>
    <row r="1978" spans="1:7" x14ac:dyDescent="0.45">
      <c r="A1978">
        <v>5</v>
      </c>
      <c r="B1978" t="s">
        <v>3106</v>
      </c>
      <c r="C1978">
        <v>712190</v>
      </c>
      <c r="D1978" s="153" t="s">
        <v>7699</v>
      </c>
      <c r="E1978" t="s">
        <v>2597</v>
      </c>
      <c r="G1978" t="s">
        <v>5176</v>
      </c>
    </row>
    <row r="1979" spans="1:7" x14ac:dyDescent="0.45">
      <c r="A1979">
        <v>5</v>
      </c>
      <c r="B1979" t="s">
        <v>3106</v>
      </c>
      <c r="C1979">
        <v>713110</v>
      </c>
      <c r="D1979" s="153" t="s">
        <v>7701</v>
      </c>
      <c r="E1979" t="s">
        <v>2599</v>
      </c>
      <c r="F1979" t="s">
        <v>3109</v>
      </c>
      <c r="G1979" t="s">
        <v>5181</v>
      </c>
    </row>
    <row r="1980" spans="1:7" x14ac:dyDescent="0.45">
      <c r="A1980">
        <v>5</v>
      </c>
      <c r="B1980" t="s">
        <v>3106</v>
      </c>
      <c r="C1980">
        <v>713120</v>
      </c>
      <c r="D1980" s="153" t="s">
        <v>7702</v>
      </c>
      <c r="E1980" t="s">
        <v>2601</v>
      </c>
      <c r="G1980" t="s">
        <v>5183</v>
      </c>
    </row>
    <row r="1981" spans="1:7" x14ac:dyDescent="0.45">
      <c r="A1981">
        <v>5</v>
      </c>
      <c r="B1981" t="s">
        <v>3106</v>
      </c>
      <c r="C1981">
        <v>713210</v>
      </c>
      <c r="D1981" s="153" t="s">
        <v>7703</v>
      </c>
      <c r="E1981" t="s">
        <v>2603</v>
      </c>
      <c r="G1981" t="s">
        <v>5186</v>
      </c>
    </row>
    <row r="1982" spans="1:7" x14ac:dyDescent="0.45">
      <c r="A1982">
        <v>5</v>
      </c>
      <c r="B1982" t="s">
        <v>3106</v>
      </c>
      <c r="C1982">
        <v>713291</v>
      </c>
      <c r="D1982" s="153" t="s">
        <v>7705</v>
      </c>
      <c r="E1982" t="s">
        <v>2605</v>
      </c>
      <c r="F1982" t="s">
        <v>3466</v>
      </c>
      <c r="G1982" t="s">
        <v>5189</v>
      </c>
    </row>
    <row r="1983" spans="1:7" x14ac:dyDescent="0.45">
      <c r="A1983">
        <v>5</v>
      </c>
      <c r="B1983" t="s">
        <v>3106</v>
      </c>
      <c r="C1983">
        <v>713299</v>
      </c>
      <c r="D1983" s="153" t="s">
        <v>7706</v>
      </c>
      <c r="E1983" t="s">
        <v>2607</v>
      </c>
      <c r="F1983" t="s">
        <v>3466</v>
      </c>
      <c r="G1983" t="s">
        <v>5190</v>
      </c>
    </row>
    <row r="1984" spans="1:7" x14ac:dyDescent="0.45">
      <c r="A1984">
        <v>5</v>
      </c>
      <c r="B1984" t="s">
        <v>3106</v>
      </c>
      <c r="C1984">
        <v>713910</v>
      </c>
      <c r="D1984" s="153" t="s">
        <v>7707</v>
      </c>
      <c r="E1984" t="s">
        <v>2609</v>
      </c>
      <c r="G1984" t="s">
        <v>5194</v>
      </c>
    </row>
    <row r="1985" spans="1:7" x14ac:dyDescent="0.45">
      <c r="A1985">
        <v>5</v>
      </c>
      <c r="B1985" t="s">
        <v>3106</v>
      </c>
      <c r="C1985">
        <v>713920</v>
      </c>
      <c r="D1985" s="153" t="s">
        <v>7708</v>
      </c>
      <c r="E1985" t="s">
        <v>2611</v>
      </c>
      <c r="G1985" t="s">
        <v>5196</v>
      </c>
    </row>
    <row r="1986" spans="1:7" x14ac:dyDescent="0.45">
      <c r="A1986">
        <v>5</v>
      </c>
      <c r="B1986" t="s">
        <v>3106</v>
      </c>
      <c r="C1986">
        <v>713930</v>
      </c>
      <c r="D1986" s="153" t="s">
        <v>7709</v>
      </c>
      <c r="E1986" t="s">
        <v>2613</v>
      </c>
      <c r="G1986" t="s">
        <v>5198</v>
      </c>
    </row>
    <row r="1987" spans="1:7" x14ac:dyDescent="0.45">
      <c r="A1987">
        <v>5</v>
      </c>
      <c r="B1987" t="s">
        <v>3106</v>
      </c>
      <c r="C1987">
        <v>713940</v>
      </c>
      <c r="D1987" s="153" t="s">
        <v>7710</v>
      </c>
      <c r="E1987" t="s">
        <v>2615</v>
      </c>
      <c r="F1987" t="s">
        <v>3109</v>
      </c>
      <c r="G1987" t="s">
        <v>5200</v>
      </c>
    </row>
    <row r="1988" spans="1:7" x14ac:dyDescent="0.45">
      <c r="A1988">
        <v>5</v>
      </c>
      <c r="B1988" t="s">
        <v>3106</v>
      </c>
      <c r="C1988">
        <v>713950</v>
      </c>
      <c r="D1988" s="153" t="s">
        <v>7711</v>
      </c>
      <c r="E1988" t="s">
        <v>2617</v>
      </c>
      <c r="G1988" t="s">
        <v>5202</v>
      </c>
    </row>
    <row r="1989" spans="1:7" x14ac:dyDescent="0.45">
      <c r="A1989">
        <v>5</v>
      </c>
      <c r="B1989" t="s">
        <v>3106</v>
      </c>
      <c r="C1989">
        <v>713991</v>
      </c>
      <c r="D1989" s="153" t="s">
        <v>7713</v>
      </c>
      <c r="E1989" t="s">
        <v>5204</v>
      </c>
      <c r="F1989" t="s">
        <v>3120</v>
      </c>
      <c r="G1989" t="s">
        <v>5205</v>
      </c>
    </row>
    <row r="1990" spans="1:7" x14ac:dyDescent="0.45">
      <c r="A1990">
        <v>5</v>
      </c>
      <c r="B1990" t="s">
        <v>3106</v>
      </c>
      <c r="C1990">
        <v>713992</v>
      </c>
      <c r="D1990" s="153" t="s">
        <v>7714</v>
      </c>
      <c r="E1990" t="s">
        <v>5206</v>
      </c>
      <c r="F1990" t="s">
        <v>3120</v>
      </c>
      <c r="G1990" t="s">
        <v>5207</v>
      </c>
    </row>
    <row r="1991" spans="1:7" x14ac:dyDescent="0.45">
      <c r="A1991">
        <v>5</v>
      </c>
      <c r="B1991" t="s">
        <v>3106</v>
      </c>
      <c r="C1991">
        <v>713999</v>
      </c>
      <c r="D1991" s="153" t="s">
        <v>7715</v>
      </c>
      <c r="E1991" t="s">
        <v>2619</v>
      </c>
      <c r="F1991" t="s">
        <v>3120</v>
      </c>
      <c r="G1991" t="s">
        <v>5208</v>
      </c>
    </row>
    <row r="1992" spans="1:7" x14ac:dyDescent="0.45">
      <c r="A1992">
        <v>5</v>
      </c>
      <c r="B1992" t="s">
        <v>3106</v>
      </c>
      <c r="C1992">
        <v>721111</v>
      </c>
      <c r="D1992" s="153" t="s">
        <v>7719</v>
      </c>
      <c r="E1992" t="s">
        <v>2621</v>
      </c>
      <c r="F1992" t="s">
        <v>3120</v>
      </c>
      <c r="G1992" t="s">
        <v>5214</v>
      </c>
    </row>
    <row r="1993" spans="1:7" x14ac:dyDescent="0.45">
      <c r="A1993">
        <v>5</v>
      </c>
      <c r="B1993" t="s">
        <v>3106</v>
      </c>
      <c r="C1993">
        <v>721112</v>
      </c>
      <c r="D1993" s="153" t="s">
        <v>7720</v>
      </c>
      <c r="E1993" t="s">
        <v>2623</v>
      </c>
      <c r="F1993" t="s">
        <v>3120</v>
      </c>
      <c r="G1993" t="s">
        <v>5215</v>
      </c>
    </row>
    <row r="1994" spans="1:7" x14ac:dyDescent="0.45">
      <c r="A1994">
        <v>5</v>
      </c>
      <c r="B1994" t="s">
        <v>3106</v>
      </c>
      <c r="C1994">
        <v>721113</v>
      </c>
      <c r="D1994" s="153" t="s">
        <v>7721</v>
      </c>
      <c r="E1994" t="s">
        <v>2625</v>
      </c>
      <c r="F1994" t="s">
        <v>3120</v>
      </c>
      <c r="G1994" t="s">
        <v>5216</v>
      </c>
    </row>
    <row r="1995" spans="1:7" x14ac:dyDescent="0.45">
      <c r="A1995">
        <v>5</v>
      </c>
      <c r="B1995" t="s">
        <v>3106</v>
      </c>
      <c r="C1995">
        <v>721114</v>
      </c>
      <c r="D1995" s="153" t="s">
        <v>7722</v>
      </c>
      <c r="E1995" t="s">
        <v>2627</v>
      </c>
      <c r="F1995" t="s">
        <v>3120</v>
      </c>
      <c r="G1995" t="s">
        <v>5217</v>
      </c>
    </row>
    <row r="1996" spans="1:7" x14ac:dyDescent="0.45">
      <c r="A1996">
        <v>5</v>
      </c>
      <c r="B1996" t="s">
        <v>3106</v>
      </c>
      <c r="C1996">
        <v>721120</v>
      </c>
      <c r="D1996" s="153" t="s">
        <v>7723</v>
      </c>
      <c r="E1996" t="s">
        <v>2629</v>
      </c>
      <c r="G1996" t="s">
        <v>5219</v>
      </c>
    </row>
    <row r="1997" spans="1:7" x14ac:dyDescent="0.45">
      <c r="A1997">
        <v>5</v>
      </c>
      <c r="B1997" t="s">
        <v>3106</v>
      </c>
      <c r="C1997">
        <v>721191</v>
      </c>
      <c r="D1997" s="153" t="s">
        <v>7725</v>
      </c>
      <c r="E1997" t="s">
        <v>2631</v>
      </c>
      <c r="F1997" t="s">
        <v>3109</v>
      </c>
      <c r="G1997" t="s">
        <v>5222</v>
      </c>
    </row>
    <row r="1998" spans="1:7" x14ac:dyDescent="0.45">
      <c r="A1998">
        <v>5</v>
      </c>
      <c r="B1998" t="s">
        <v>3106</v>
      </c>
      <c r="C1998">
        <v>721192</v>
      </c>
      <c r="D1998" s="153" t="s">
        <v>7726</v>
      </c>
      <c r="E1998" t="s">
        <v>2633</v>
      </c>
      <c r="F1998" t="s">
        <v>3120</v>
      </c>
      <c r="G1998" t="s">
        <v>5223</v>
      </c>
    </row>
    <row r="1999" spans="1:7" x14ac:dyDescent="0.45">
      <c r="A1999">
        <v>5</v>
      </c>
      <c r="B1999" t="s">
        <v>3106</v>
      </c>
      <c r="C1999">
        <v>721198</v>
      </c>
      <c r="D1999" s="153" t="s">
        <v>7727</v>
      </c>
      <c r="E1999" t="s">
        <v>2635</v>
      </c>
      <c r="F1999" t="s">
        <v>3120</v>
      </c>
      <c r="G1999" t="s">
        <v>5224</v>
      </c>
    </row>
    <row r="2000" spans="1:7" x14ac:dyDescent="0.45">
      <c r="A2000">
        <v>5</v>
      </c>
      <c r="B2000" t="s">
        <v>3106</v>
      </c>
      <c r="C2000">
        <v>721211</v>
      </c>
      <c r="D2000" s="153" t="s">
        <v>7729</v>
      </c>
      <c r="E2000" t="s">
        <v>2637</v>
      </c>
      <c r="F2000" t="s">
        <v>3109</v>
      </c>
      <c r="G2000" t="s">
        <v>5228</v>
      </c>
    </row>
    <row r="2001" spans="1:7" x14ac:dyDescent="0.45">
      <c r="A2001">
        <v>5</v>
      </c>
      <c r="B2001" t="s">
        <v>3106</v>
      </c>
      <c r="C2001">
        <v>721212</v>
      </c>
      <c r="D2001" s="153" t="s">
        <v>7730</v>
      </c>
      <c r="E2001" t="s">
        <v>2639</v>
      </c>
      <c r="F2001" t="s">
        <v>3120</v>
      </c>
      <c r="G2001" t="s">
        <v>5229</v>
      </c>
    </row>
    <row r="2002" spans="1:7" x14ac:dyDescent="0.45">
      <c r="A2002">
        <v>5</v>
      </c>
      <c r="B2002" t="s">
        <v>3106</v>
      </c>
      <c r="C2002">
        <v>721213</v>
      </c>
      <c r="D2002" s="153" t="s">
        <v>7731</v>
      </c>
      <c r="E2002" t="s">
        <v>2641</v>
      </c>
      <c r="F2002" t="s">
        <v>3120</v>
      </c>
      <c r="G2002" t="s">
        <v>5230</v>
      </c>
    </row>
    <row r="2003" spans="1:7" x14ac:dyDescent="0.45">
      <c r="A2003">
        <v>5</v>
      </c>
      <c r="B2003" t="s">
        <v>3106</v>
      </c>
      <c r="C2003">
        <v>721310</v>
      </c>
      <c r="D2003" s="153" t="s">
        <v>7732</v>
      </c>
      <c r="E2003" t="s">
        <v>2643</v>
      </c>
      <c r="F2003" t="s">
        <v>3109</v>
      </c>
      <c r="G2003" t="s">
        <v>5233</v>
      </c>
    </row>
    <row r="2004" spans="1:7" x14ac:dyDescent="0.45">
      <c r="A2004">
        <v>5</v>
      </c>
      <c r="B2004" t="s">
        <v>3106</v>
      </c>
      <c r="C2004">
        <v>722310</v>
      </c>
      <c r="D2004" s="153" t="s">
        <v>7734</v>
      </c>
      <c r="E2004" t="s">
        <v>2645</v>
      </c>
      <c r="G2004" t="s">
        <v>5238</v>
      </c>
    </row>
    <row r="2005" spans="1:7" x14ac:dyDescent="0.45">
      <c r="A2005">
        <v>5</v>
      </c>
      <c r="B2005" t="s">
        <v>3106</v>
      </c>
      <c r="C2005">
        <v>722320</v>
      </c>
      <c r="D2005" s="153" t="s">
        <v>7735</v>
      </c>
      <c r="E2005" t="s">
        <v>2647</v>
      </c>
      <c r="G2005" t="s">
        <v>5240</v>
      </c>
    </row>
    <row r="2006" spans="1:7" x14ac:dyDescent="0.45">
      <c r="A2006">
        <v>5</v>
      </c>
      <c r="B2006" t="s">
        <v>3106</v>
      </c>
      <c r="C2006">
        <v>722330</v>
      </c>
      <c r="D2006" s="153" t="s">
        <v>7736</v>
      </c>
      <c r="E2006" t="s">
        <v>2649</v>
      </c>
      <c r="G2006" t="s">
        <v>5242</v>
      </c>
    </row>
    <row r="2007" spans="1:7" x14ac:dyDescent="0.45">
      <c r="A2007">
        <v>5</v>
      </c>
      <c r="B2007" t="s">
        <v>3106</v>
      </c>
      <c r="C2007">
        <v>722410</v>
      </c>
      <c r="D2007" s="153" t="s">
        <v>7737</v>
      </c>
      <c r="E2007" t="s">
        <v>2651</v>
      </c>
      <c r="F2007" t="s">
        <v>3109</v>
      </c>
      <c r="G2007" t="s">
        <v>5245</v>
      </c>
    </row>
    <row r="2008" spans="1:7" x14ac:dyDescent="0.45">
      <c r="A2008">
        <v>5</v>
      </c>
      <c r="B2008" t="s">
        <v>3106</v>
      </c>
      <c r="C2008">
        <v>722511</v>
      </c>
      <c r="D2008" s="153" t="s">
        <v>7739</v>
      </c>
      <c r="E2008" t="s">
        <v>2653</v>
      </c>
      <c r="F2008" t="s">
        <v>3109</v>
      </c>
      <c r="G2008" t="s">
        <v>5249</v>
      </c>
    </row>
    <row r="2009" spans="1:7" x14ac:dyDescent="0.45">
      <c r="A2009">
        <v>5</v>
      </c>
      <c r="B2009" t="s">
        <v>3106</v>
      </c>
      <c r="C2009">
        <v>722512</v>
      </c>
      <c r="D2009" s="153" t="s">
        <v>7740</v>
      </c>
      <c r="E2009" t="s">
        <v>2655</v>
      </c>
      <c r="F2009" t="s">
        <v>3120</v>
      </c>
      <c r="G2009" t="s">
        <v>5250</v>
      </c>
    </row>
    <row r="2010" spans="1:7" x14ac:dyDescent="0.45">
      <c r="A2010">
        <v>5</v>
      </c>
      <c r="B2010" t="s">
        <v>3106</v>
      </c>
      <c r="C2010">
        <v>811111</v>
      </c>
      <c r="D2010" s="153" t="s">
        <v>7744</v>
      </c>
      <c r="E2010" t="s">
        <v>2657</v>
      </c>
      <c r="F2010" t="s">
        <v>3109</v>
      </c>
      <c r="G2010" t="s">
        <v>5257</v>
      </c>
    </row>
    <row r="2011" spans="1:7" x14ac:dyDescent="0.45">
      <c r="A2011">
        <v>5</v>
      </c>
      <c r="B2011" t="s">
        <v>3106</v>
      </c>
      <c r="C2011">
        <v>811112</v>
      </c>
      <c r="D2011" s="153" t="s">
        <v>7745</v>
      </c>
      <c r="E2011" t="s">
        <v>2659</v>
      </c>
      <c r="F2011" t="s">
        <v>3109</v>
      </c>
      <c r="G2011" t="s">
        <v>5258</v>
      </c>
    </row>
    <row r="2012" spans="1:7" x14ac:dyDescent="0.45">
      <c r="A2012">
        <v>5</v>
      </c>
      <c r="B2012" t="s">
        <v>3106</v>
      </c>
      <c r="C2012">
        <v>811119</v>
      </c>
      <c r="D2012" s="153" t="s">
        <v>7746</v>
      </c>
      <c r="E2012" t="s">
        <v>2661</v>
      </c>
      <c r="F2012" t="s">
        <v>3120</v>
      </c>
      <c r="G2012" t="s">
        <v>5259</v>
      </c>
    </row>
    <row r="2013" spans="1:7" x14ac:dyDescent="0.45">
      <c r="A2013">
        <v>5</v>
      </c>
      <c r="B2013" t="s">
        <v>3106</v>
      </c>
      <c r="C2013">
        <v>811121</v>
      </c>
      <c r="D2013" s="153" t="s">
        <v>7748</v>
      </c>
      <c r="E2013" t="s">
        <v>2663</v>
      </c>
      <c r="F2013" t="s">
        <v>3109</v>
      </c>
      <c r="G2013" t="s">
        <v>5262</v>
      </c>
    </row>
    <row r="2014" spans="1:7" x14ac:dyDescent="0.45">
      <c r="A2014">
        <v>5</v>
      </c>
      <c r="B2014" t="s">
        <v>3106</v>
      </c>
      <c r="C2014">
        <v>811122</v>
      </c>
      <c r="D2014" s="153" t="s">
        <v>7749</v>
      </c>
      <c r="E2014" t="s">
        <v>2665</v>
      </c>
      <c r="F2014" t="s">
        <v>3109</v>
      </c>
      <c r="G2014" t="s">
        <v>5263</v>
      </c>
    </row>
    <row r="2015" spans="1:7" x14ac:dyDescent="0.45">
      <c r="A2015">
        <v>5</v>
      </c>
      <c r="B2015" t="s">
        <v>3106</v>
      </c>
      <c r="C2015">
        <v>811192</v>
      </c>
      <c r="D2015" s="153" t="s">
        <v>7751</v>
      </c>
      <c r="E2015" t="s">
        <v>2667</v>
      </c>
      <c r="F2015" t="s">
        <v>3109</v>
      </c>
      <c r="G2015" t="s">
        <v>5266</v>
      </c>
    </row>
    <row r="2016" spans="1:7" x14ac:dyDescent="0.45">
      <c r="A2016">
        <v>5</v>
      </c>
      <c r="B2016" t="s">
        <v>3106</v>
      </c>
      <c r="C2016">
        <v>811199</v>
      </c>
      <c r="D2016" s="153" t="s">
        <v>7752</v>
      </c>
      <c r="E2016" t="s">
        <v>2669</v>
      </c>
      <c r="F2016" t="s">
        <v>3120</v>
      </c>
      <c r="G2016" t="s">
        <v>5267</v>
      </c>
    </row>
    <row r="2017" spans="1:7" x14ac:dyDescent="0.45">
      <c r="A2017">
        <v>5</v>
      </c>
      <c r="B2017" t="s">
        <v>3106</v>
      </c>
      <c r="C2017">
        <v>811210</v>
      </c>
      <c r="D2017" s="153" t="s">
        <v>7753</v>
      </c>
      <c r="E2017" t="s">
        <v>2671</v>
      </c>
      <c r="F2017" t="s">
        <v>3120</v>
      </c>
      <c r="G2017" t="s">
        <v>5270</v>
      </c>
    </row>
    <row r="2018" spans="1:7" x14ac:dyDescent="0.45">
      <c r="A2018">
        <v>5</v>
      </c>
      <c r="B2018" t="s">
        <v>3106</v>
      </c>
      <c r="C2018">
        <v>811310</v>
      </c>
      <c r="D2018" s="153" t="s">
        <v>7754</v>
      </c>
      <c r="E2018" t="s">
        <v>2673</v>
      </c>
      <c r="F2018" t="s">
        <v>3109</v>
      </c>
      <c r="G2018" t="s">
        <v>5273</v>
      </c>
    </row>
    <row r="2019" spans="1:7" x14ac:dyDescent="0.45">
      <c r="A2019">
        <v>5</v>
      </c>
      <c r="B2019" t="s">
        <v>3106</v>
      </c>
      <c r="C2019">
        <v>811411</v>
      </c>
      <c r="D2019" s="153" t="s">
        <v>7756</v>
      </c>
      <c r="E2019" t="s">
        <v>2675</v>
      </c>
      <c r="F2019" t="s">
        <v>3109</v>
      </c>
      <c r="G2019" t="s">
        <v>5278</v>
      </c>
    </row>
    <row r="2020" spans="1:7" x14ac:dyDescent="0.45">
      <c r="A2020">
        <v>5</v>
      </c>
      <c r="B2020" t="s">
        <v>3106</v>
      </c>
      <c r="C2020">
        <v>811412</v>
      </c>
      <c r="D2020" s="153" t="s">
        <v>7757</v>
      </c>
      <c r="E2020" t="s">
        <v>2677</v>
      </c>
      <c r="F2020" t="s">
        <v>3109</v>
      </c>
      <c r="G2020" t="s">
        <v>5279</v>
      </c>
    </row>
    <row r="2021" spans="1:7" x14ac:dyDescent="0.45">
      <c r="A2021">
        <v>5</v>
      </c>
      <c r="B2021" t="s">
        <v>3106</v>
      </c>
      <c r="C2021">
        <v>811420</v>
      </c>
      <c r="D2021" s="153" t="s">
        <v>7758</v>
      </c>
      <c r="E2021" t="s">
        <v>2679</v>
      </c>
      <c r="G2021" t="s">
        <v>5281</v>
      </c>
    </row>
    <row r="2022" spans="1:7" x14ac:dyDescent="0.45">
      <c r="A2022">
        <v>5</v>
      </c>
      <c r="B2022" t="s">
        <v>3106</v>
      </c>
      <c r="C2022">
        <v>811430</v>
      </c>
      <c r="D2022" s="153" t="s">
        <v>7759</v>
      </c>
      <c r="E2022" t="s">
        <v>2681</v>
      </c>
      <c r="G2022" t="s">
        <v>5283</v>
      </c>
    </row>
    <row r="2023" spans="1:7" x14ac:dyDescent="0.45">
      <c r="A2023">
        <v>5</v>
      </c>
      <c r="B2023" t="s">
        <v>3106</v>
      </c>
      <c r="C2023">
        <v>811490</v>
      </c>
      <c r="D2023" s="153" t="s">
        <v>7760</v>
      </c>
      <c r="E2023" t="s">
        <v>2683</v>
      </c>
      <c r="F2023" t="s">
        <v>3109</v>
      </c>
      <c r="G2023" t="s">
        <v>5285</v>
      </c>
    </row>
    <row r="2024" spans="1:7" x14ac:dyDescent="0.45">
      <c r="A2024">
        <v>5</v>
      </c>
      <c r="B2024" t="s">
        <v>3106</v>
      </c>
      <c r="C2024">
        <v>812114</v>
      </c>
      <c r="D2024" s="153" t="s">
        <v>7763</v>
      </c>
      <c r="E2024" t="s">
        <v>2685</v>
      </c>
      <c r="F2024" t="s">
        <v>3120</v>
      </c>
      <c r="G2024" t="s">
        <v>5291</v>
      </c>
    </row>
    <row r="2025" spans="1:7" x14ac:dyDescent="0.45">
      <c r="A2025">
        <v>5</v>
      </c>
      <c r="B2025" t="s">
        <v>3106</v>
      </c>
      <c r="C2025">
        <v>812115</v>
      </c>
      <c r="D2025" s="153" t="s">
        <v>7764</v>
      </c>
      <c r="E2025" t="s">
        <v>2687</v>
      </c>
      <c r="F2025" t="s">
        <v>3120</v>
      </c>
      <c r="G2025" t="s">
        <v>5292</v>
      </c>
    </row>
    <row r="2026" spans="1:7" x14ac:dyDescent="0.45">
      <c r="A2026">
        <v>5</v>
      </c>
      <c r="B2026" t="s">
        <v>3106</v>
      </c>
      <c r="C2026">
        <v>812116</v>
      </c>
      <c r="D2026" s="153" t="s">
        <v>7765</v>
      </c>
      <c r="E2026" t="s">
        <v>2689</v>
      </c>
      <c r="F2026" t="s">
        <v>3120</v>
      </c>
      <c r="G2026" t="s">
        <v>5293</v>
      </c>
    </row>
    <row r="2027" spans="1:7" x14ac:dyDescent="0.45">
      <c r="A2027">
        <v>5</v>
      </c>
      <c r="B2027" t="s">
        <v>3106</v>
      </c>
      <c r="C2027">
        <v>812190</v>
      </c>
      <c r="D2027" s="153" t="s">
        <v>7766</v>
      </c>
      <c r="E2027" t="s">
        <v>2691</v>
      </c>
      <c r="F2027" t="s">
        <v>3120</v>
      </c>
      <c r="G2027" t="s">
        <v>5295</v>
      </c>
    </row>
    <row r="2028" spans="1:7" x14ac:dyDescent="0.45">
      <c r="A2028">
        <v>5</v>
      </c>
      <c r="B2028" t="s">
        <v>3106</v>
      </c>
      <c r="C2028">
        <v>812210</v>
      </c>
      <c r="D2028" s="153" t="s">
        <v>7767</v>
      </c>
      <c r="E2028" t="s">
        <v>2693</v>
      </c>
      <c r="F2028" t="s">
        <v>3109</v>
      </c>
      <c r="G2028" t="s">
        <v>5298</v>
      </c>
    </row>
    <row r="2029" spans="1:7" x14ac:dyDescent="0.45">
      <c r="A2029">
        <v>5</v>
      </c>
      <c r="B2029" t="s">
        <v>3106</v>
      </c>
      <c r="C2029">
        <v>812220</v>
      </c>
      <c r="D2029" s="153" t="s">
        <v>7768</v>
      </c>
      <c r="E2029" t="s">
        <v>2695</v>
      </c>
      <c r="F2029" t="s">
        <v>3109</v>
      </c>
      <c r="G2029" t="s">
        <v>5300</v>
      </c>
    </row>
    <row r="2030" spans="1:7" x14ac:dyDescent="0.45">
      <c r="A2030">
        <v>5</v>
      </c>
      <c r="B2030" t="s">
        <v>3106</v>
      </c>
      <c r="C2030">
        <v>812310</v>
      </c>
      <c r="D2030" s="153" t="s">
        <v>7769</v>
      </c>
      <c r="E2030" t="s">
        <v>2697</v>
      </c>
      <c r="F2030" t="s">
        <v>3109</v>
      </c>
      <c r="G2030" t="s">
        <v>5303</v>
      </c>
    </row>
    <row r="2031" spans="1:7" x14ac:dyDescent="0.45">
      <c r="A2031">
        <v>5</v>
      </c>
      <c r="B2031" t="s">
        <v>3106</v>
      </c>
      <c r="C2031">
        <v>812320</v>
      </c>
      <c r="D2031" s="153" t="s">
        <v>7770</v>
      </c>
      <c r="E2031" t="s">
        <v>2699</v>
      </c>
      <c r="F2031" t="s">
        <v>3109</v>
      </c>
      <c r="G2031" t="s">
        <v>5305</v>
      </c>
    </row>
    <row r="2032" spans="1:7" x14ac:dyDescent="0.45">
      <c r="A2032">
        <v>5</v>
      </c>
      <c r="B2032" t="s">
        <v>3106</v>
      </c>
      <c r="C2032">
        <v>812330</v>
      </c>
      <c r="D2032" s="153" t="s">
        <v>7771</v>
      </c>
      <c r="E2032" t="s">
        <v>2701</v>
      </c>
      <c r="F2032" t="s">
        <v>3120</v>
      </c>
      <c r="G2032" t="s">
        <v>5307</v>
      </c>
    </row>
    <row r="2033" spans="1:7" x14ac:dyDescent="0.45">
      <c r="A2033">
        <v>5</v>
      </c>
      <c r="B2033" t="s">
        <v>3106</v>
      </c>
      <c r="C2033">
        <v>812910</v>
      </c>
      <c r="D2033" s="153" t="s">
        <v>7772</v>
      </c>
      <c r="E2033" t="s">
        <v>2703</v>
      </c>
      <c r="F2033" t="s">
        <v>3109</v>
      </c>
      <c r="G2033" t="s">
        <v>5310</v>
      </c>
    </row>
    <row r="2034" spans="1:7" x14ac:dyDescent="0.45">
      <c r="A2034">
        <v>5</v>
      </c>
      <c r="B2034" t="s">
        <v>3106</v>
      </c>
      <c r="C2034">
        <v>812921</v>
      </c>
      <c r="D2034" s="153" t="s">
        <v>7774</v>
      </c>
      <c r="E2034" t="s">
        <v>2705</v>
      </c>
      <c r="F2034" t="s">
        <v>3109</v>
      </c>
      <c r="G2034" t="s">
        <v>5313</v>
      </c>
    </row>
    <row r="2035" spans="1:7" x14ac:dyDescent="0.45">
      <c r="A2035">
        <v>5</v>
      </c>
      <c r="B2035" t="s">
        <v>3106</v>
      </c>
      <c r="C2035">
        <v>812922</v>
      </c>
      <c r="D2035" s="153" t="s">
        <v>7775</v>
      </c>
      <c r="E2035" t="s">
        <v>2707</v>
      </c>
      <c r="F2035" t="s">
        <v>3109</v>
      </c>
      <c r="G2035" t="s">
        <v>5314</v>
      </c>
    </row>
    <row r="2036" spans="1:7" x14ac:dyDescent="0.45">
      <c r="A2036">
        <v>5</v>
      </c>
      <c r="B2036" t="s">
        <v>3106</v>
      </c>
      <c r="C2036">
        <v>812930</v>
      </c>
      <c r="D2036" s="153" t="s">
        <v>7776</v>
      </c>
      <c r="E2036" t="s">
        <v>2709</v>
      </c>
      <c r="F2036" t="s">
        <v>3109</v>
      </c>
      <c r="G2036" t="s">
        <v>5316</v>
      </c>
    </row>
    <row r="2037" spans="1:7" x14ac:dyDescent="0.45">
      <c r="A2037">
        <v>5</v>
      </c>
      <c r="B2037" t="s">
        <v>3106</v>
      </c>
      <c r="C2037">
        <v>812990</v>
      </c>
      <c r="D2037" s="153" t="s">
        <v>7777</v>
      </c>
      <c r="E2037" t="s">
        <v>2711</v>
      </c>
      <c r="F2037" t="s">
        <v>3109</v>
      </c>
      <c r="G2037" t="s">
        <v>5318</v>
      </c>
    </row>
    <row r="2038" spans="1:7" x14ac:dyDescent="0.45">
      <c r="A2038">
        <v>5</v>
      </c>
      <c r="B2038" t="s">
        <v>3106</v>
      </c>
      <c r="C2038">
        <v>813110</v>
      </c>
      <c r="D2038" s="153" t="s">
        <v>7779</v>
      </c>
      <c r="E2038" t="s">
        <v>952</v>
      </c>
      <c r="F2038" t="s">
        <v>3109</v>
      </c>
      <c r="G2038" t="s">
        <v>5323</v>
      </c>
    </row>
    <row r="2039" spans="1:7" x14ac:dyDescent="0.45">
      <c r="A2039">
        <v>5</v>
      </c>
      <c r="B2039" t="s">
        <v>3106</v>
      </c>
      <c r="C2039">
        <v>813210</v>
      </c>
      <c r="D2039" s="153" t="s">
        <v>7780</v>
      </c>
      <c r="E2039" t="s">
        <v>2714</v>
      </c>
      <c r="F2039" t="s">
        <v>3120</v>
      </c>
      <c r="G2039" t="s">
        <v>5326</v>
      </c>
    </row>
    <row r="2040" spans="1:7" x14ac:dyDescent="0.45">
      <c r="A2040">
        <v>5</v>
      </c>
      <c r="B2040" t="s">
        <v>3106</v>
      </c>
      <c r="C2040">
        <v>813310</v>
      </c>
      <c r="D2040" s="153" t="s">
        <v>7781</v>
      </c>
      <c r="E2040" t="s">
        <v>2716</v>
      </c>
      <c r="F2040" t="s">
        <v>3120</v>
      </c>
      <c r="G2040" t="s">
        <v>5329</v>
      </c>
    </row>
    <row r="2041" spans="1:7" x14ac:dyDescent="0.45">
      <c r="A2041">
        <v>5</v>
      </c>
      <c r="B2041" t="s">
        <v>3106</v>
      </c>
      <c r="C2041">
        <v>813410</v>
      </c>
      <c r="D2041" s="153" t="s">
        <v>7782</v>
      </c>
      <c r="E2041" t="s">
        <v>2718</v>
      </c>
      <c r="F2041" t="s">
        <v>3109</v>
      </c>
      <c r="G2041" t="s">
        <v>5332</v>
      </c>
    </row>
    <row r="2042" spans="1:7" x14ac:dyDescent="0.45">
      <c r="A2042">
        <v>5</v>
      </c>
      <c r="B2042" t="s">
        <v>3106</v>
      </c>
      <c r="C2042">
        <v>813910</v>
      </c>
      <c r="D2042" s="153" t="s">
        <v>7783</v>
      </c>
      <c r="E2042" t="s">
        <v>2720</v>
      </c>
      <c r="F2042" t="s">
        <v>3109</v>
      </c>
      <c r="G2042" t="s">
        <v>5336</v>
      </c>
    </row>
    <row r="2043" spans="1:7" x14ac:dyDescent="0.45">
      <c r="A2043">
        <v>5</v>
      </c>
      <c r="B2043" t="s">
        <v>3106</v>
      </c>
      <c r="C2043">
        <v>813920</v>
      </c>
      <c r="D2043" s="153" t="s">
        <v>7784</v>
      </c>
      <c r="E2043" t="s">
        <v>2722</v>
      </c>
      <c r="F2043" t="s">
        <v>3109</v>
      </c>
      <c r="G2043" t="s">
        <v>5338</v>
      </c>
    </row>
    <row r="2044" spans="1:7" x14ac:dyDescent="0.45">
      <c r="A2044">
        <v>5</v>
      </c>
      <c r="B2044" t="s">
        <v>3106</v>
      </c>
      <c r="C2044">
        <v>813930</v>
      </c>
      <c r="D2044" s="153" t="s">
        <v>7785</v>
      </c>
      <c r="E2044" t="s">
        <v>2724</v>
      </c>
      <c r="F2044" t="s">
        <v>3109</v>
      </c>
      <c r="G2044" t="s">
        <v>5340</v>
      </c>
    </row>
    <row r="2045" spans="1:7" x14ac:dyDescent="0.45">
      <c r="A2045">
        <v>5</v>
      </c>
      <c r="B2045" t="s">
        <v>3106</v>
      </c>
      <c r="C2045">
        <v>813940</v>
      </c>
      <c r="D2045" s="153" t="s">
        <v>7786</v>
      </c>
      <c r="E2045" t="s">
        <v>2726</v>
      </c>
      <c r="F2045" t="s">
        <v>3109</v>
      </c>
      <c r="G2045" t="s">
        <v>5342</v>
      </c>
    </row>
    <row r="2046" spans="1:7" x14ac:dyDescent="0.45">
      <c r="A2046">
        <v>5</v>
      </c>
      <c r="B2046" t="s">
        <v>3106</v>
      </c>
      <c r="C2046">
        <v>813990</v>
      </c>
      <c r="D2046" s="153" t="s">
        <v>7787</v>
      </c>
      <c r="E2046" t="s">
        <v>2728</v>
      </c>
      <c r="F2046" t="s">
        <v>3109</v>
      </c>
      <c r="G2046" t="s">
        <v>5344</v>
      </c>
    </row>
    <row r="2047" spans="1:7" x14ac:dyDescent="0.45">
      <c r="A2047">
        <v>5</v>
      </c>
      <c r="B2047" t="s">
        <v>3106</v>
      </c>
      <c r="C2047">
        <v>814110</v>
      </c>
      <c r="D2047" s="153" t="s">
        <v>7789</v>
      </c>
      <c r="E2047" t="s">
        <v>910</v>
      </c>
      <c r="G2047" t="s">
        <v>5348</v>
      </c>
    </row>
    <row r="2048" spans="1:7" x14ac:dyDescent="0.45">
      <c r="A2048">
        <v>5</v>
      </c>
      <c r="B2048" t="s">
        <v>3106</v>
      </c>
      <c r="C2048">
        <v>911110</v>
      </c>
      <c r="D2048" s="153" t="s">
        <v>7791</v>
      </c>
      <c r="E2048" t="s">
        <v>981</v>
      </c>
      <c r="F2048" t="s">
        <v>3120</v>
      </c>
      <c r="G2048" t="s">
        <v>5355</v>
      </c>
    </row>
    <row r="2049" spans="1:7" x14ac:dyDescent="0.45">
      <c r="A2049">
        <v>5</v>
      </c>
      <c r="B2049" t="s">
        <v>3106</v>
      </c>
      <c r="C2049">
        <v>911210</v>
      </c>
      <c r="D2049" s="153" t="s">
        <v>7793</v>
      </c>
      <c r="E2049" t="s">
        <v>2732</v>
      </c>
      <c r="F2049" t="s">
        <v>3120</v>
      </c>
      <c r="G2049" t="s">
        <v>5359</v>
      </c>
    </row>
    <row r="2050" spans="1:7" x14ac:dyDescent="0.45">
      <c r="A2050">
        <v>5</v>
      </c>
      <c r="B2050" t="s">
        <v>3106</v>
      </c>
      <c r="C2050">
        <v>911220</v>
      </c>
      <c r="D2050" s="153" t="s">
        <v>7794</v>
      </c>
      <c r="E2050" t="s">
        <v>2736</v>
      </c>
      <c r="F2050" t="s">
        <v>3120</v>
      </c>
      <c r="G2050" t="s">
        <v>5361</v>
      </c>
    </row>
    <row r="2051" spans="1:7" x14ac:dyDescent="0.45">
      <c r="A2051">
        <v>5</v>
      </c>
      <c r="B2051" t="s">
        <v>3106</v>
      </c>
      <c r="C2051">
        <v>911230</v>
      </c>
      <c r="D2051" s="153" t="s">
        <v>7795</v>
      </c>
      <c r="E2051" t="s">
        <v>2738</v>
      </c>
      <c r="F2051" t="s">
        <v>3120</v>
      </c>
      <c r="G2051" t="s">
        <v>5363</v>
      </c>
    </row>
    <row r="2052" spans="1:7" x14ac:dyDescent="0.45">
      <c r="A2052">
        <v>5</v>
      </c>
      <c r="B2052" t="s">
        <v>3106</v>
      </c>
      <c r="C2052">
        <v>911240</v>
      </c>
      <c r="D2052" s="153" t="s">
        <v>7796</v>
      </c>
      <c r="E2052" t="s">
        <v>2740</v>
      </c>
      <c r="F2052" t="s">
        <v>3120</v>
      </c>
      <c r="G2052" t="s">
        <v>5365</v>
      </c>
    </row>
    <row r="2053" spans="1:7" x14ac:dyDescent="0.45">
      <c r="A2053">
        <v>5</v>
      </c>
      <c r="B2053" t="s">
        <v>3106</v>
      </c>
      <c r="C2053">
        <v>911290</v>
      </c>
      <c r="D2053" s="153" t="s">
        <v>7797</v>
      </c>
      <c r="E2053" t="s">
        <v>2742</v>
      </c>
      <c r="F2053" t="s">
        <v>3120</v>
      </c>
      <c r="G2053" t="s">
        <v>5367</v>
      </c>
    </row>
    <row r="2054" spans="1:7" x14ac:dyDescent="0.45">
      <c r="A2054">
        <v>5</v>
      </c>
      <c r="B2054" t="s">
        <v>3106</v>
      </c>
      <c r="C2054">
        <v>911310</v>
      </c>
      <c r="D2054" s="153" t="s">
        <v>7799</v>
      </c>
      <c r="E2054" t="s">
        <v>2744</v>
      </c>
      <c r="F2054" t="s">
        <v>3120</v>
      </c>
      <c r="G2054" t="s">
        <v>5371</v>
      </c>
    </row>
    <row r="2055" spans="1:7" x14ac:dyDescent="0.45">
      <c r="A2055">
        <v>5</v>
      </c>
      <c r="B2055" t="s">
        <v>3106</v>
      </c>
      <c r="C2055">
        <v>911320</v>
      </c>
      <c r="D2055" s="153" t="s">
        <v>7800</v>
      </c>
      <c r="E2055" t="s">
        <v>2746</v>
      </c>
      <c r="F2055" t="s">
        <v>3120</v>
      </c>
      <c r="G2055" t="s">
        <v>5373</v>
      </c>
    </row>
    <row r="2056" spans="1:7" x14ac:dyDescent="0.45">
      <c r="A2056">
        <v>5</v>
      </c>
      <c r="B2056" t="s">
        <v>3106</v>
      </c>
      <c r="C2056">
        <v>911390</v>
      </c>
      <c r="D2056" s="153" t="s">
        <v>7801</v>
      </c>
      <c r="E2056" t="s">
        <v>2748</v>
      </c>
      <c r="F2056" t="s">
        <v>3120</v>
      </c>
      <c r="G2056" t="s">
        <v>5375</v>
      </c>
    </row>
    <row r="2057" spans="1:7" x14ac:dyDescent="0.45">
      <c r="A2057">
        <v>5</v>
      </c>
      <c r="B2057" t="s">
        <v>3106</v>
      </c>
      <c r="C2057">
        <v>911410</v>
      </c>
      <c r="D2057" s="153" t="s">
        <v>7803</v>
      </c>
      <c r="E2057" t="s">
        <v>2750</v>
      </c>
      <c r="F2057" t="s">
        <v>3120</v>
      </c>
      <c r="G2057" t="s">
        <v>5379</v>
      </c>
    </row>
    <row r="2058" spans="1:7" x14ac:dyDescent="0.45">
      <c r="A2058">
        <v>5</v>
      </c>
      <c r="B2058" t="s">
        <v>3106</v>
      </c>
      <c r="C2058">
        <v>911420</v>
      </c>
      <c r="D2058" s="153" t="s">
        <v>7804</v>
      </c>
      <c r="E2058" t="s">
        <v>2752</v>
      </c>
      <c r="F2058" t="s">
        <v>3120</v>
      </c>
      <c r="G2058" t="s">
        <v>5381</v>
      </c>
    </row>
    <row r="2059" spans="1:7" x14ac:dyDescent="0.45">
      <c r="A2059">
        <v>5</v>
      </c>
      <c r="B2059" t="s">
        <v>3106</v>
      </c>
      <c r="C2059">
        <v>911910</v>
      </c>
      <c r="D2059" s="153" t="s">
        <v>7806</v>
      </c>
      <c r="E2059" t="s">
        <v>2754</v>
      </c>
      <c r="F2059" t="s">
        <v>3120</v>
      </c>
      <c r="G2059" t="s">
        <v>5384</v>
      </c>
    </row>
    <row r="2060" spans="1:7" x14ac:dyDescent="0.45">
      <c r="A2060">
        <v>5</v>
      </c>
      <c r="B2060" t="s">
        <v>3106</v>
      </c>
      <c r="C2060">
        <v>912110</v>
      </c>
      <c r="D2060" s="153" t="s">
        <v>7808</v>
      </c>
      <c r="E2060" t="s">
        <v>2756</v>
      </c>
      <c r="F2060" t="s">
        <v>3120</v>
      </c>
      <c r="G2060" t="s">
        <v>5390</v>
      </c>
    </row>
    <row r="2061" spans="1:7" x14ac:dyDescent="0.45">
      <c r="A2061">
        <v>5</v>
      </c>
      <c r="B2061" t="s">
        <v>3106</v>
      </c>
      <c r="C2061">
        <v>912120</v>
      </c>
      <c r="D2061" s="153" t="s">
        <v>7809</v>
      </c>
      <c r="E2061" t="s">
        <v>2760</v>
      </c>
      <c r="F2061" t="s">
        <v>3120</v>
      </c>
      <c r="G2061" t="s">
        <v>5392</v>
      </c>
    </row>
    <row r="2062" spans="1:7" x14ac:dyDescent="0.45">
      <c r="A2062">
        <v>5</v>
      </c>
      <c r="B2062" t="s">
        <v>3106</v>
      </c>
      <c r="C2062">
        <v>912130</v>
      </c>
      <c r="D2062" s="153" t="s">
        <v>7810</v>
      </c>
      <c r="E2062" t="s">
        <v>2762</v>
      </c>
      <c r="F2062" t="s">
        <v>3120</v>
      </c>
      <c r="G2062" t="s">
        <v>5394</v>
      </c>
    </row>
    <row r="2063" spans="1:7" x14ac:dyDescent="0.45">
      <c r="A2063">
        <v>5</v>
      </c>
      <c r="B2063" t="s">
        <v>3106</v>
      </c>
      <c r="C2063">
        <v>912140</v>
      </c>
      <c r="D2063" s="153" t="s">
        <v>7811</v>
      </c>
      <c r="E2063" t="s">
        <v>2764</v>
      </c>
      <c r="F2063" t="s">
        <v>3120</v>
      </c>
      <c r="G2063" t="s">
        <v>5396</v>
      </c>
    </row>
    <row r="2064" spans="1:7" x14ac:dyDescent="0.45">
      <c r="A2064">
        <v>5</v>
      </c>
      <c r="B2064" t="s">
        <v>3106</v>
      </c>
      <c r="C2064">
        <v>912150</v>
      </c>
      <c r="D2064" s="153" t="s">
        <v>7812</v>
      </c>
      <c r="E2064" t="s">
        <v>2766</v>
      </c>
      <c r="F2064" t="s">
        <v>3120</v>
      </c>
      <c r="G2064" t="s">
        <v>5398</v>
      </c>
    </row>
    <row r="2065" spans="1:7" x14ac:dyDescent="0.45">
      <c r="A2065">
        <v>5</v>
      </c>
      <c r="B2065" t="s">
        <v>3106</v>
      </c>
      <c r="C2065">
        <v>912190</v>
      </c>
      <c r="D2065" s="153" t="s">
        <v>7813</v>
      </c>
      <c r="E2065" t="s">
        <v>2768</v>
      </c>
      <c r="F2065" t="s">
        <v>3120</v>
      </c>
      <c r="G2065" t="s">
        <v>5400</v>
      </c>
    </row>
    <row r="2066" spans="1:7" x14ac:dyDescent="0.45">
      <c r="A2066">
        <v>5</v>
      </c>
      <c r="B2066" t="s">
        <v>3106</v>
      </c>
      <c r="C2066">
        <v>912210</v>
      </c>
      <c r="D2066" s="153" t="s">
        <v>7815</v>
      </c>
      <c r="E2066" t="s">
        <v>2770</v>
      </c>
      <c r="F2066" t="s">
        <v>3120</v>
      </c>
      <c r="G2066" t="s">
        <v>5403</v>
      </c>
    </row>
    <row r="2067" spans="1:7" x14ac:dyDescent="0.45">
      <c r="A2067">
        <v>5</v>
      </c>
      <c r="B2067" t="s">
        <v>3106</v>
      </c>
      <c r="C2067">
        <v>912910</v>
      </c>
      <c r="D2067" s="153" t="s">
        <v>7817</v>
      </c>
      <c r="E2067" t="s">
        <v>2772</v>
      </c>
      <c r="F2067" t="s">
        <v>3120</v>
      </c>
      <c r="G2067" t="s">
        <v>5406</v>
      </c>
    </row>
    <row r="2068" spans="1:7" x14ac:dyDescent="0.45">
      <c r="A2068">
        <v>5</v>
      </c>
      <c r="B2068" t="s">
        <v>3106</v>
      </c>
      <c r="C2068">
        <v>913110</v>
      </c>
      <c r="D2068" s="153" t="s">
        <v>7819</v>
      </c>
      <c r="E2068" t="s">
        <v>2774</v>
      </c>
      <c r="F2068" t="s">
        <v>3120</v>
      </c>
      <c r="G2068" t="s">
        <v>5412</v>
      </c>
    </row>
    <row r="2069" spans="1:7" x14ac:dyDescent="0.45">
      <c r="A2069">
        <v>5</v>
      </c>
      <c r="B2069" t="s">
        <v>3106</v>
      </c>
      <c r="C2069">
        <v>913120</v>
      </c>
      <c r="D2069" s="153" t="s">
        <v>7820</v>
      </c>
      <c r="E2069" t="s">
        <v>2778</v>
      </c>
      <c r="F2069" t="s">
        <v>3120</v>
      </c>
      <c r="G2069" t="s">
        <v>5414</v>
      </c>
    </row>
    <row r="2070" spans="1:7" x14ac:dyDescent="0.45">
      <c r="A2070">
        <v>5</v>
      </c>
      <c r="B2070" t="s">
        <v>3106</v>
      </c>
      <c r="C2070">
        <v>913130</v>
      </c>
      <c r="D2070" s="153" t="s">
        <v>7821</v>
      </c>
      <c r="E2070" t="s">
        <v>2780</v>
      </c>
      <c r="F2070" t="s">
        <v>3120</v>
      </c>
      <c r="G2070" t="s">
        <v>5416</v>
      </c>
    </row>
    <row r="2071" spans="1:7" x14ac:dyDescent="0.45">
      <c r="A2071">
        <v>5</v>
      </c>
      <c r="B2071" t="s">
        <v>3106</v>
      </c>
      <c r="C2071">
        <v>913140</v>
      </c>
      <c r="D2071" s="153" t="s">
        <v>7822</v>
      </c>
      <c r="E2071" t="s">
        <v>2782</v>
      </c>
      <c r="F2071" t="s">
        <v>3120</v>
      </c>
      <c r="G2071" t="s">
        <v>5418</v>
      </c>
    </row>
    <row r="2072" spans="1:7" x14ac:dyDescent="0.45">
      <c r="A2072">
        <v>5</v>
      </c>
      <c r="B2072" t="s">
        <v>3106</v>
      </c>
      <c r="C2072">
        <v>913150</v>
      </c>
      <c r="D2072" s="153" t="s">
        <v>7823</v>
      </c>
      <c r="E2072" t="s">
        <v>2784</v>
      </c>
      <c r="F2072" t="s">
        <v>3120</v>
      </c>
      <c r="G2072" t="s">
        <v>5420</v>
      </c>
    </row>
    <row r="2073" spans="1:7" x14ac:dyDescent="0.45">
      <c r="A2073">
        <v>5</v>
      </c>
      <c r="B2073" t="s">
        <v>3106</v>
      </c>
      <c r="C2073">
        <v>913190</v>
      </c>
      <c r="D2073" s="153" t="s">
        <v>7824</v>
      </c>
      <c r="E2073" t="s">
        <v>2786</v>
      </c>
      <c r="F2073" t="s">
        <v>3120</v>
      </c>
      <c r="G2073" t="s">
        <v>5422</v>
      </c>
    </row>
    <row r="2074" spans="1:7" x14ac:dyDescent="0.45">
      <c r="A2074">
        <v>5</v>
      </c>
      <c r="B2074" t="s">
        <v>3106</v>
      </c>
      <c r="C2074">
        <v>913910</v>
      </c>
      <c r="D2074" s="153" t="s">
        <v>7826</v>
      </c>
      <c r="E2074" t="s">
        <v>2788</v>
      </c>
      <c r="F2074" t="s">
        <v>3120</v>
      </c>
      <c r="G2074" t="s">
        <v>5425</v>
      </c>
    </row>
    <row r="2075" spans="1:7" x14ac:dyDescent="0.45">
      <c r="A2075">
        <v>5</v>
      </c>
      <c r="B2075" t="s">
        <v>3106</v>
      </c>
      <c r="C2075">
        <v>914110</v>
      </c>
      <c r="D2075" s="153" t="s">
        <v>7828</v>
      </c>
      <c r="E2075" t="s">
        <v>2790</v>
      </c>
      <c r="F2075" t="s">
        <v>3120</v>
      </c>
      <c r="G2075" t="s">
        <v>5429</v>
      </c>
    </row>
    <row r="2076" spans="1:7" x14ac:dyDescent="0.45">
      <c r="A2076">
        <v>5</v>
      </c>
      <c r="B2076" t="s">
        <v>3106</v>
      </c>
      <c r="C2076">
        <v>919110</v>
      </c>
      <c r="D2076" s="153" t="s">
        <v>7830</v>
      </c>
      <c r="E2076" t="s">
        <v>5430</v>
      </c>
      <c r="F2076" t="s">
        <v>3120</v>
      </c>
      <c r="G2076" t="s">
        <v>5434</v>
      </c>
    </row>
  </sheetData>
  <autoFilter ref="A1:G2076" xr:uid="{00000000-0009-0000-0000-000007000000}">
    <sortState xmlns:xlrd2="http://schemas.microsoft.com/office/spreadsheetml/2017/richdata2" ref="A2:H2076">
      <sortCondition ref="A1:A2076"/>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D33"/>
  <sheetViews>
    <sheetView workbookViewId="0">
      <selection activeCell="H31" sqref="H31"/>
    </sheetView>
  </sheetViews>
  <sheetFormatPr defaultRowHeight="14.25" x14ac:dyDescent="0.45"/>
  <cols>
    <col min="1" max="1" width="4.3984375" style="65" bestFit="1" customWidth="1"/>
    <col min="2" max="2" width="52.33203125" style="65" bestFit="1" customWidth="1"/>
    <col min="3" max="3" width="4.3984375" style="65" bestFit="1" customWidth="1"/>
    <col min="4" max="4" width="42.1328125" style="65" bestFit="1" customWidth="1"/>
  </cols>
  <sheetData>
    <row r="1" spans="1:4" x14ac:dyDescent="0.45">
      <c r="A1" s="77">
        <v>3211</v>
      </c>
      <c r="B1" s="77" t="s">
        <v>9207</v>
      </c>
      <c r="C1" s="77">
        <v>3279</v>
      </c>
      <c r="D1" s="78" t="s">
        <v>9208</v>
      </c>
    </row>
    <row r="2" spans="1:4" x14ac:dyDescent="0.45">
      <c r="A2" s="179"/>
      <c r="B2" s="181" t="s">
        <v>9209</v>
      </c>
      <c r="C2" s="181">
        <v>3399</v>
      </c>
      <c r="D2" s="79" t="s">
        <v>142</v>
      </c>
    </row>
    <row r="3" spans="1:4" ht="14.65" thickBot="1" x14ac:dyDescent="0.5">
      <c r="A3" s="180"/>
      <c r="B3" s="182"/>
      <c r="C3" s="182"/>
      <c r="D3" s="79" t="s">
        <v>9210</v>
      </c>
    </row>
    <row r="4" spans="1:4" x14ac:dyDescent="0.45">
      <c r="A4" s="80">
        <v>5811</v>
      </c>
      <c r="B4" s="80" t="s">
        <v>9211</v>
      </c>
      <c r="C4" s="80">
        <v>5111</v>
      </c>
      <c r="D4" s="81" t="s">
        <v>9212</v>
      </c>
    </row>
    <row r="5" spans="1:4" x14ac:dyDescent="0.45">
      <c r="A5" s="82">
        <v>5812</v>
      </c>
      <c r="B5" s="82" t="s">
        <v>9213</v>
      </c>
      <c r="C5" s="83"/>
      <c r="D5" s="84" t="s">
        <v>9214</v>
      </c>
    </row>
    <row r="6" spans="1:4" x14ac:dyDescent="0.45">
      <c r="A6" s="85">
        <v>5813</v>
      </c>
      <c r="B6" s="86" t="s">
        <v>9215</v>
      </c>
      <c r="C6" s="83"/>
      <c r="D6" s="83"/>
    </row>
    <row r="7" spans="1:4" ht="14.65" thickBot="1" x14ac:dyDescent="0.5">
      <c r="A7" s="82">
        <v>5819</v>
      </c>
      <c r="B7" s="87" t="s">
        <v>9216</v>
      </c>
      <c r="C7" s="83"/>
      <c r="D7" s="83"/>
    </row>
    <row r="8" spans="1:4" ht="14.65" thickBot="1" x14ac:dyDescent="0.5">
      <c r="A8" s="88">
        <v>5820</v>
      </c>
      <c r="B8" s="89" t="s">
        <v>9217</v>
      </c>
      <c r="C8" s="88">
        <v>5112</v>
      </c>
      <c r="D8" s="90" t="s">
        <v>26</v>
      </c>
    </row>
    <row r="9" spans="1:4" x14ac:dyDescent="0.45">
      <c r="A9" s="80">
        <v>5911</v>
      </c>
      <c r="B9" s="91" t="s">
        <v>9218</v>
      </c>
      <c r="C9" s="80">
        <v>5121</v>
      </c>
      <c r="D9" s="81" t="s">
        <v>9219</v>
      </c>
    </row>
    <row r="10" spans="1:4" x14ac:dyDescent="0.45">
      <c r="A10" s="85">
        <v>5912</v>
      </c>
      <c r="B10" s="86" t="s">
        <v>9220</v>
      </c>
      <c r="C10" s="83"/>
      <c r="D10" s="83"/>
    </row>
    <row r="11" spans="1:4" x14ac:dyDescent="0.45">
      <c r="A11" s="82">
        <v>5913</v>
      </c>
      <c r="B11" s="87" t="s">
        <v>9221</v>
      </c>
      <c r="C11" s="83"/>
      <c r="D11" s="83"/>
    </row>
    <row r="12" spans="1:4" ht="14.65" thickBot="1" x14ac:dyDescent="0.5">
      <c r="A12" s="82">
        <v>5914</v>
      </c>
      <c r="B12" s="82" t="s">
        <v>9222</v>
      </c>
      <c r="C12" s="83"/>
      <c r="D12" s="83"/>
    </row>
    <row r="13" spans="1:4" ht="14.65" thickBot="1" x14ac:dyDescent="0.5">
      <c r="A13" s="80">
        <v>5920</v>
      </c>
      <c r="B13" s="91" t="s">
        <v>9223</v>
      </c>
      <c r="C13" s="80">
        <v>5122</v>
      </c>
      <c r="D13" s="81" t="s">
        <v>6454</v>
      </c>
    </row>
    <row r="14" spans="1:4" ht="14.65" thickBot="1" x14ac:dyDescent="0.5">
      <c r="A14" s="80">
        <v>6010</v>
      </c>
      <c r="B14" s="91" t="s">
        <v>2139</v>
      </c>
      <c r="C14" s="80">
        <v>5151</v>
      </c>
      <c r="D14" s="81" t="s">
        <v>6455</v>
      </c>
    </row>
    <row r="15" spans="1:4" x14ac:dyDescent="0.45">
      <c r="A15" s="80">
        <v>6020</v>
      </c>
      <c r="B15" s="91" t="s">
        <v>9224</v>
      </c>
      <c r="C15" s="80">
        <v>5152</v>
      </c>
      <c r="D15" s="81" t="s">
        <v>9225</v>
      </c>
    </row>
    <row r="16" spans="1:4" ht="14.65" thickBot="1" x14ac:dyDescent="0.5">
      <c r="A16" s="83"/>
      <c r="B16" s="86" t="s">
        <v>9226</v>
      </c>
      <c r="C16" s="83"/>
      <c r="D16" s="84" t="s">
        <v>9227</v>
      </c>
    </row>
    <row r="17" spans="1:4" x14ac:dyDescent="0.45">
      <c r="A17" s="77">
        <v>6201</v>
      </c>
      <c r="B17" s="92" t="s">
        <v>9228</v>
      </c>
      <c r="C17" s="77">
        <v>5415</v>
      </c>
      <c r="D17" s="78" t="s">
        <v>9229</v>
      </c>
    </row>
    <row r="18" spans="1:4" ht="14.65" thickBot="1" x14ac:dyDescent="0.5">
      <c r="A18" s="93">
        <v>6202</v>
      </c>
      <c r="B18" s="94" t="s">
        <v>9230</v>
      </c>
      <c r="C18" s="95"/>
      <c r="D18" s="79" t="s">
        <v>9231</v>
      </c>
    </row>
    <row r="19" spans="1:4" ht="14.65" thickBot="1" x14ac:dyDescent="0.5">
      <c r="A19" s="77">
        <v>7020</v>
      </c>
      <c r="B19" s="77" t="s">
        <v>9232</v>
      </c>
      <c r="C19" s="77">
        <v>5416</v>
      </c>
      <c r="D19" s="92" t="s">
        <v>9233</v>
      </c>
    </row>
    <row r="20" spans="1:4" x14ac:dyDescent="0.45">
      <c r="A20" s="80">
        <v>7110</v>
      </c>
      <c r="B20" s="80" t="s">
        <v>9234</v>
      </c>
      <c r="C20" s="80">
        <v>5413</v>
      </c>
      <c r="D20" s="81" t="s">
        <v>9235</v>
      </c>
    </row>
    <row r="21" spans="1:4" ht="14.65" thickBot="1" x14ac:dyDescent="0.5">
      <c r="A21" s="83"/>
      <c r="B21" s="85" t="s">
        <v>9236</v>
      </c>
      <c r="C21" s="83"/>
      <c r="D21" s="84" t="s">
        <v>9231</v>
      </c>
    </row>
    <row r="22" spans="1:4" ht="14.65" thickBot="1" x14ac:dyDescent="0.5">
      <c r="A22" s="80">
        <v>7310</v>
      </c>
      <c r="B22" s="80" t="s">
        <v>9237</v>
      </c>
      <c r="C22" s="80">
        <v>5418</v>
      </c>
      <c r="D22" s="81" t="s">
        <v>6341</v>
      </c>
    </row>
    <row r="23" spans="1:4" ht="14.65" thickBot="1" x14ac:dyDescent="0.5">
      <c r="A23" s="80">
        <v>7410</v>
      </c>
      <c r="B23" s="80" t="s">
        <v>9238</v>
      </c>
      <c r="C23" s="80">
        <v>5414</v>
      </c>
      <c r="D23" s="81" t="s">
        <v>9239</v>
      </c>
    </row>
    <row r="24" spans="1:4" ht="14.65" thickBot="1" x14ac:dyDescent="0.5">
      <c r="A24" s="80">
        <v>7420</v>
      </c>
      <c r="B24" s="80" t="s">
        <v>9240</v>
      </c>
      <c r="C24" s="80">
        <v>5419</v>
      </c>
      <c r="D24" s="81" t="s">
        <v>9241</v>
      </c>
    </row>
    <row r="25" spans="1:4" x14ac:dyDescent="0.45">
      <c r="A25" s="80">
        <v>7490</v>
      </c>
      <c r="B25" s="80" t="s">
        <v>9242</v>
      </c>
      <c r="C25" s="80">
        <v>5416</v>
      </c>
      <c r="D25" s="81" t="s">
        <v>9243</v>
      </c>
    </row>
    <row r="26" spans="1:4" ht="14.65" thickBot="1" x14ac:dyDescent="0.5">
      <c r="A26" s="83"/>
      <c r="B26" s="85" t="s">
        <v>9244</v>
      </c>
      <c r="C26" s="83"/>
      <c r="D26" s="84" t="s">
        <v>9245</v>
      </c>
    </row>
    <row r="27" spans="1:4" ht="14.65" thickBot="1" x14ac:dyDescent="0.5">
      <c r="A27" s="96">
        <v>8542</v>
      </c>
      <c r="B27" s="96" t="s">
        <v>9246</v>
      </c>
      <c r="C27" s="96">
        <v>6116</v>
      </c>
      <c r="D27" s="97" t="s">
        <v>9247</v>
      </c>
    </row>
    <row r="28" spans="1:4" x14ac:dyDescent="0.45">
      <c r="A28" s="80">
        <v>9000</v>
      </c>
      <c r="B28" s="80" t="s">
        <v>9248</v>
      </c>
      <c r="C28" s="80">
        <v>7111</v>
      </c>
      <c r="D28" s="81" t="s">
        <v>6605</v>
      </c>
    </row>
    <row r="29" spans="1:4" x14ac:dyDescent="0.45">
      <c r="A29" s="83"/>
      <c r="B29" s="83"/>
      <c r="C29" s="85">
        <v>7113</v>
      </c>
      <c r="D29" s="84" t="s">
        <v>9249</v>
      </c>
    </row>
    <row r="30" spans="1:4" ht="14.65" thickBot="1" x14ac:dyDescent="0.5">
      <c r="A30" s="83"/>
      <c r="B30" s="83"/>
      <c r="C30" s="85">
        <v>7715</v>
      </c>
      <c r="D30" s="84" t="s">
        <v>9250</v>
      </c>
    </row>
    <row r="31" spans="1:4" ht="14.65" thickBot="1" x14ac:dyDescent="0.5">
      <c r="A31" s="80">
        <v>9101</v>
      </c>
      <c r="B31" s="80" t="s">
        <v>9251</v>
      </c>
      <c r="C31" s="80">
        <v>5191</v>
      </c>
      <c r="D31" s="81" t="s">
        <v>9252</v>
      </c>
    </row>
    <row r="32" spans="1:4" x14ac:dyDescent="0.45">
      <c r="A32" s="77">
        <v>9102</v>
      </c>
      <c r="B32" s="77" t="s">
        <v>9253</v>
      </c>
      <c r="C32" s="77">
        <v>7121</v>
      </c>
      <c r="D32" s="78" t="s">
        <v>9254</v>
      </c>
    </row>
    <row r="33" spans="1:4" ht="14.65" thickBot="1" x14ac:dyDescent="0.5">
      <c r="A33" s="98"/>
      <c r="B33" s="99" t="s">
        <v>9255</v>
      </c>
      <c r="C33" s="98"/>
      <c r="D33" s="100" t="s">
        <v>9256</v>
      </c>
    </row>
  </sheetData>
  <mergeCells count="3">
    <mergeCell ref="A2:A3"/>
    <mergeCell ref="B2:B3"/>
    <mergeCell ref="C2:C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59999389629810485"/>
  </sheetPr>
  <dimension ref="A1:F24"/>
  <sheetViews>
    <sheetView workbookViewId="0">
      <selection activeCell="D2" sqref="D2"/>
    </sheetView>
  </sheetViews>
  <sheetFormatPr defaultRowHeight="14.25" x14ac:dyDescent="0.45"/>
  <cols>
    <col min="1" max="1" width="18.53125" bestFit="1" customWidth="1"/>
    <col min="2" max="2" width="49.3984375" bestFit="1" customWidth="1"/>
    <col min="3" max="3" width="29.86328125" bestFit="1" customWidth="1"/>
    <col min="4" max="4" width="7.86328125" bestFit="1" customWidth="1"/>
    <col min="5" max="5" width="6.53125" bestFit="1" customWidth="1"/>
    <col min="6" max="6" width="11.53125" bestFit="1" customWidth="1"/>
  </cols>
  <sheetData>
    <row r="1" spans="1:6" ht="14.65" thickBot="1" x14ac:dyDescent="0.5">
      <c r="A1" s="102" t="s">
        <v>994</v>
      </c>
      <c r="B1" s="102" t="s">
        <v>9257</v>
      </c>
      <c r="C1" s="103" t="s">
        <v>9258</v>
      </c>
      <c r="D1" s="103" t="s">
        <v>9259</v>
      </c>
      <c r="E1" s="103" t="s">
        <v>9139</v>
      </c>
      <c r="F1" s="103" t="s">
        <v>9260</v>
      </c>
    </row>
    <row r="2" spans="1:6" x14ac:dyDescent="0.45">
      <c r="A2" s="104">
        <v>5418</v>
      </c>
      <c r="B2" s="105" t="s">
        <v>87</v>
      </c>
      <c r="C2" s="106" t="s">
        <v>9261</v>
      </c>
      <c r="D2" s="157">
        <v>0.22700000000000001</v>
      </c>
      <c r="E2" s="107">
        <v>71000</v>
      </c>
      <c r="F2" s="108">
        <v>16000</v>
      </c>
    </row>
    <row r="3" spans="1:6" ht="14.65" thickBot="1" x14ac:dyDescent="0.5">
      <c r="A3" s="109">
        <v>5416</v>
      </c>
      <c r="B3" s="110" t="s">
        <v>82</v>
      </c>
      <c r="C3" s="111" t="s">
        <v>9262</v>
      </c>
      <c r="D3" s="158">
        <v>0.26900000000000002</v>
      </c>
      <c r="E3" s="112">
        <v>152000</v>
      </c>
      <c r="F3" s="113">
        <v>41000</v>
      </c>
    </row>
    <row r="4" spans="1:6" ht="14.65" thickBot="1" x14ac:dyDescent="0.5">
      <c r="A4" s="104">
        <v>5413</v>
      </c>
      <c r="B4" s="104" t="s">
        <v>65</v>
      </c>
      <c r="C4" s="106" t="s">
        <v>64</v>
      </c>
      <c r="D4" s="157">
        <v>0.153</v>
      </c>
      <c r="E4" s="107">
        <v>259000</v>
      </c>
      <c r="F4" s="108">
        <v>39000</v>
      </c>
    </row>
    <row r="5" spans="1:6" x14ac:dyDescent="0.45">
      <c r="A5" s="104">
        <v>3279</v>
      </c>
      <c r="B5" s="105" t="s">
        <v>8</v>
      </c>
      <c r="C5" s="106" t="s">
        <v>7</v>
      </c>
      <c r="D5" s="157">
        <v>0.20499999999999999</v>
      </c>
      <c r="E5" s="107">
        <v>8000</v>
      </c>
      <c r="F5" s="108">
        <v>2000</v>
      </c>
    </row>
    <row r="6" spans="1:6" ht="14.65" thickBot="1" x14ac:dyDescent="0.5">
      <c r="A6" s="109">
        <v>3399</v>
      </c>
      <c r="B6" s="110" t="s">
        <v>13</v>
      </c>
      <c r="C6" s="114"/>
      <c r="D6" s="158">
        <v>0.14299999999999999</v>
      </c>
      <c r="E6" s="113">
        <v>45000</v>
      </c>
      <c r="F6" s="113">
        <v>6000</v>
      </c>
    </row>
    <row r="7" spans="1:6" ht="14.65" thickBot="1" x14ac:dyDescent="0.5">
      <c r="A7" s="80">
        <v>5414</v>
      </c>
      <c r="B7" s="80" t="s">
        <v>71</v>
      </c>
      <c r="C7" s="106" t="s">
        <v>70</v>
      </c>
      <c r="D7" s="157">
        <v>0.75600000000000001</v>
      </c>
      <c r="E7" s="108">
        <v>56000</v>
      </c>
      <c r="F7" s="108">
        <v>42000</v>
      </c>
    </row>
    <row r="8" spans="1:6" x14ac:dyDescent="0.45">
      <c r="A8" s="80">
        <v>5121</v>
      </c>
      <c r="B8" s="80" t="s">
        <v>31</v>
      </c>
      <c r="C8" s="106" t="s">
        <v>9263</v>
      </c>
      <c r="D8" s="157">
        <v>0.52800000000000002</v>
      </c>
      <c r="E8" s="108">
        <v>61000</v>
      </c>
      <c r="F8" s="108">
        <v>32000</v>
      </c>
    </row>
    <row r="9" spans="1:6" x14ac:dyDescent="0.45">
      <c r="A9" s="85">
        <v>5122</v>
      </c>
      <c r="B9" s="85" t="s">
        <v>39</v>
      </c>
      <c r="C9" s="111" t="s">
        <v>9264</v>
      </c>
      <c r="D9" s="158">
        <v>0.73199999999999998</v>
      </c>
      <c r="E9" s="112">
        <v>5000</v>
      </c>
      <c r="F9" s="113">
        <v>3000</v>
      </c>
    </row>
    <row r="10" spans="1:6" x14ac:dyDescent="0.45">
      <c r="A10" s="85">
        <v>5151</v>
      </c>
      <c r="B10" s="85" t="s">
        <v>44</v>
      </c>
      <c r="C10" s="111" t="s">
        <v>9265</v>
      </c>
      <c r="D10" s="158">
        <v>0.54600000000000004</v>
      </c>
      <c r="E10" s="113">
        <v>40000</v>
      </c>
      <c r="F10" s="113">
        <v>22000</v>
      </c>
    </row>
    <row r="11" spans="1:6" ht="14.65" thickBot="1" x14ac:dyDescent="0.5">
      <c r="A11" s="85">
        <v>5152</v>
      </c>
      <c r="B11" s="85" t="s">
        <v>49</v>
      </c>
      <c r="C11" s="114"/>
      <c r="D11" s="158">
        <v>0.51400000000000001</v>
      </c>
      <c r="E11" s="112">
        <v>2000</v>
      </c>
      <c r="F11" s="113">
        <v>1000</v>
      </c>
    </row>
    <row r="12" spans="1:6" x14ac:dyDescent="0.45">
      <c r="A12" s="80">
        <v>5112</v>
      </c>
      <c r="B12" s="80" t="s">
        <v>26</v>
      </c>
      <c r="C12" s="106" t="s">
        <v>9266</v>
      </c>
      <c r="D12" s="157">
        <v>0.65</v>
      </c>
      <c r="E12" s="108">
        <v>29000</v>
      </c>
      <c r="F12" s="108">
        <v>19000</v>
      </c>
    </row>
    <row r="13" spans="1:6" x14ac:dyDescent="0.45">
      <c r="A13" s="85">
        <v>5182</v>
      </c>
      <c r="B13" s="85" t="s">
        <v>54</v>
      </c>
      <c r="C13" s="111" t="s">
        <v>9267</v>
      </c>
      <c r="D13" s="158">
        <v>0.32</v>
      </c>
      <c r="E13" s="113">
        <v>10000</v>
      </c>
      <c r="F13" s="113">
        <v>3000</v>
      </c>
    </row>
    <row r="14" spans="1:6" ht="14.65" thickBot="1" x14ac:dyDescent="0.5">
      <c r="A14" s="85">
        <v>5415</v>
      </c>
      <c r="B14" s="85" t="s">
        <v>76</v>
      </c>
      <c r="C14" s="111" t="s">
        <v>9268</v>
      </c>
      <c r="D14" s="158">
        <v>0.60699999999999998</v>
      </c>
      <c r="E14" s="113">
        <v>239000</v>
      </c>
      <c r="F14" s="115">
        <v>145000</v>
      </c>
    </row>
    <row r="15" spans="1:6" x14ac:dyDescent="0.45">
      <c r="A15" s="80">
        <v>5111</v>
      </c>
      <c r="B15" s="91" t="s">
        <v>9269</v>
      </c>
      <c r="C15" s="106" t="s">
        <v>17</v>
      </c>
      <c r="D15" s="157">
        <v>0.39400000000000002</v>
      </c>
      <c r="E15" s="108">
        <v>65000</v>
      </c>
      <c r="F15" s="108">
        <v>26000</v>
      </c>
    </row>
    <row r="16" spans="1:6" x14ac:dyDescent="0.45">
      <c r="A16" s="85">
        <v>5191</v>
      </c>
      <c r="B16" s="85" t="s">
        <v>59</v>
      </c>
      <c r="C16" s="114"/>
      <c r="D16" s="158">
        <v>0.37</v>
      </c>
      <c r="E16" s="113">
        <v>45000</v>
      </c>
      <c r="F16" s="113">
        <v>17000</v>
      </c>
    </row>
    <row r="17" spans="1:6" x14ac:dyDescent="0.45">
      <c r="A17" s="85">
        <v>5419</v>
      </c>
      <c r="B17" s="86" t="s">
        <v>92</v>
      </c>
      <c r="C17" s="114"/>
      <c r="D17" s="158">
        <v>0.35699999999999998</v>
      </c>
      <c r="E17" s="113">
        <v>88000</v>
      </c>
      <c r="F17" s="113">
        <v>32000</v>
      </c>
    </row>
    <row r="18" spans="1:6" ht="14.65" thickBot="1" x14ac:dyDescent="0.5">
      <c r="A18" s="109">
        <v>8129</v>
      </c>
      <c r="B18" s="109" t="s">
        <v>119</v>
      </c>
      <c r="C18" s="114"/>
      <c r="D18" s="158">
        <v>4.1000000000000002E-2</v>
      </c>
      <c r="E18" s="113">
        <v>28000</v>
      </c>
      <c r="F18" s="113">
        <v>1000</v>
      </c>
    </row>
    <row r="19" spans="1:6" ht="14.65" thickBot="1" x14ac:dyDescent="0.5">
      <c r="A19" s="104">
        <v>7121</v>
      </c>
      <c r="B19" s="104" t="s">
        <v>116</v>
      </c>
      <c r="C19" s="106" t="s">
        <v>103</v>
      </c>
      <c r="D19" s="157">
        <v>0.14899999999999999</v>
      </c>
      <c r="E19" s="108">
        <v>32000</v>
      </c>
      <c r="F19" s="108">
        <v>5000</v>
      </c>
    </row>
    <row r="20" spans="1:6" x14ac:dyDescent="0.45">
      <c r="A20" s="104">
        <v>6116</v>
      </c>
      <c r="B20" s="104" t="s">
        <v>9270</v>
      </c>
      <c r="C20" s="106" t="s">
        <v>9271</v>
      </c>
      <c r="D20" s="157">
        <v>0.25900000000000001</v>
      </c>
      <c r="E20" s="108">
        <v>104000</v>
      </c>
      <c r="F20" s="108">
        <v>27000</v>
      </c>
    </row>
    <row r="21" spans="1:6" x14ac:dyDescent="0.45">
      <c r="A21" s="85">
        <v>7111</v>
      </c>
      <c r="B21" s="85" t="s">
        <v>101</v>
      </c>
      <c r="C21" s="116" t="s">
        <v>9272</v>
      </c>
      <c r="D21" s="158">
        <v>0.63800000000000001</v>
      </c>
      <c r="E21" s="113">
        <v>29000</v>
      </c>
      <c r="F21" s="113">
        <v>18000</v>
      </c>
    </row>
    <row r="22" spans="1:6" x14ac:dyDescent="0.45">
      <c r="A22" s="109">
        <v>7113</v>
      </c>
      <c r="B22" s="109" t="s">
        <v>107</v>
      </c>
      <c r="C22" s="111" t="s">
        <v>9273</v>
      </c>
      <c r="D22" s="159">
        <v>0.13700000000000001</v>
      </c>
      <c r="E22" s="113">
        <v>16000</v>
      </c>
      <c r="F22" s="113">
        <v>2000</v>
      </c>
    </row>
    <row r="23" spans="1:6" x14ac:dyDescent="0.45">
      <c r="A23" s="117"/>
      <c r="B23" s="65"/>
      <c r="C23" s="65"/>
      <c r="D23" s="65"/>
      <c r="E23" s="65"/>
      <c r="F23" s="65"/>
    </row>
    <row r="24" spans="1:6" ht="15.75" x14ac:dyDescent="0.45">
      <c r="A24" s="101"/>
      <c r="B24" s="65"/>
      <c r="C24" s="65"/>
      <c r="D24" s="65"/>
      <c r="E24" s="65"/>
      <c r="F24" s="6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38"/>
  <sheetViews>
    <sheetView topLeftCell="A214" workbookViewId="0">
      <selection activeCell="B227" sqref="B227"/>
    </sheetView>
  </sheetViews>
  <sheetFormatPr defaultColWidth="9.1328125" defaultRowHeight="14.25" x14ac:dyDescent="0.45"/>
  <cols>
    <col min="1" max="1" width="7.53125" style="67" bestFit="1" customWidth="1"/>
    <col min="2" max="2" width="46.6640625" style="67" customWidth="1"/>
    <col min="3" max="3" width="127.33203125" style="67" bestFit="1" customWidth="1"/>
    <col min="4" max="4" width="9" style="67" bestFit="1" customWidth="1"/>
    <col min="5" max="16384" width="9.1328125" style="67"/>
  </cols>
  <sheetData>
    <row r="1" spans="1:4" x14ac:dyDescent="0.45">
      <c r="A1" s="118" t="s">
        <v>3094</v>
      </c>
      <c r="B1" s="118" t="s">
        <v>9290</v>
      </c>
      <c r="C1" s="67" t="s">
        <v>9291</v>
      </c>
      <c r="D1" s="67" t="s">
        <v>9292</v>
      </c>
    </row>
    <row r="2" spans="1:4" x14ac:dyDescent="0.45">
      <c r="A2" s="67" t="str">
        <f t="shared" ref="A2:A65" si="0">LEFT(SUBSTITUTE(RIGHT(C2,LEN(C2)-FIND("[",C2)),"]","")&amp;"000000",6)</f>
        <v>T00100</v>
      </c>
      <c r="B2" s="67" t="str">
        <f>VLOOKUP(A2,'GDP MetaData'!B$26:C$362,2,)</f>
        <v>All industries</v>
      </c>
      <c r="C2" s="67" t="s">
        <v>9293</v>
      </c>
      <c r="D2" s="67">
        <v>733760.7</v>
      </c>
    </row>
    <row r="3" spans="1:4" x14ac:dyDescent="0.45">
      <c r="A3" s="67" t="str">
        <f t="shared" si="0"/>
        <v>T00200</v>
      </c>
      <c r="B3" s="67" t="str">
        <f>VLOOKUP(A3,'GDP MetaData'!B$26:C$362,2,)</f>
        <v>Goods-producing industries</v>
      </c>
      <c r="C3" s="67" t="s">
        <v>9294</v>
      </c>
      <c r="D3" s="67">
        <v>170097.1</v>
      </c>
    </row>
    <row r="4" spans="1:4" x14ac:dyDescent="0.45">
      <c r="A4" s="67" t="str">
        <f t="shared" si="0"/>
        <v>T00300</v>
      </c>
      <c r="B4" s="67" t="str">
        <f>VLOOKUP(A4,'GDP MetaData'!B$26:C$362,2,)</f>
        <v>Service-producing industries</v>
      </c>
      <c r="C4" s="67" t="s">
        <v>9295</v>
      </c>
      <c r="D4" s="67">
        <v>563663.6</v>
      </c>
    </row>
    <row r="5" spans="1:4" x14ac:dyDescent="0.45">
      <c r="A5" s="67" t="str">
        <f t="shared" si="0"/>
        <v>T01000</v>
      </c>
      <c r="B5" s="67" t="str">
        <f>VLOOKUP(A5,'GDP MetaData'!B$26:C$362,2,)</f>
        <v>Industrial production</v>
      </c>
      <c r="C5" s="67" t="s">
        <v>9296</v>
      </c>
      <c r="D5" s="67">
        <v>116099.1</v>
      </c>
    </row>
    <row r="6" spans="1:4" x14ac:dyDescent="0.45">
      <c r="A6" s="67" t="str">
        <f t="shared" si="0"/>
        <v>T01100</v>
      </c>
      <c r="B6" s="67" t="str">
        <f>VLOOKUP(A6,'GDP MetaData'!B$26:C$362,2,)</f>
        <v>Non-durable manufacturing industries</v>
      </c>
      <c r="C6" s="67" t="s">
        <v>9297</v>
      </c>
      <c r="D6" s="67">
        <v>37113.5</v>
      </c>
    </row>
    <row r="7" spans="1:4" x14ac:dyDescent="0.45">
      <c r="A7" s="67" t="str">
        <f t="shared" si="0"/>
        <v>T01200</v>
      </c>
      <c r="B7" s="67" t="str">
        <f>VLOOKUP(A7,'GDP MetaData'!B$26:C$362,2,)</f>
        <v>Durable manufacturing industries</v>
      </c>
      <c r="C7" s="67" t="s">
        <v>9298</v>
      </c>
      <c r="D7" s="67">
        <v>54517.1</v>
      </c>
    </row>
    <row r="8" spans="1:4" x14ac:dyDescent="0.45">
      <c r="A8" s="67" t="str">
        <f t="shared" si="0"/>
        <v>T01300</v>
      </c>
      <c r="B8" s="67" t="str">
        <f>VLOOKUP(A8,'GDP MetaData'!B$26:C$362,2,)</f>
        <v>Information and communication technology sector</v>
      </c>
      <c r="C8" s="67" t="s">
        <v>9299</v>
      </c>
      <c r="D8" s="67">
        <v>40886.800000000003</v>
      </c>
    </row>
    <row r="9" spans="1:4" x14ac:dyDescent="0.45">
      <c r="A9" s="67" t="str">
        <f t="shared" si="0"/>
        <v>T01400</v>
      </c>
      <c r="B9" s="67" t="str">
        <f>VLOOKUP(A9,'GDP MetaData'!B$26:C$362,2,)</f>
        <v>Information and communication technology, manufacturing</v>
      </c>
      <c r="C9" s="67" t="s">
        <v>9300</v>
      </c>
      <c r="D9" s="67">
        <v>2086.3000000000002</v>
      </c>
    </row>
    <row r="10" spans="1:4" x14ac:dyDescent="0.45">
      <c r="A10" s="67" t="str">
        <f t="shared" si="0"/>
        <v>T01500</v>
      </c>
      <c r="B10" s="67" t="str">
        <f>VLOOKUP(A10,'GDP MetaData'!B$26:C$362,2,)</f>
        <v>Information and communication technology, services</v>
      </c>
      <c r="C10" s="67" t="s">
        <v>9301</v>
      </c>
      <c r="D10" s="67">
        <v>38800.5</v>
      </c>
    </row>
    <row r="11" spans="1:4" x14ac:dyDescent="0.45">
      <c r="A11" s="67" t="str">
        <f t="shared" si="0"/>
        <v>T01600</v>
      </c>
      <c r="B11" s="67" t="str">
        <f>VLOOKUP(A11,'GDP MetaData'!B$26:C$362,2,)</f>
        <v>Energy sector</v>
      </c>
      <c r="C11" s="67" t="s">
        <v>9302</v>
      </c>
      <c r="D11" s="67">
        <v>18271.8</v>
      </c>
    </row>
    <row r="12" spans="1:4" x14ac:dyDescent="0.45">
      <c r="A12" s="67" t="str">
        <f t="shared" si="0"/>
        <v>T01800</v>
      </c>
      <c r="B12" s="67" t="str">
        <f>VLOOKUP(A12,'GDP MetaData'!B$26:C$362,2,)</f>
        <v>Public sector</v>
      </c>
      <c r="C12" s="67" t="s">
        <v>9303</v>
      </c>
      <c r="D12" s="67">
        <v>148654.9</v>
      </c>
    </row>
    <row r="13" spans="1:4" x14ac:dyDescent="0.45">
      <c r="A13" s="67" t="str">
        <f t="shared" si="0"/>
        <v>T02000</v>
      </c>
      <c r="B13" s="67" t="str">
        <f>VLOOKUP(A13,'GDP MetaData'!B$26:C$362,2,)</f>
        <v>All industries (except cannabis sector)</v>
      </c>
      <c r="C13" s="67" t="s">
        <v>9304</v>
      </c>
      <c r="D13" s="67">
        <v>732752.3</v>
      </c>
    </row>
    <row r="14" spans="1:4" x14ac:dyDescent="0.45">
      <c r="A14" s="67" t="str">
        <f t="shared" si="0"/>
        <v>T02100</v>
      </c>
      <c r="B14" s="67" t="str">
        <f>VLOOKUP(A14,'GDP MetaData'!B$26:C$362,2,)</f>
        <v>Cannabis sector</v>
      </c>
      <c r="C14" s="67" t="s">
        <v>9305</v>
      </c>
      <c r="D14" s="67">
        <v>1008.4</v>
      </c>
    </row>
    <row r="15" spans="1:4" x14ac:dyDescent="0.45">
      <c r="A15" s="67" t="str">
        <f t="shared" si="0"/>
        <v>T02200</v>
      </c>
      <c r="B15" s="67" t="str">
        <f>VLOOKUP(A15,'GDP MetaData'!B$26:C$362,2,)</f>
        <v>Cannabis sector (licensed)</v>
      </c>
      <c r="C15" s="67" t="s">
        <v>9306</v>
      </c>
      <c r="D15" s="67">
        <v>64.099999999999994</v>
      </c>
    </row>
    <row r="16" spans="1:4" x14ac:dyDescent="0.45">
      <c r="A16" s="67" t="str">
        <f t="shared" si="0"/>
        <v>T02300</v>
      </c>
      <c r="B16" s="67" t="str">
        <f>VLOOKUP(A16,'GDP MetaData'!B$26:C$362,2,)</f>
        <v>Cannabis sector (unlicensed)</v>
      </c>
      <c r="C16" s="67" t="s">
        <v>9307</v>
      </c>
      <c r="D16" s="67">
        <v>944.2</v>
      </c>
    </row>
    <row r="17" spans="1:4" x14ac:dyDescent="0.45">
      <c r="A17" s="67" t="str">
        <f t="shared" si="0"/>
        <v>T02400</v>
      </c>
      <c r="B17" s="67" t="str">
        <f>VLOOKUP(A17,'GDP MetaData'!B$26:C$362,2,)</f>
        <v>All industries (except unlicensed cannabis sector)</v>
      </c>
      <c r="C17" s="67" t="s">
        <v>9308</v>
      </c>
      <c r="D17" s="67">
        <v>732816.5</v>
      </c>
    </row>
    <row r="18" spans="1:4" x14ac:dyDescent="0.45">
      <c r="A18" s="67" t="str">
        <f t="shared" si="0"/>
        <v>110000</v>
      </c>
      <c r="B18" s="67" t="str">
        <f>VLOOKUP(A18,'GDP MetaData'!B$26:C$362,2,)</f>
        <v>Agriculture, forestry, fishing and hunting</v>
      </c>
      <c r="C18" s="67" t="s">
        <v>9309</v>
      </c>
      <c r="D18" s="67">
        <v>6668.7</v>
      </c>
    </row>
    <row r="19" spans="1:4" x14ac:dyDescent="0.45">
      <c r="A19" s="67" t="str">
        <f t="shared" si="0"/>
        <v>11A000</v>
      </c>
      <c r="B19" s="67" t="str">
        <f>VLOOKUP(A19,'GDP MetaData'!B$26:C$362,2,)</f>
        <v>Crop and animal production</v>
      </c>
      <c r="C19" s="67" t="s">
        <v>9310</v>
      </c>
      <c r="D19" s="67">
        <v>5667.5</v>
      </c>
    </row>
    <row r="20" spans="1:4" x14ac:dyDescent="0.45">
      <c r="A20" s="67" t="str">
        <f t="shared" si="0"/>
        <v>111000</v>
      </c>
      <c r="B20" s="67" t="str">
        <f>VLOOKUP(A20,'GDP MetaData'!B$26:C$362,2,)</f>
        <v>Crop production</v>
      </c>
      <c r="C20" s="67" t="s">
        <v>9311</v>
      </c>
      <c r="D20" s="67">
        <v>4077.4</v>
      </c>
    </row>
    <row r="21" spans="1:4" x14ac:dyDescent="0.45">
      <c r="A21" s="67" t="str">
        <f t="shared" si="0"/>
        <v>111X00</v>
      </c>
      <c r="B21" s="67" t="str">
        <f>VLOOKUP(A21,'GDP MetaData'!B$26:C$362,2,)</f>
        <v>Crop production (except cannabis)</v>
      </c>
      <c r="C21" s="67" t="s">
        <v>9312</v>
      </c>
      <c r="D21" s="67">
        <v>3508.7</v>
      </c>
    </row>
    <row r="22" spans="1:4" x14ac:dyDescent="0.45">
      <c r="A22" s="67" t="str">
        <f t="shared" si="0"/>
        <v>1114A0</v>
      </c>
      <c r="B22" s="67" t="str">
        <f>VLOOKUP(A22,'GDP MetaData'!B$26:C$362,2,)</f>
        <v>Greenhouse, nursery and floriculture production (except cannabis)</v>
      </c>
      <c r="C22" s="67" t="s">
        <v>9313</v>
      </c>
      <c r="D22" s="67">
        <v>986.5</v>
      </c>
    </row>
    <row r="23" spans="1:4" x14ac:dyDescent="0.45">
      <c r="A23" s="67" t="str">
        <f t="shared" si="0"/>
        <v>111A00</v>
      </c>
      <c r="B23" s="67" t="str">
        <f>VLOOKUP(A23,'GDP MetaData'!B$26:C$362,2,)</f>
        <v>Crop production (except cannabis, greenhouse, nursery and floriculture production)</v>
      </c>
      <c r="C23" s="67" t="s">
        <v>9314</v>
      </c>
      <c r="D23" s="67">
        <v>2522.3000000000002</v>
      </c>
    </row>
    <row r="24" spans="1:4" x14ac:dyDescent="0.45">
      <c r="A24" s="67" t="str">
        <f t="shared" si="0"/>
        <v>111C00</v>
      </c>
      <c r="B24" s="67" t="str">
        <f>VLOOKUP(A24,'GDP MetaData'!B$26:C$362,2,)</f>
        <v>Cannabis production</v>
      </c>
      <c r="C24" s="67" t="s">
        <v>9315</v>
      </c>
      <c r="D24" s="67">
        <v>568.70000000000005</v>
      </c>
    </row>
    <row r="25" spans="1:4" x14ac:dyDescent="0.45">
      <c r="A25" s="67" t="str">
        <f t="shared" si="0"/>
        <v>111CL0</v>
      </c>
      <c r="B25" s="67" t="str">
        <f>VLOOKUP(A25,'GDP MetaData'!B$26:C$362,2,)</f>
        <v>Cannabis production (licensed)</v>
      </c>
      <c r="C25" s="67" t="s">
        <v>9316</v>
      </c>
      <c r="D25" s="67">
        <v>64.099999999999994</v>
      </c>
    </row>
    <row r="26" spans="1:4" x14ac:dyDescent="0.45">
      <c r="A26" s="67" t="str">
        <f t="shared" si="0"/>
        <v>111CU0</v>
      </c>
      <c r="B26" s="67" t="str">
        <f>VLOOKUP(A26,'GDP MetaData'!B$26:C$362,2,)</f>
        <v>Cannabis production (unlicensed)</v>
      </c>
      <c r="C26" s="67" t="s">
        <v>9317</v>
      </c>
      <c r="D26" s="67">
        <v>504.5</v>
      </c>
    </row>
    <row r="27" spans="1:4" x14ac:dyDescent="0.45">
      <c r="A27" s="67" t="str">
        <f t="shared" si="0"/>
        <v>111Y00</v>
      </c>
      <c r="B27" s="67" t="str">
        <f>VLOOKUP(A27,'GDP MetaData'!B$26:C$362,2,)</f>
        <v>Crop production (except unlicensed cannabis)</v>
      </c>
      <c r="C27" s="67" t="s">
        <v>9318</v>
      </c>
      <c r="D27" s="67">
        <v>3572.9</v>
      </c>
    </row>
    <row r="28" spans="1:4" x14ac:dyDescent="0.45">
      <c r="A28" s="67" t="str">
        <f t="shared" si="0"/>
        <v>112000</v>
      </c>
      <c r="B28" s="67" t="str">
        <f>VLOOKUP(A28,'GDP MetaData'!B$26:C$362,2,)</f>
        <v>Animal production and aquaculture</v>
      </c>
      <c r="C28" s="67" t="s">
        <v>9319</v>
      </c>
      <c r="D28" s="67">
        <v>1590.1</v>
      </c>
    </row>
    <row r="29" spans="1:4" x14ac:dyDescent="0.45">
      <c r="A29" s="67" t="str">
        <f t="shared" si="0"/>
        <v>112500</v>
      </c>
      <c r="B29" s="67" t="str">
        <f>VLOOKUP(A29,'GDP MetaData'!B$26:C$362,2,)</f>
        <v>Aquaculture</v>
      </c>
      <c r="C29" s="67" t="s">
        <v>9320</v>
      </c>
      <c r="D29" s="67">
        <v>16</v>
      </c>
    </row>
    <row r="30" spans="1:4" x14ac:dyDescent="0.45">
      <c r="A30" s="67" t="str">
        <f t="shared" si="0"/>
        <v>112A00</v>
      </c>
      <c r="B30" s="67" t="str">
        <f>VLOOKUP(A30,'GDP MetaData'!B$26:C$362,2,)</f>
        <v>Animal production (except aquaculture)</v>
      </c>
      <c r="C30" s="67" t="s">
        <v>9321</v>
      </c>
      <c r="D30" s="67">
        <v>1574.1</v>
      </c>
    </row>
    <row r="31" spans="1:4" x14ac:dyDescent="0.45">
      <c r="A31" s="67" t="str">
        <f t="shared" si="0"/>
        <v>113000</v>
      </c>
      <c r="B31" s="67" t="str">
        <f>VLOOKUP(A31,'GDP MetaData'!B$26:C$362,2,)</f>
        <v>Forestry and logging</v>
      </c>
      <c r="C31" s="67" t="s">
        <v>9322</v>
      </c>
      <c r="D31" s="67">
        <v>420.7</v>
      </c>
    </row>
    <row r="32" spans="1:4" x14ac:dyDescent="0.45">
      <c r="A32" s="67" t="str">
        <f t="shared" si="0"/>
        <v>114000</v>
      </c>
      <c r="B32" s="67" t="str">
        <f>VLOOKUP(A32,'GDP MetaData'!B$26:C$362,2,)</f>
        <v>Fishing, hunting and trapping</v>
      </c>
      <c r="C32" s="67" t="s">
        <v>9323</v>
      </c>
      <c r="D32" s="67">
        <v>36.4</v>
      </c>
    </row>
    <row r="33" spans="1:4" x14ac:dyDescent="0.45">
      <c r="A33" s="67" t="str">
        <f t="shared" si="0"/>
        <v>115000</v>
      </c>
      <c r="B33" s="67" t="str">
        <f>VLOOKUP(A33,'GDP MetaData'!B$26:C$362,2,)</f>
        <v>Support activities for agriculture and forestry</v>
      </c>
      <c r="C33" s="67" t="s">
        <v>9324</v>
      </c>
      <c r="D33" s="67">
        <v>544.20000000000005</v>
      </c>
    </row>
    <row r="34" spans="1:4" x14ac:dyDescent="0.45">
      <c r="A34" s="67" t="str">
        <f t="shared" si="0"/>
        <v>115300</v>
      </c>
      <c r="B34" s="67" t="str">
        <f>VLOOKUP(A34,'GDP MetaData'!B$26:C$362,2,)</f>
        <v>Support activities for forestry</v>
      </c>
      <c r="C34" s="67" t="s">
        <v>9325</v>
      </c>
      <c r="D34" s="67">
        <v>272.5</v>
      </c>
    </row>
    <row r="35" spans="1:4" x14ac:dyDescent="0.45">
      <c r="A35" s="67" t="str">
        <f t="shared" si="0"/>
        <v>115A00</v>
      </c>
      <c r="B35" s="67" t="str">
        <f>VLOOKUP(A35,'GDP MetaData'!B$26:C$362,2,)</f>
        <v>Support activities for crop and animal production</v>
      </c>
      <c r="C35" s="67" t="s">
        <v>9326</v>
      </c>
      <c r="D35" s="67">
        <v>271.7</v>
      </c>
    </row>
    <row r="36" spans="1:4" x14ac:dyDescent="0.45">
      <c r="A36" s="67" t="str">
        <f t="shared" si="0"/>
        <v>210000</v>
      </c>
      <c r="B36" s="67" t="str">
        <f>VLOOKUP(A36,'GDP MetaData'!B$26:C$362,2,)</f>
        <v>Mining, quarrying, and oil and gas extraction</v>
      </c>
      <c r="C36" s="67" t="s">
        <v>9327</v>
      </c>
      <c r="D36" s="67">
        <v>7351.5</v>
      </c>
    </row>
    <row r="37" spans="1:4" x14ac:dyDescent="0.45">
      <c r="A37" s="67" t="str">
        <f t="shared" si="0"/>
        <v>211000</v>
      </c>
      <c r="B37" s="67" t="str">
        <f>VLOOKUP(A37,'GDP MetaData'!B$26:C$362,2,)</f>
        <v>Oil and gas extraction</v>
      </c>
      <c r="C37" s="67" t="s">
        <v>9328</v>
      </c>
      <c r="D37" s="67">
        <v>68.099999999999994</v>
      </c>
    </row>
    <row r="38" spans="1:4" x14ac:dyDescent="0.45">
      <c r="A38" s="67" t="str">
        <f t="shared" si="0"/>
        <v>211110</v>
      </c>
      <c r="B38" s="67" t="str">
        <f>VLOOKUP(A38,'GDP MetaData'!B$26:C$362,2,)</f>
        <v>Oil and gas extraction (except oil sands)</v>
      </c>
      <c r="C38" s="67" t="s">
        <v>9329</v>
      </c>
      <c r="D38" s="67">
        <v>68.099999999999994</v>
      </c>
    </row>
    <row r="39" spans="1:4" x14ac:dyDescent="0.45">
      <c r="A39" s="67" t="str">
        <f t="shared" si="0"/>
        <v>211140</v>
      </c>
      <c r="B39" s="67" t="str">
        <f>VLOOKUP(A39,'GDP MetaData'!B$26:C$362,2,)</f>
        <v>Oil sands extraction</v>
      </c>
      <c r="C39" s="67" t="s">
        <v>9330</v>
      </c>
      <c r="D39" s="67">
        <v>0</v>
      </c>
    </row>
    <row r="40" spans="1:4" x14ac:dyDescent="0.45">
      <c r="A40" s="67" t="str">
        <f t="shared" si="0"/>
        <v>212000</v>
      </c>
      <c r="B40" s="67" t="str">
        <f>VLOOKUP(A40,'GDP MetaData'!B$26:C$362,2,)</f>
        <v>Mining and quarrying (except oil and gas)</v>
      </c>
      <c r="C40" s="67" t="s">
        <v>9331</v>
      </c>
      <c r="D40" s="67">
        <v>6311.7</v>
      </c>
    </row>
    <row r="41" spans="1:4" x14ac:dyDescent="0.45">
      <c r="A41" s="67" t="str">
        <f t="shared" si="0"/>
        <v>212100</v>
      </c>
      <c r="B41" s="67" t="str">
        <f>VLOOKUP(A41,'GDP MetaData'!B$26:C$362,2,)</f>
        <v>Coal mining</v>
      </c>
      <c r="C41" s="67" t="s">
        <v>9332</v>
      </c>
      <c r="D41" s="67">
        <v>0</v>
      </c>
    </row>
    <row r="42" spans="1:4" x14ac:dyDescent="0.45">
      <c r="A42" s="67" t="str">
        <f t="shared" si="0"/>
        <v>212200</v>
      </c>
      <c r="B42" s="67" t="str">
        <f>VLOOKUP(A42,'GDP MetaData'!B$26:C$362,2,)</f>
        <v>Metal ore mining</v>
      </c>
      <c r="C42" s="67" t="s">
        <v>9333</v>
      </c>
      <c r="D42" s="67">
        <v>5042.7</v>
      </c>
    </row>
    <row r="43" spans="1:4" x14ac:dyDescent="0.45">
      <c r="A43" s="67" t="str">
        <f t="shared" si="0"/>
        <v>212210</v>
      </c>
      <c r="B43" s="67" t="str">
        <f>VLOOKUP(A43,'GDP MetaData'!B$26:C$362,2,)</f>
        <v>Iron ore mining</v>
      </c>
      <c r="C43" s="67" t="s">
        <v>9334</v>
      </c>
      <c r="D43" s="67">
        <v>0</v>
      </c>
    </row>
    <row r="44" spans="1:4" x14ac:dyDescent="0.45">
      <c r="A44" s="67" t="str">
        <f t="shared" si="0"/>
        <v>212220</v>
      </c>
      <c r="B44" s="67" t="str">
        <f>VLOOKUP(A44,'GDP MetaData'!B$26:C$362,2,)</f>
        <v>Gold and silver ore mining</v>
      </c>
      <c r="C44" s="67" t="s">
        <v>9335</v>
      </c>
      <c r="D44" s="67">
        <v>2441.6</v>
      </c>
    </row>
    <row r="45" spans="1:4" x14ac:dyDescent="0.45">
      <c r="A45" s="67" t="str">
        <f t="shared" si="0"/>
        <v>212230</v>
      </c>
      <c r="B45" s="67" t="str">
        <f>VLOOKUP(A45,'GDP MetaData'!B$26:C$362,2,)</f>
        <v>Copper, nickel, lead and zinc ore mining</v>
      </c>
      <c r="C45" s="67" t="s">
        <v>9336</v>
      </c>
      <c r="D45" s="67">
        <v>2524.8000000000002</v>
      </c>
    </row>
    <row r="46" spans="1:4" x14ac:dyDescent="0.45">
      <c r="A46" s="67" t="str">
        <f t="shared" si="0"/>
        <v>212290</v>
      </c>
      <c r="B46" s="67" t="str">
        <f>VLOOKUP(A46,'GDP MetaData'!B$26:C$362,2,)</f>
        <v>Other metal ore mining</v>
      </c>
      <c r="C46" s="67" t="s">
        <v>9337</v>
      </c>
      <c r="D46" s="67">
        <v>76.3</v>
      </c>
    </row>
    <row r="47" spans="1:4" x14ac:dyDescent="0.45">
      <c r="A47" s="67" t="str">
        <f t="shared" si="0"/>
        <v>212300</v>
      </c>
      <c r="B47" s="67" t="str">
        <f>VLOOKUP(A47,'GDP MetaData'!B$26:C$362,2,)</f>
        <v>Non-metallic mineral mining and quarrying</v>
      </c>
      <c r="C47" s="67" t="s">
        <v>9338</v>
      </c>
      <c r="D47" s="67">
        <v>1268.9000000000001</v>
      </c>
    </row>
    <row r="48" spans="1:4" x14ac:dyDescent="0.45">
      <c r="A48" s="67" t="str">
        <f t="shared" si="0"/>
        <v>212310</v>
      </c>
      <c r="B48" s="67" t="str">
        <f>VLOOKUP(A48,'GDP MetaData'!B$26:C$362,2,)</f>
        <v>Stone mining and quarrying</v>
      </c>
      <c r="C48" s="67" t="s">
        <v>9339</v>
      </c>
      <c r="D48" s="67">
        <v>393.9</v>
      </c>
    </row>
    <row r="49" spans="1:4" x14ac:dyDescent="0.45">
      <c r="A49" s="67" t="str">
        <f t="shared" si="0"/>
        <v>212320</v>
      </c>
      <c r="B49" s="67" t="str">
        <f>VLOOKUP(A49,'GDP MetaData'!B$26:C$362,2,)</f>
        <v>Sand, gravel, clay, and ceramic and refractory minerals mining and quarrying</v>
      </c>
      <c r="C49" s="67" t="s">
        <v>9340</v>
      </c>
      <c r="D49" s="67">
        <v>287.7</v>
      </c>
    </row>
    <row r="50" spans="1:4" x14ac:dyDescent="0.45">
      <c r="A50" s="67" t="str">
        <f t="shared" si="0"/>
        <v>212390</v>
      </c>
      <c r="B50" s="67" t="str">
        <f>VLOOKUP(A50,'GDP MetaData'!B$26:C$362,2,)</f>
        <v>Other non-metallic mineral mining and quarrying</v>
      </c>
      <c r="C50" s="67" t="s">
        <v>9341</v>
      </c>
      <c r="D50" s="67">
        <v>587.29999999999995</v>
      </c>
    </row>
    <row r="51" spans="1:4" x14ac:dyDescent="0.45">
      <c r="A51" s="67" t="str">
        <f t="shared" si="0"/>
        <v>212392</v>
      </c>
      <c r="B51" s="67" t="str">
        <f>VLOOKUP(A51,'GDP MetaData'!B$26:C$362,2,)</f>
        <v>Diamond mining</v>
      </c>
      <c r="C51" s="67" t="s">
        <v>9342</v>
      </c>
      <c r="D51" s="67">
        <v>269.2</v>
      </c>
    </row>
    <row r="52" spans="1:4" x14ac:dyDescent="0.45">
      <c r="A52" s="67" t="str">
        <f t="shared" si="0"/>
        <v>212396</v>
      </c>
      <c r="B52" s="67" t="str">
        <f>VLOOKUP(A52,'GDP MetaData'!B$26:C$362,2,)</f>
        <v>Potash mining</v>
      </c>
      <c r="C52" s="67" t="s">
        <v>9343</v>
      </c>
      <c r="D52" s="67">
        <v>0</v>
      </c>
    </row>
    <row r="53" spans="1:4" x14ac:dyDescent="0.45">
      <c r="A53" s="67" t="str">
        <f t="shared" si="0"/>
        <v>21239A</v>
      </c>
      <c r="B53" s="67" t="str">
        <f>VLOOKUP(A53,'GDP MetaData'!B$26:C$362,2,)</f>
        <v>Other non-metallic mineral mining and quarrying (except diamond and potash)</v>
      </c>
      <c r="C53" s="67" t="s">
        <v>9344</v>
      </c>
      <c r="D53" s="67">
        <v>318.10000000000002</v>
      </c>
    </row>
    <row r="54" spans="1:4" x14ac:dyDescent="0.45">
      <c r="A54" s="67" t="str">
        <f t="shared" si="0"/>
        <v>213000</v>
      </c>
      <c r="B54" s="67" t="str">
        <f>VLOOKUP(A54,'GDP MetaData'!B$26:C$362,2,)</f>
        <v>Support activities for mining, and oil and gas extraction</v>
      </c>
      <c r="C54" s="67" t="s">
        <v>9345</v>
      </c>
      <c r="D54" s="67">
        <v>971.8</v>
      </c>
    </row>
    <row r="55" spans="1:4" x14ac:dyDescent="0.45">
      <c r="A55" s="67" t="str">
        <f t="shared" si="0"/>
        <v>21311A</v>
      </c>
      <c r="B55" s="67" t="str">
        <f>VLOOKUP(A55,'GDP MetaData'!B$26:C$362,2,)</f>
        <v>Support activities for oil and gas extraction</v>
      </c>
      <c r="C55" s="67" t="s">
        <v>9346</v>
      </c>
      <c r="D55" s="67">
        <v>95.5</v>
      </c>
    </row>
    <row r="56" spans="1:4" x14ac:dyDescent="0.45">
      <c r="A56" s="67" t="str">
        <f t="shared" si="0"/>
        <v>21311B</v>
      </c>
      <c r="B56" s="67" t="str">
        <f>VLOOKUP(A56,'GDP MetaData'!B$26:C$362,2,)</f>
        <v>Support activities for mining</v>
      </c>
      <c r="C56" s="67" t="s">
        <v>9347</v>
      </c>
      <c r="D56" s="67">
        <v>876.2</v>
      </c>
    </row>
    <row r="57" spans="1:4" x14ac:dyDescent="0.45">
      <c r="A57" s="67" t="str">
        <f t="shared" si="0"/>
        <v>220000</v>
      </c>
      <c r="B57" s="67" t="str">
        <f>VLOOKUP(A57,'GDP MetaData'!B$26:C$362,2,)</f>
        <v>Utilities</v>
      </c>
      <c r="C57" s="67" t="s">
        <v>9348</v>
      </c>
      <c r="D57" s="67">
        <v>14625.3</v>
      </c>
    </row>
    <row r="58" spans="1:4" x14ac:dyDescent="0.45">
      <c r="A58" s="67" t="str">
        <f t="shared" si="0"/>
        <v>221100</v>
      </c>
      <c r="B58" s="67" t="str">
        <f>VLOOKUP(A58,'GDP MetaData'!B$26:C$362,2,)</f>
        <v>Electric power generation, transmission and distribution</v>
      </c>
      <c r="C58" s="67" t="s">
        <v>9349</v>
      </c>
      <c r="D58" s="67">
        <v>11311.3</v>
      </c>
    </row>
    <row r="59" spans="1:4" x14ac:dyDescent="0.45">
      <c r="A59" s="67" t="str">
        <f t="shared" si="0"/>
        <v>221A00</v>
      </c>
      <c r="B59" s="67" t="str">
        <f>VLOOKUP(A59,'GDP MetaData'!B$26:C$362,2,)</f>
        <v>Natural gas distribution, water, sewage and other systems</v>
      </c>
      <c r="C59" s="67" t="s">
        <v>9350</v>
      </c>
      <c r="D59" s="67">
        <v>3314.1</v>
      </c>
    </row>
    <row r="60" spans="1:4" x14ac:dyDescent="0.45">
      <c r="A60" s="67" t="str">
        <f t="shared" si="0"/>
        <v>221200</v>
      </c>
      <c r="B60" s="67" t="str">
        <f>VLOOKUP(A60,'GDP MetaData'!B$26:C$362,2,)</f>
        <v>Natural gas distribution</v>
      </c>
      <c r="C60" s="67" t="s">
        <v>9351</v>
      </c>
      <c r="D60" s="67">
        <v>2052.4</v>
      </c>
    </row>
    <row r="61" spans="1:4" x14ac:dyDescent="0.45">
      <c r="A61" s="67" t="str">
        <f t="shared" si="0"/>
        <v>221300</v>
      </c>
      <c r="B61" s="67" t="str">
        <f>VLOOKUP(A61,'GDP MetaData'!B$26:C$362,2,)</f>
        <v>Water, sewage and other systems</v>
      </c>
      <c r="C61" s="67" t="s">
        <v>9352</v>
      </c>
      <c r="D61" s="67">
        <v>1261.7</v>
      </c>
    </row>
    <row r="62" spans="1:4" x14ac:dyDescent="0.45">
      <c r="A62" s="67" t="str">
        <f t="shared" si="0"/>
        <v>230000</v>
      </c>
      <c r="B62" s="67" t="str">
        <f>VLOOKUP(A62,'GDP MetaData'!B$26:C$362,2,)</f>
        <v>Construction</v>
      </c>
      <c r="C62" s="67" t="s">
        <v>9353</v>
      </c>
      <c r="D62" s="67">
        <v>49821</v>
      </c>
    </row>
    <row r="63" spans="1:4" x14ac:dyDescent="0.45">
      <c r="A63" s="67" t="str">
        <f t="shared" si="0"/>
        <v>23A000</v>
      </c>
      <c r="B63" s="67" t="str">
        <f>VLOOKUP(A63,'GDP MetaData'!B$26:C$362,2,)</f>
        <v>Residential building construction</v>
      </c>
      <c r="C63" s="67" t="s">
        <v>9354</v>
      </c>
      <c r="D63" s="67">
        <v>21427.200000000001</v>
      </c>
    </row>
    <row r="64" spans="1:4" x14ac:dyDescent="0.45">
      <c r="A64" s="67" t="str">
        <f t="shared" si="0"/>
        <v>23B000</v>
      </c>
      <c r="B64" s="67" t="str">
        <f>VLOOKUP(A64,'GDP MetaData'!B$26:C$362,2,)</f>
        <v>Non-residential building construction</v>
      </c>
      <c r="C64" s="67" t="s">
        <v>9355</v>
      </c>
      <c r="D64" s="67">
        <v>7853.6</v>
      </c>
    </row>
    <row r="65" spans="1:4" x14ac:dyDescent="0.45">
      <c r="A65" s="67" t="str">
        <f t="shared" si="0"/>
        <v>23X000</v>
      </c>
      <c r="B65" s="67" t="str">
        <f>VLOOKUP(A65,'GDP MetaData'!B$26:C$362,2,)</f>
        <v>Engineering and other construction activities</v>
      </c>
      <c r="C65" s="67" t="s">
        <v>9356</v>
      </c>
      <c r="D65" s="67">
        <v>10125.799999999999</v>
      </c>
    </row>
    <row r="66" spans="1:4" x14ac:dyDescent="0.45">
      <c r="A66" s="67" t="str">
        <f t="shared" ref="A66:A129" si="1">LEFT(SUBSTITUTE(RIGHT(C66,LEN(C66)-FIND("[",C66)),"]","")&amp;"000000",6)</f>
        <v>23C000</v>
      </c>
      <c r="B66" s="67" t="str">
        <f>VLOOKUP(A66,'GDP MetaData'!B$26:C$362,2,)</f>
        <v>Engineering construction</v>
      </c>
      <c r="C66" s="67" t="s">
        <v>9357</v>
      </c>
      <c r="D66" s="67">
        <v>9091.6</v>
      </c>
    </row>
    <row r="67" spans="1:4" x14ac:dyDescent="0.45">
      <c r="A67" s="67" t="str">
        <f t="shared" si="1"/>
        <v>23C100</v>
      </c>
      <c r="B67" s="67" t="str">
        <f>VLOOKUP(A67,'GDP MetaData'!B$26:C$362,2,)</f>
        <v>Transportation engineering construction</v>
      </c>
      <c r="C67" s="67" t="s">
        <v>9358</v>
      </c>
      <c r="D67" s="67">
        <v>3229.2</v>
      </c>
    </row>
    <row r="68" spans="1:4" x14ac:dyDescent="0.45">
      <c r="A68" s="67" t="str">
        <f t="shared" si="1"/>
        <v>23C200</v>
      </c>
      <c r="B68" s="67" t="str">
        <f>VLOOKUP(A68,'GDP MetaData'!B$26:C$362,2,)</f>
        <v>Oil and gas engineering construction</v>
      </c>
      <c r="C68" s="67" t="s">
        <v>9359</v>
      </c>
      <c r="D68" s="67">
        <v>606</v>
      </c>
    </row>
    <row r="69" spans="1:4" x14ac:dyDescent="0.45">
      <c r="A69" s="67" t="str">
        <f t="shared" si="1"/>
        <v>23C300</v>
      </c>
      <c r="B69" s="67" t="str">
        <f>VLOOKUP(A69,'GDP MetaData'!B$26:C$362,2,)</f>
        <v>Electric power engineering construction</v>
      </c>
      <c r="C69" s="67" t="s">
        <v>9360</v>
      </c>
      <c r="D69" s="67">
        <v>2179.4</v>
      </c>
    </row>
    <row r="70" spans="1:4" x14ac:dyDescent="0.45">
      <c r="A70" s="67" t="str">
        <f t="shared" si="1"/>
        <v>23C400</v>
      </c>
      <c r="B70" s="67" t="str">
        <f>VLOOKUP(A70,'GDP MetaData'!B$26:C$362,2,)</f>
        <v>Communication engineering construction</v>
      </c>
      <c r="C70" s="67" t="s">
        <v>9361</v>
      </c>
      <c r="D70" s="67">
        <v>652.1</v>
      </c>
    </row>
    <row r="71" spans="1:4" x14ac:dyDescent="0.45">
      <c r="A71" s="67" t="str">
        <f t="shared" si="1"/>
        <v>23C500</v>
      </c>
      <c r="B71" s="67" t="str">
        <f>VLOOKUP(A71,'GDP MetaData'!B$26:C$362,2,)</f>
        <v>Other engineering construction</v>
      </c>
      <c r="C71" s="67" t="s">
        <v>9362</v>
      </c>
      <c r="D71" s="67">
        <v>2424.8000000000002</v>
      </c>
    </row>
    <row r="72" spans="1:4" x14ac:dyDescent="0.45">
      <c r="A72" s="67" t="str">
        <f t="shared" si="1"/>
        <v>23E000</v>
      </c>
      <c r="B72" s="67" t="str">
        <f>VLOOKUP(A72,'GDP MetaData'!B$26:C$362,2,)</f>
        <v>Other activities of the construction industry</v>
      </c>
      <c r="C72" s="67" t="s">
        <v>9363</v>
      </c>
      <c r="D72" s="67">
        <v>1034.2</v>
      </c>
    </row>
    <row r="73" spans="1:4" x14ac:dyDescent="0.45">
      <c r="A73" s="67" t="str">
        <f t="shared" si="1"/>
        <v>23D000</v>
      </c>
      <c r="B73" s="67" t="str">
        <f>VLOOKUP(A73,'GDP MetaData'!B$26:C$362,2,)</f>
        <v>Repair construction</v>
      </c>
      <c r="C73" s="67" t="s">
        <v>9364</v>
      </c>
      <c r="D73" s="67">
        <v>10414.4</v>
      </c>
    </row>
    <row r="74" spans="1:4" x14ac:dyDescent="0.45">
      <c r="A74" s="67" t="str">
        <f t="shared" si="1"/>
        <v>31-330</v>
      </c>
      <c r="B74" s="67" t="str">
        <f>VLOOKUP(A74,'GDP MetaData'!B$26:C$362,2,)</f>
        <v>Manufacturing</v>
      </c>
      <c r="C74" s="67" t="s">
        <v>9365</v>
      </c>
      <c r="D74" s="67">
        <v>91630.6</v>
      </c>
    </row>
    <row r="75" spans="1:4" x14ac:dyDescent="0.45">
      <c r="A75" s="67" t="str">
        <f t="shared" si="1"/>
        <v>311000</v>
      </c>
      <c r="B75" s="67" t="str">
        <f>VLOOKUP(A75,'GDP MetaData'!B$26:C$362,2,)</f>
        <v>Food manufacturing</v>
      </c>
      <c r="C75" s="67" t="s">
        <v>9366</v>
      </c>
      <c r="D75" s="67">
        <v>9778.7000000000007</v>
      </c>
    </row>
    <row r="76" spans="1:4" x14ac:dyDescent="0.45">
      <c r="A76" s="67" t="str">
        <f t="shared" si="1"/>
        <v>311100</v>
      </c>
      <c r="B76" s="67" t="str">
        <f>VLOOKUP(A76,'GDP MetaData'!B$26:C$362,2,)</f>
        <v>Animal food manufacturing</v>
      </c>
      <c r="C76" s="67" t="s">
        <v>9367</v>
      </c>
      <c r="D76" s="67">
        <v>761.5</v>
      </c>
    </row>
    <row r="77" spans="1:4" x14ac:dyDescent="0.45">
      <c r="A77" s="67" t="str">
        <f t="shared" si="1"/>
        <v>311300</v>
      </c>
      <c r="B77" s="67" t="str">
        <f>VLOOKUP(A77,'GDP MetaData'!B$26:C$362,2,)</f>
        <v>Sugar and confectionery product manufacturing</v>
      </c>
      <c r="C77" s="67" t="s">
        <v>9368</v>
      </c>
      <c r="D77" s="67">
        <v>762.5</v>
      </c>
    </row>
    <row r="78" spans="1:4" x14ac:dyDescent="0.45">
      <c r="A78" s="67" t="str">
        <f t="shared" si="1"/>
        <v>311400</v>
      </c>
      <c r="B78" s="67" t="str">
        <f>VLOOKUP(A78,'GDP MetaData'!B$26:C$362,2,)</f>
        <v>Fruit and vegetable preserving and specialty food manufacturing</v>
      </c>
      <c r="C78" s="67" t="s">
        <v>9369</v>
      </c>
      <c r="D78" s="67">
        <v>797.5</v>
      </c>
    </row>
    <row r="79" spans="1:4" x14ac:dyDescent="0.45">
      <c r="A79" s="67" t="str">
        <f t="shared" si="1"/>
        <v>311500</v>
      </c>
      <c r="B79" s="67" t="str">
        <f>VLOOKUP(A79,'GDP MetaData'!B$26:C$362,2,)</f>
        <v>Dairy product manufacturing</v>
      </c>
      <c r="C79" s="67" t="s">
        <v>9370</v>
      </c>
      <c r="D79" s="67">
        <v>1240</v>
      </c>
    </row>
    <row r="80" spans="1:4" x14ac:dyDescent="0.45">
      <c r="A80" s="67" t="str">
        <f t="shared" si="1"/>
        <v>311600</v>
      </c>
      <c r="B80" s="67" t="str">
        <f>VLOOKUP(A80,'GDP MetaData'!B$26:C$362,2,)</f>
        <v>Meat product manufacturing</v>
      </c>
      <c r="C80" s="67" t="s">
        <v>9371</v>
      </c>
      <c r="D80" s="67">
        <v>2021.8</v>
      </c>
    </row>
    <row r="81" spans="1:4" x14ac:dyDescent="0.45">
      <c r="A81" s="67" t="str">
        <f t="shared" si="1"/>
        <v>311700</v>
      </c>
      <c r="B81" s="67" t="str">
        <f>VLOOKUP(A81,'GDP MetaData'!B$26:C$362,2,)</f>
        <v>Seafood product preparation and packaging</v>
      </c>
      <c r="C81" s="67" t="s">
        <v>9372</v>
      </c>
      <c r="D81" s="67">
        <v>47.3</v>
      </c>
    </row>
    <row r="82" spans="1:4" x14ac:dyDescent="0.45">
      <c r="A82" s="67" t="str">
        <f t="shared" si="1"/>
        <v>311A00</v>
      </c>
      <c r="B82" s="67" t="str">
        <f>VLOOKUP(A82,'GDP MetaData'!B$26:C$362,2,)</f>
        <v>Miscellaneous food manufacturing</v>
      </c>
      <c r="C82" s="67" t="s">
        <v>9373</v>
      </c>
      <c r="D82" s="67">
        <v>4148.2</v>
      </c>
    </row>
    <row r="83" spans="1:4" x14ac:dyDescent="0.45">
      <c r="A83" s="67" t="str">
        <f t="shared" si="1"/>
        <v>311200</v>
      </c>
      <c r="B83" s="67" t="str">
        <f>VLOOKUP(A83,'GDP MetaData'!B$26:C$362,2,)</f>
        <v>Grain and oilseed milling</v>
      </c>
      <c r="C83" s="67" t="s">
        <v>9374</v>
      </c>
      <c r="D83" s="67">
        <v>666.9</v>
      </c>
    </row>
    <row r="84" spans="1:4" x14ac:dyDescent="0.45">
      <c r="A84" s="67" t="str">
        <f t="shared" si="1"/>
        <v>311800</v>
      </c>
      <c r="B84" s="67" t="str">
        <f>VLOOKUP(A84,'GDP MetaData'!B$26:C$362,2,)</f>
        <v>Bakeries and tortilla manufacturing</v>
      </c>
      <c r="C84" s="67" t="s">
        <v>9375</v>
      </c>
      <c r="D84" s="67">
        <v>1849.3</v>
      </c>
    </row>
    <row r="85" spans="1:4" x14ac:dyDescent="0.45">
      <c r="A85" s="67" t="str">
        <f t="shared" si="1"/>
        <v>311900</v>
      </c>
      <c r="B85" s="67" t="str">
        <f>VLOOKUP(A85,'GDP MetaData'!B$26:C$362,2,)</f>
        <v>Other food manufacturing</v>
      </c>
      <c r="C85" s="67" t="s">
        <v>9376</v>
      </c>
      <c r="D85" s="67">
        <v>1632</v>
      </c>
    </row>
    <row r="86" spans="1:4" x14ac:dyDescent="0.45">
      <c r="A86" s="67" t="str">
        <f t="shared" si="1"/>
        <v>312000</v>
      </c>
      <c r="B86" s="67" t="str">
        <f>VLOOKUP(A86,'GDP MetaData'!B$26:C$362,2,)</f>
        <v>Beverage and tobacco product manufacturing</v>
      </c>
      <c r="C86" s="67" t="s">
        <v>9377</v>
      </c>
      <c r="D86" s="67">
        <v>2834.6</v>
      </c>
    </row>
    <row r="87" spans="1:4" x14ac:dyDescent="0.45">
      <c r="A87" s="67" t="str">
        <f t="shared" si="1"/>
        <v>312110</v>
      </c>
      <c r="B87" s="67" t="str">
        <f>VLOOKUP(A87,'GDP MetaData'!B$26:C$362,2,)</f>
        <v>Soft drink and ice manufacturing</v>
      </c>
      <c r="C87" s="67" t="s">
        <v>9378</v>
      </c>
      <c r="D87" s="67">
        <v>749</v>
      </c>
    </row>
    <row r="88" spans="1:4" x14ac:dyDescent="0.45">
      <c r="A88" s="67" t="str">
        <f t="shared" si="1"/>
        <v>312120</v>
      </c>
      <c r="B88" s="67" t="str">
        <f>VLOOKUP(A88,'GDP MetaData'!B$26:C$362,2,)</f>
        <v>Breweries</v>
      </c>
      <c r="C88" s="67" t="s">
        <v>9379</v>
      </c>
      <c r="D88" s="67">
        <v>1568.1</v>
      </c>
    </row>
    <row r="89" spans="1:4" x14ac:dyDescent="0.45">
      <c r="A89" s="67" t="str">
        <f t="shared" si="1"/>
        <v>3121A0</v>
      </c>
      <c r="B89" s="67" t="str">
        <f>VLOOKUP(A89,'GDP MetaData'!B$26:C$362,2,)</f>
        <v>Wineries and distilleries</v>
      </c>
      <c r="C89" s="67" t="s">
        <v>9380</v>
      </c>
      <c r="D89" s="67">
        <v>330.9</v>
      </c>
    </row>
    <row r="90" spans="1:4" x14ac:dyDescent="0.45">
      <c r="A90" s="67" t="str">
        <f t="shared" si="1"/>
        <v>312200</v>
      </c>
      <c r="B90" s="67" t="str">
        <f>VLOOKUP(A90,'GDP MetaData'!B$26:C$362,2,)</f>
        <v>Tobacco manufacturing</v>
      </c>
      <c r="C90" s="67" t="s">
        <v>9381</v>
      </c>
      <c r="D90" s="67">
        <v>186.7</v>
      </c>
    </row>
    <row r="91" spans="1:4" x14ac:dyDescent="0.45">
      <c r="A91" s="67" t="str">
        <f t="shared" si="1"/>
        <v>31A000</v>
      </c>
      <c r="B91" s="67" t="str">
        <f>VLOOKUP(A91,'GDP MetaData'!B$26:C$362,2,)</f>
        <v>Textile and textile product mills</v>
      </c>
      <c r="C91" s="67" t="s">
        <v>9382</v>
      </c>
      <c r="D91" s="67">
        <v>530</v>
      </c>
    </row>
    <row r="92" spans="1:4" x14ac:dyDescent="0.45">
      <c r="A92" s="67" t="str">
        <f t="shared" si="1"/>
        <v>31B000</v>
      </c>
      <c r="B92" s="67" t="str">
        <f>VLOOKUP(A92,'GDP MetaData'!B$26:C$362,2,)</f>
        <v>Clothing and leather and allied product manufacturing</v>
      </c>
      <c r="C92" s="67" t="s">
        <v>9383</v>
      </c>
      <c r="D92" s="67">
        <v>380</v>
      </c>
    </row>
    <row r="93" spans="1:4" x14ac:dyDescent="0.45">
      <c r="A93" s="67" t="str">
        <f t="shared" si="1"/>
        <v>321000</v>
      </c>
      <c r="B93" s="67" t="str">
        <f>VLOOKUP(A93,'GDP MetaData'!B$26:C$362,2,)</f>
        <v>Wood product manufacturing</v>
      </c>
      <c r="C93" s="67" t="s">
        <v>9384</v>
      </c>
      <c r="D93" s="67">
        <v>1677.5</v>
      </c>
    </row>
    <row r="94" spans="1:4" x14ac:dyDescent="0.45">
      <c r="A94" s="67" t="str">
        <f t="shared" si="1"/>
        <v>321100</v>
      </c>
      <c r="B94" s="67" t="str">
        <f>VLOOKUP(A94,'GDP MetaData'!B$26:C$362,2,)</f>
        <v>Sawmills and wood preservation</v>
      </c>
      <c r="C94" s="67" t="s">
        <v>9385</v>
      </c>
      <c r="D94" s="67">
        <v>459</v>
      </c>
    </row>
    <row r="95" spans="1:4" x14ac:dyDescent="0.45">
      <c r="A95" s="67" t="str">
        <f t="shared" si="1"/>
        <v>321200</v>
      </c>
      <c r="B95" s="67" t="str">
        <f>VLOOKUP(A95,'GDP MetaData'!B$26:C$362,2,)</f>
        <v>Veneer, plywood and engineered wood product manufacturing</v>
      </c>
      <c r="C95" s="67" t="s">
        <v>9386</v>
      </c>
      <c r="D95" s="67">
        <v>476.8</v>
      </c>
    </row>
    <row r="96" spans="1:4" x14ac:dyDescent="0.45">
      <c r="A96" s="67" t="str">
        <f t="shared" si="1"/>
        <v>321900</v>
      </c>
      <c r="B96" s="67" t="str">
        <f>VLOOKUP(A96,'GDP MetaData'!B$26:C$362,2,)</f>
        <v>Other wood product manufacturing</v>
      </c>
      <c r="C96" s="67" t="s">
        <v>9387</v>
      </c>
      <c r="D96" s="67">
        <v>741.6</v>
      </c>
    </row>
    <row r="97" spans="1:4" x14ac:dyDescent="0.45">
      <c r="A97" s="67" t="str">
        <f t="shared" si="1"/>
        <v>322000</v>
      </c>
      <c r="B97" s="67" t="str">
        <f>VLOOKUP(A97,'GDP MetaData'!B$26:C$362,2,)</f>
        <v>Paper manufacturing</v>
      </c>
      <c r="C97" s="67" t="s">
        <v>9388</v>
      </c>
      <c r="D97" s="67">
        <v>2564.9</v>
      </c>
    </row>
    <row r="98" spans="1:4" x14ac:dyDescent="0.45">
      <c r="A98" s="67" t="str">
        <f t="shared" si="1"/>
        <v>322100</v>
      </c>
      <c r="B98" s="67" t="str">
        <f>VLOOKUP(A98,'GDP MetaData'!B$26:C$362,2,)</f>
        <v>Pulp, paper and paperboard mills</v>
      </c>
      <c r="C98" s="67" t="s">
        <v>9389</v>
      </c>
      <c r="D98" s="67">
        <v>789.9</v>
      </c>
    </row>
    <row r="99" spans="1:4" x14ac:dyDescent="0.45">
      <c r="A99" s="67" t="str">
        <f t="shared" si="1"/>
        <v>322200</v>
      </c>
      <c r="B99" s="67" t="str">
        <f>VLOOKUP(A99,'GDP MetaData'!B$26:C$362,2,)</f>
        <v>Converted paper product manufacturing</v>
      </c>
      <c r="C99" s="67" t="s">
        <v>9390</v>
      </c>
      <c r="D99" s="67">
        <v>1774.9</v>
      </c>
    </row>
    <row r="100" spans="1:4" x14ac:dyDescent="0.45">
      <c r="A100" s="67" t="str">
        <f t="shared" si="1"/>
        <v>323000</v>
      </c>
      <c r="B100" s="67" t="str">
        <f>VLOOKUP(A100,'GDP MetaData'!B$26:C$362,2,)</f>
        <v>Printing and related support activities</v>
      </c>
      <c r="C100" s="67" t="s">
        <v>9391</v>
      </c>
      <c r="D100" s="67">
        <v>2221.4</v>
      </c>
    </row>
    <row r="101" spans="1:4" x14ac:dyDescent="0.45">
      <c r="A101" s="67" t="str">
        <f t="shared" si="1"/>
        <v>324000</v>
      </c>
      <c r="B101" s="67" t="str">
        <f>VLOOKUP(A101,'GDP MetaData'!B$26:C$362,2,)</f>
        <v>Petroleum and coal product manufacturing</v>
      </c>
      <c r="C101" s="67" t="s">
        <v>9392</v>
      </c>
      <c r="D101" s="67">
        <v>4122.8999999999996</v>
      </c>
    </row>
    <row r="102" spans="1:4" x14ac:dyDescent="0.45">
      <c r="A102" s="67" t="str">
        <f t="shared" si="1"/>
        <v>324110</v>
      </c>
      <c r="B102" s="67" t="str">
        <f>VLOOKUP(A102,'GDP MetaData'!B$26:C$362,2,)</f>
        <v>Petroleum refineries</v>
      </c>
      <c r="C102" s="67" t="s">
        <v>9393</v>
      </c>
      <c r="D102" s="67">
        <v>3452</v>
      </c>
    </row>
    <row r="103" spans="1:4" x14ac:dyDescent="0.45">
      <c r="A103" s="67" t="str">
        <f t="shared" si="1"/>
        <v>3241A0</v>
      </c>
      <c r="B103" s="67" t="str">
        <f>VLOOKUP(A103,'GDP MetaData'!B$26:C$362,2,)</f>
        <v>Petroleum and coal product manufacturing (except petroleum refineries)</v>
      </c>
      <c r="C103" s="67" t="s">
        <v>9394</v>
      </c>
      <c r="D103" s="67">
        <v>671</v>
      </c>
    </row>
    <row r="104" spans="1:4" x14ac:dyDescent="0.45">
      <c r="A104" s="67" t="str">
        <f t="shared" si="1"/>
        <v>325000</v>
      </c>
      <c r="B104" s="67" t="str">
        <f>VLOOKUP(A104,'GDP MetaData'!B$26:C$362,2,)</f>
        <v>Chemical manufacturing</v>
      </c>
      <c r="C104" s="67" t="s">
        <v>9395</v>
      </c>
      <c r="D104" s="67">
        <v>9284.6</v>
      </c>
    </row>
    <row r="105" spans="1:4" x14ac:dyDescent="0.45">
      <c r="A105" s="67" t="str">
        <f t="shared" si="1"/>
        <v>325100</v>
      </c>
      <c r="B105" s="67" t="str">
        <f>VLOOKUP(A105,'GDP MetaData'!B$26:C$362,2,)</f>
        <v>Basic chemical manufacturing</v>
      </c>
      <c r="C105" s="67" t="s">
        <v>9396</v>
      </c>
      <c r="D105" s="67">
        <v>1597.2</v>
      </c>
    </row>
    <row r="106" spans="1:4" x14ac:dyDescent="0.45">
      <c r="A106" s="67" t="str">
        <f t="shared" si="1"/>
        <v>325200</v>
      </c>
      <c r="B106" s="67" t="str">
        <f>VLOOKUP(A106,'GDP MetaData'!B$26:C$362,2,)</f>
        <v>Resin, synthetic rubber, and artificial and synthetic fibres and filaments manufacturing</v>
      </c>
      <c r="C106" s="67" t="s">
        <v>9397</v>
      </c>
      <c r="D106" s="67">
        <v>1047.8</v>
      </c>
    </row>
    <row r="107" spans="1:4" x14ac:dyDescent="0.45">
      <c r="A107" s="67" t="str">
        <f t="shared" si="1"/>
        <v>325300</v>
      </c>
      <c r="B107" s="67" t="str">
        <f>VLOOKUP(A107,'GDP MetaData'!B$26:C$362,2,)</f>
        <v>Pesticide, fertilizer and other agricultural chemical manufacturing</v>
      </c>
      <c r="C107" s="67" t="s">
        <v>9398</v>
      </c>
      <c r="D107" s="67">
        <v>182.8</v>
      </c>
    </row>
    <row r="108" spans="1:4" x14ac:dyDescent="0.45">
      <c r="A108" s="67" t="str">
        <f t="shared" si="1"/>
        <v>325400</v>
      </c>
      <c r="B108" s="67" t="str">
        <f>VLOOKUP(A108,'GDP MetaData'!B$26:C$362,2,)</f>
        <v>Pharmaceutical and medicine manufacturing</v>
      </c>
      <c r="C108" s="67" t="s">
        <v>9399</v>
      </c>
      <c r="D108" s="67">
        <v>3635.8</v>
      </c>
    </row>
    <row r="109" spans="1:4" x14ac:dyDescent="0.45">
      <c r="A109" s="67" t="str">
        <f t="shared" si="1"/>
        <v>325A00</v>
      </c>
      <c r="B109" s="67" t="str">
        <f>VLOOKUP(A109,'GDP MetaData'!B$26:C$362,2,)</f>
        <v>Miscellaneous chemical product manufacturing</v>
      </c>
      <c r="C109" s="67" t="s">
        <v>9400</v>
      </c>
      <c r="D109" s="67">
        <v>2820.9</v>
      </c>
    </row>
    <row r="110" spans="1:4" x14ac:dyDescent="0.45">
      <c r="A110" s="67" t="str">
        <f t="shared" si="1"/>
        <v>325500</v>
      </c>
      <c r="B110" s="67" t="str">
        <f>VLOOKUP(A110,'GDP MetaData'!B$26:C$362,2,)</f>
        <v>Paint, coating and adhesive manufacturing</v>
      </c>
      <c r="C110" s="67" t="s">
        <v>9401</v>
      </c>
      <c r="D110" s="67">
        <v>642.20000000000005</v>
      </c>
    </row>
    <row r="111" spans="1:4" x14ac:dyDescent="0.45">
      <c r="A111" s="67" t="str">
        <f t="shared" si="1"/>
        <v>325600</v>
      </c>
      <c r="B111" s="67" t="str">
        <f>VLOOKUP(A111,'GDP MetaData'!B$26:C$362,2,)</f>
        <v>Soap, cleaning compound and toilet preparation manufacturing</v>
      </c>
      <c r="C111" s="67" t="s">
        <v>9402</v>
      </c>
      <c r="D111" s="67">
        <v>1272.2</v>
      </c>
    </row>
    <row r="112" spans="1:4" x14ac:dyDescent="0.45">
      <c r="A112" s="67" t="str">
        <f t="shared" si="1"/>
        <v>325900</v>
      </c>
      <c r="B112" s="67" t="str">
        <f>VLOOKUP(A112,'GDP MetaData'!B$26:C$362,2,)</f>
        <v>Other chemical product manufacturing</v>
      </c>
      <c r="C112" s="67" t="s">
        <v>9403</v>
      </c>
      <c r="D112" s="67">
        <v>906.6</v>
      </c>
    </row>
    <row r="113" spans="1:4" x14ac:dyDescent="0.45">
      <c r="A113" s="67" t="str">
        <f t="shared" si="1"/>
        <v>325B00</v>
      </c>
      <c r="B113" s="67" t="str">
        <f>VLOOKUP(A113,'GDP MetaData'!B$26:C$362,2,)</f>
        <v>Resin, synthetic rubber and fibres, and paint manufacturing</v>
      </c>
      <c r="C113" s="67" t="s">
        <v>9404</v>
      </c>
      <c r="D113" s="67">
        <v>1690</v>
      </c>
    </row>
    <row r="114" spans="1:4" x14ac:dyDescent="0.45">
      <c r="A114" s="67" t="str">
        <f t="shared" si="1"/>
        <v>326000</v>
      </c>
      <c r="B114" s="67" t="str">
        <f>VLOOKUP(A114,'GDP MetaData'!B$26:C$362,2,)</f>
        <v>Plastics and rubber products manufacturing</v>
      </c>
      <c r="C114" s="67" t="s">
        <v>9405</v>
      </c>
      <c r="D114" s="67">
        <v>5396.3</v>
      </c>
    </row>
    <row r="115" spans="1:4" x14ac:dyDescent="0.45">
      <c r="A115" s="67" t="str">
        <f t="shared" si="1"/>
        <v>326100</v>
      </c>
      <c r="B115" s="67" t="str">
        <f>VLOOKUP(A115,'GDP MetaData'!B$26:C$362,2,)</f>
        <v>Plastic product manufacturing</v>
      </c>
      <c r="C115" s="67" t="s">
        <v>9406</v>
      </c>
      <c r="D115" s="67">
        <v>4837</v>
      </c>
    </row>
    <row r="116" spans="1:4" x14ac:dyDescent="0.45">
      <c r="A116" s="67" t="str">
        <f t="shared" si="1"/>
        <v>326200</v>
      </c>
      <c r="B116" s="67" t="str">
        <f>VLOOKUP(A116,'GDP MetaData'!B$26:C$362,2,)</f>
        <v>Rubber product manufacturing</v>
      </c>
      <c r="C116" s="67" t="s">
        <v>9407</v>
      </c>
      <c r="D116" s="67">
        <v>559.29999999999995</v>
      </c>
    </row>
    <row r="117" spans="1:4" x14ac:dyDescent="0.45">
      <c r="A117" s="67" t="str">
        <f t="shared" si="1"/>
        <v>327000</v>
      </c>
      <c r="B117" s="67" t="str">
        <f>VLOOKUP(A117,'GDP MetaData'!B$26:C$362,2,)</f>
        <v>Non-metallic mineral product manufacturing</v>
      </c>
      <c r="C117" s="67" t="s">
        <v>9408</v>
      </c>
      <c r="D117" s="67">
        <v>2809.9</v>
      </c>
    </row>
    <row r="118" spans="1:4" x14ac:dyDescent="0.45">
      <c r="A118" s="67" t="str">
        <f t="shared" si="1"/>
        <v>327300</v>
      </c>
      <c r="B118" s="67" t="str">
        <f>VLOOKUP(A118,'GDP MetaData'!B$26:C$362,2,)</f>
        <v>Cement and concrete product manufacturing</v>
      </c>
      <c r="C118" s="67" t="s">
        <v>9409</v>
      </c>
      <c r="D118" s="67">
        <v>1616</v>
      </c>
    </row>
    <row r="119" spans="1:4" x14ac:dyDescent="0.45">
      <c r="A119" s="67" t="str">
        <f t="shared" si="1"/>
        <v>327A00</v>
      </c>
      <c r="B119" s="67" t="str">
        <f>VLOOKUP(A119,'GDP MetaData'!B$26:C$362,2,)</f>
        <v>Non-metallic mineral product manufacturing (except cement and concrete products)</v>
      </c>
      <c r="C119" s="67" t="s">
        <v>9410</v>
      </c>
      <c r="D119" s="67">
        <v>1193.9000000000001</v>
      </c>
    </row>
    <row r="120" spans="1:4" x14ac:dyDescent="0.45">
      <c r="A120" s="67" t="str">
        <f t="shared" si="1"/>
        <v>331000</v>
      </c>
      <c r="B120" s="67" t="str">
        <f>VLOOKUP(A120,'GDP MetaData'!B$26:C$362,2,)</f>
        <v>Primary metal manufacturing</v>
      </c>
      <c r="C120" s="67" t="s">
        <v>9411</v>
      </c>
      <c r="D120" s="67">
        <v>4818.1000000000004</v>
      </c>
    </row>
    <row r="121" spans="1:4" x14ac:dyDescent="0.45">
      <c r="A121" s="67" t="str">
        <f t="shared" si="1"/>
        <v>331100</v>
      </c>
      <c r="B121" s="67" t="str">
        <f>VLOOKUP(A121,'GDP MetaData'!B$26:C$362,2,)</f>
        <v>Iron and steel mills and ferro-alloy manufacturing</v>
      </c>
      <c r="C121" s="67" t="s">
        <v>9412</v>
      </c>
      <c r="D121" s="67">
        <v>2014.6</v>
      </c>
    </row>
    <row r="122" spans="1:4" x14ac:dyDescent="0.45">
      <c r="A122" s="67" t="str">
        <f t="shared" si="1"/>
        <v>331200</v>
      </c>
      <c r="B122" s="67" t="str">
        <f>VLOOKUP(A122,'GDP MetaData'!B$26:C$362,2,)</f>
        <v>Steel product manufacturing from purchased steel</v>
      </c>
      <c r="C122" s="67" t="s">
        <v>9413</v>
      </c>
      <c r="D122" s="67">
        <v>754.4</v>
      </c>
    </row>
    <row r="123" spans="1:4" x14ac:dyDescent="0.45">
      <c r="A123" s="67" t="str">
        <f t="shared" si="1"/>
        <v>331300</v>
      </c>
      <c r="B123" s="67" t="str">
        <f>VLOOKUP(A123,'GDP MetaData'!B$26:C$362,2,)</f>
        <v>Alumina and aluminum production and processing</v>
      </c>
      <c r="C123" s="67" t="s">
        <v>9414</v>
      </c>
      <c r="D123" s="67">
        <v>378.7</v>
      </c>
    </row>
    <row r="124" spans="1:4" x14ac:dyDescent="0.45">
      <c r="A124" s="67" t="str">
        <f t="shared" si="1"/>
        <v>331400</v>
      </c>
      <c r="B124" s="67" t="str">
        <f>VLOOKUP(A124,'GDP MetaData'!B$26:C$362,2,)</f>
        <v>Non-ferrous metal (except aluminum) production and processing</v>
      </c>
      <c r="C124" s="67" t="s">
        <v>9415</v>
      </c>
      <c r="D124" s="67">
        <v>1207.4000000000001</v>
      </c>
    </row>
    <row r="125" spans="1:4" x14ac:dyDescent="0.45">
      <c r="A125" s="67" t="str">
        <f t="shared" si="1"/>
        <v>331500</v>
      </c>
      <c r="B125" s="67" t="str">
        <f>VLOOKUP(A125,'GDP MetaData'!B$26:C$362,2,)</f>
        <v>Foundries</v>
      </c>
      <c r="C125" s="67" t="s">
        <v>9416</v>
      </c>
      <c r="D125" s="67">
        <v>463</v>
      </c>
    </row>
    <row r="126" spans="1:4" x14ac:dyDescent="0.45">
      <c r="A126" s="67" t="str">
        <f t="shared" si="1"/>
        <v>332000</v>
      </c>
      <c r="B126" s="67" t="str">
        <f>VLOOKUP(A126,'GDP MetaData'!B$26:C$362,2,)</f>
        <v>Fabricated metal product manufacturing</v>
      </c>
      <c r="C126" s="67" t="s">
        <v>9417</v>
      </c>
      <c r="D126" s="67">
        <v>6854.2</v>
      </c>
    </row>
    <row r="127" spans="1:4" x14ac:dyDescent="0.45">
      <c r="A127" s="67" t="str">
        <f t="shared" si="1"/>
        <v>332100</v>
      </c>
      <c r="B127" s="67" t="str">
        <f>VLOOKUP(A127,'GDP MetaData'!B$26:C$362,2,)</f>
        <v>Forging and stamping</v>
      </c>
      <c r="C127" s="67" t="s">
        <v>9418</v>
      </c>
      <c r="D127" s="67">
        <v>296.7</v>
      </c>
    </row>
    <row r="128" spans="1:4" x14ac:dyDescent="0.45">
      <c r="A128" s="67" t="str">
        <f t="shared" si="1"/>
        <v>332300</v>
      </c>
      <c r="B128" s="67" t="str">
        <f>VLOOKUP(A128,'GDP MetaData'!B$26:C$362,2,)</f>
        <v>Architectural and structural metals manufacturing</v>
      </c>
      <c r="C128" s="67" t="s">
        <v>9419</v>
      </c>
      <c r="D128" s="67">
        <v>2051.6999999999998</v>
      </c>
    </row>
    <row r="129" spans="1:4" x14ac:dyDescent="0.45">
      <c r="A129" s="67" t="str">
        <f t="shared" si="1"/>
        <v>332400</v>
      </c>
      <c r="B129" s="67" t="str">
        <f>VLOOKUP(A129,'GDP MetaData'!B$26:C$362,2,)</f>
        <v>Boiler, tank and shipping container manufacturing</v>
      </c>
      <c r="C129" s="67" t="s">
        <v>9420</v>
      </c>
      <c r="D129" s="67">
        <v>566.4</v>
      </c>
    </row>
    <row r="130" spans="1:4" x14ac:dyDescent="0.45">
      <c r="A130" s="67" t="str">
        <f t="shared" ref="A130:A193" si="2">LEFT(SUBSTITUTE(RIGHT(C130,LEN(C130)-FIND("[",C130)),"]","")&amp;"000000",6)</f>
        <v>332500</v>
      </c>
      <c r="B130" s="67" t="str">
        <f>VLOOKUP(A130,'GDP MetaData'!B$26:C$362,2,)</f>
        <v>Hardware manufacturing</v>
      </c>
      <c r="C130" s="67" t="s">
        <v>9421</v>
      </c>
      <c r="D130" s="67">
        <v>503.7</v>
      </c>
    </row>
    <row r="131" spans="1:4" x14ac:dyDescent="0.45">
      <c r="A131" s="67" t="str">
        <f t="shared" si="2"/>
        <v>332600</v>
      </c>
      <c r="B131" s="67" t="str">
        <f>VLOOKUP(A131,'GDP MetaData'!B$26:C$362,2,)</f>
        <v>Spring and wire product manufacturing</v>
      </c>
      <c r="C131" s="67" t="s">
        <v>9422</v>
      </c>
      <c r="D131" s="67">
        <v>205.7</v>
      </c>
    </row>
    <row r="132" spans="1:4" x14ac:dyDescent="0.45">
      <c r="A132" s="67" t="str">
        <f t="shared" si="2"/>
        <v>332700</v>
      </c>
      <c r="B132" s="67" t="str">
        <f>VLOOKUP(A132,'GDP MetaData'!B$26:C$362,2,)</f>
        <v>Machine shops, turned product, and screw, nut and bolt manufacturing</v>
      </c>
      <c r="C132" s="67" t="s">
        <v>9423</v>
      </c>
      <c r="D132" s="67">
        <v>1386.5</v>
      </c>
    </row>
    <row r="133" spans="1:4" x14ac:dyDescent="0.45">
      <c r="A133" s="67" t="str">
        <f t="shared" si="2"/>
        <v>332800</v>
      </c>
      <c r="B133" s="67" t="str">
        <f>VLOOKUP(A133,'GDP MetaData'!B$26:C$362,2,)</f>
        <v>Coating, engraving, cold and heat treating and allied activities</v>
      </c>
      <c r="C133" s="67" t="s">
        <v>9424</v>
      </c>
      <c r="D133" s="67">
        <v>576.5</v>
      </c>
    </row>
    <row r="134" spans="1:4" x14ac:dyDescent="0.45">
      <c r="A134" s="67" t="str">
        <f t="shared" si="2"/>
        <v>332A00</v>
      </c>
      <c r="B134" s="67" t="str">
        <f>VLOOKUP(A134,'GDP MetaData'!B$26:C$362,2,)</f>
        <v>Cutlery, hand tools and other fabricated metal product manufacturing</v>
      </c>
      <c r="C134" s="67" t="s">
        <v>9425</v>
      </c>
      <c r="D134" s="67">
        <v>1267</v>
      </c>
    </row>
    <row r="135" spans="1:4" x14ac:dyDescent="0.45">
      <c r="A135" s="67" t="str">
        <f t="shared" si="2"/>
        <v>333000</v>
      </c>
      <c r="B135" s="67" t="str">
        <f>VLOOKUP(A135,'GDP MetaData'!B$26:C$362,2,)</f>
        <v>Machinery manufacturing</v>
      </c>
      <c r="C135" s="67" t="s">
        <v>9426</v>
      </c>
      <c r="D135" s="67">
        <v>6843.5</v>
      </c>
    </row>
    <row r="136" spans="1:4" x14ac:dyDescent="0.45">
      <c r="A136" s="67" t="str">
        <f t="shared" si="2"/>
        <v>333100</v>
      </c>
      <c r="B136" s="67" t="str">
        <f>VLOOKUP(A136,'GDP MetaData'!B$26:C$362,2,)</f>
        <v>Agricultural, construction and mining machinery manufacturing</v>
      </c>
      <c r="C136" s="67" t="s">
        <v>9427</v>
      </c>
      <c r="D136" s="67">
        <v>787.4</v>
      </c>
    </row>
    <row r="137" spans="1:4" x14ac:dyDescent="0.45">
      <c r="A137" s="67" t="str">
        <f t="shared" si="2"/>
        <v>333A00</v>
      </c>
      <c r="B137" s="67" t="str">
        <f>VLOOKUP(A137,'GDP MetaData'!B$26:C$362,2,)</f>
        <v>Industrial, commercial and service industry machinery manufacturing</v>
      </c>
      <c r="C137" s="67" t="s">
        <v>9428</v>
      </c>
      <c r="D137" s="67">
        <v>1981.3</v>
      </c>
    </row>
    <row r="138" spans="1:4" x14ac:dyDescent="0.45">
      <c r="A138" s="67" t="str">
        <f t="shared" si="2"/>
        <v>333200</v>
      </c>
      <c r="B138" s="67" t="str">
        <f>VLOOKUP(A138,'GDP MetaData'!B$26:C$362,2,)</f>
        <v>Industrial machinery manufacturing</v>
      </c>
      <c r="C138" s="67" t="s">
        <v>9429</v>
      </c>
      <c r="D138" s="67">
        <v>896.6</v>
      </c>
    </row>
    <row r="139" spans="1:4" x14ac:dyDescent="0.45">
      <c r="A139" s="67" t="str">
        <f t="shared" si="2"/>
        <v>333300</v>
      </c>
      <c r="B139" s="67" t="str">
        <f>VLOOKUP(A139,'GDP MetaData'!B$26:C$362,2,)</f>
        <v>Commercial and service industry machinery manufacturing</v>
      </c>
      <c r="C139" s="67" t="s">
        <v>9430</v>
      </c>
      <c r="D139" s="67">
        <v>1084.7</v>
      </c>
    </row>
    <row r="140" spans="1:4" x14ac:dyDescent="0.45">
      <c r="A140" s="67" t="str">
        <f t="shared" si="2"/>
        <v>333400</v>
      </c>
      <c r="B140" s="67" t="str">
        <f>VLOOKUP(A140,'GDP MetaData'!B$26:C$362,2,)</f>
        <v>Ventilation, heating, air-conditioning and commercial refrigeration equipment manufacturing</v>
      </c>
      <c r="C140" s="67" t="s">
        <v>9431</v>
      </c>
      <c r="D140" s="67">
        <v>535.20000000000005</v>
      </c>
    </row>
    <row r="141" spans="1:4" x14ac:dyDescent="0.45">
      <c r="A141" s="67" t="str">
        <f t="shared" si="2"/>
        <v>333500</v>
      </c>
      <c r="B141" s="67" t="str">
        <f>VLOOKUP(A141,'GDP MetaData'!B$26:C$362,2,)</f>
        <v>Metalworking machinery manufacturing</v>
      </c>
      <c r="C141" s="67" t="s">
        <v>9432</v>
      </c>
      <c r="D141" s="67">
        <v>1671.1</v>
      </c>
    </row>
    <row r="142" spans="1:4" x14ac:dyDescent="0.45">
      <c r="A142" s="67" t="str">
        <f t="shared" si="2"/>
        <v>333600</v>
      </c>
      <c r="B142" s="67" t="str">
        <f>VLOOKUP(A142,'GDP MetaData'!B$26:C$362,2,)</f>
        <v>Engine, turbine and power transmission equipment manufacturing</v>
      </c>
      <c r="C142" s="67" t="s">
        <v>9433</v>
      </c>
      <c r="D142" s="67">
        <v>214.2</v>
      </c>
    </row>
    <row r="143" spans="1:4" x14ac:dyDescent="0.45">
      <c r="A143" s="67" t="str">
        <f t="shared" si="2"/>
        <v>333900</v>
      </c>
      <c r="B143" s="67" t="str">
        <f>VLOOKUP(A143,'GDP MetaData'!B$26:C$362,2,)</f>
        <v>Other general-purpose machinery manufacturing</v>
      </c>
      <c r="C143" s="67" t="s">
        <v>9434</v>
      </c>
      <c r="D143" s="67">
        <v>1654.4</v>
      </c>
    </row>
    <row r="144" spans="1:4" x14ac:dyDescent="0.45">
      <c r="A144" s="67" t="str">
        <f t="shared" si="2"/>
        <v>334000</v>
      </c>
      <c r="B144" s="67" t="str">
        <f>VLOOKUP(A144,'GDP MetaData'!B$26:C$362,2,)</f>
        <v>Computer and electronic product manufacturing</v>
      </c>
      <c r="C144" s="67" t="s">
        <v>9435</v>
      </c>
      <c r="D144" s="67">
        <v>3277.4</v>
      </c>
    </row>
    <row r="145" spans="1:4" x14ac:dyDescent="0.45">
      <c r="A145" s="67" t="str">
        <f t="shared" si="2"/>
        <v>334100</v>
      </c>
      <c r="B145" s="67" t="str">
        <f>VLOOKUP(A145,'GDP MetaData'!B$26:C$362,2,)</f>
        <v>Computer and peripheral equipment manufacturing</v>
      </c>
      <c r="C145" s="67" t="s">
        <v>9436</v>
      </c>
      <c r="D145" s="67">
        <v>127.3</v>
      </c>
    </row>
    <row r="146" spans="1:4" x14ac:dyDescent="0.45">
      <c r="A146" s="67" t="str">
        <f t="shared" si="2"/>
        <v>334200</v>
      </c>
      <c r="B146" s="67" t="str">
        <f>VLOOKUP(A146,'GDP MetaData'!B$26:C$362,2,)</f>
        <v>Communications equipment manufacturing</v>
      </c>
      <c r="C146" s="67" t="s">
        <v>9437</v>
      </c>
      <c r="D146" s="67">
        <v>914.9</v>
      </c>
    </row>
    <row r="147" spans="1:4" x14ac:dyDescent="0.45">
      <c r="A147" s="67" t="str">
        <f t="shared" si="2"/>
        <v>334400</v>
      </c>
      <c r="B147" s="67" t="str">
        <f>VLOOKUP(A147,'GDP MetaData'!B$26:C$362,2,)</f>
        <v>Semiconductor and other electronic component manufacturing</v>
      </c>
      <c r="C147" s="67" t="s">
        <v>9438</v>
      </c>
      <c r="D147" s="67">
        <v>803</v>
      </c>
    </row>
    <row r="148" spans="1:4" x14ac:dyDescent="0.45">
      <c r="A148" s="67" t="str">
        <f t="shared" si="2"/>
        <v>334A00</v>
      </c>
      <c r="B148" s="67" t="str">
        <f>VLOOKUP(A148,'GDP MetaData'!B$26:C$362,2,)</f>
        <v>Other electronic product manufacturing</v>
      </c>
      <c r="C148" s="67" t="s">
        <v>9439</v>
      </c>
      <c r="D148" s="67">
        <v>1432.2</v>
      </c>
    </row>
    <row r="149" spans="1:4" x14ac:dyDescent="0.45">
      <c r="A149" s="67" t="str">
        <f t="shared" si="2"/>
        <v>335000</v>
      </c>
      <c r="B149" s="67" t="str">
        <f>VLOOKUP(A149,'GDP MetaData'!B$26:C$362,2,)</f>
        <v>Electrical equipment, appliance and component manufacturing</v>
      </c>
      <c r="C149" s="67" t="s">
        <v>9440</v>
      </c>
      <c r="D149" s="67">
        <v>1887.5</v>
      </c>
    </row>
    <row r="150" spans="1:4" x14ac:dyDescent="0.45">
      <c r="A150" s="67" t="str">
        <f t="shared" si="2"/>
        <v>335100</v>
      </c>
      <c r="B150" s="67" t="str">
        <f>VLOOKUP(A150,'GDP MetaData'!B$26:C$362,2,)</f>
        <v>Electric lighting equipment manufacturing</v>
      </c>
      <c r="C150" s="67" t="s">
        <v>9441</v>
      </c>
      <c r="D150" s="67">
        <v>190.7</v>
      </c>
    </row>
    <row r="151" spans="1:4" x14ac:dyDescent="0.45">
      <c r="A151" s="67" t="str">
        <f t="shared" si="2"/>
        <v>335200</v>
      </c>
      <c r="B151" s="67" t="str">
        <f>VLOOKUP(A151,'GDP MetaData'!B$26:C$362,2,)</f>
        <v>Household appliance manufacturing</v>
      </c>
      <c r="C151" s="67" t="s">
        <v>9442</v>
      </c>
      <c r="D151" s="67">
        <v>111.2</v>
      </c>
    </row>
    <row r="152" spans="1:4" x14ac:dyDescent="0.45">
      <c r="A152" s="67" t="str">
        <f t="shared" si="2"/>
        <v>335300</v>
      </c>
      <c r="B152" s="67" t="str">
        <f>VLOOKUP(A152,'GDP MetaData'!B$26:C$362,2,)</f>
        <v>Electrical equipment manufacturing</v>
      </c>
      <c r="C152" s="67" t="s">
        <v>9443</v>
      </c>
      <c r="D152" s="67">
        <v>965.9</v>
      </c>
    </row>
    <row r="153" spans="1:4" x14ac:dyDescent="0.45">
      <c r="A153" s="67" t="str">
        <f t="shared" si="2"/>
        <v>335900</v>
      </c>
      <c r="B153" s="67" t="str">
        <f>VLOOKUP(A153,'GDP MetaData'!B$26:C$362,2,)</f>
        <v>Other electrical equipment and component manufacturing</v>
      </c>
      <c r="C153" s="67" t="s">
        <v>9444</v>
      </c>
      <c r="D153" s="67">
        <v>619.70000000000005</v>
      </c>
    </row>
    <row r="154" spans="1:4" x14ac:dyDescent="0.45">
      <c r="A154" s="67" t="str">
        <f t="shared" si="2"/>
        <v>336000</v>
      </c>
      <c r="B154" s="67" t="str">
        <f>VLOOKUP(A154,'GDP MetaData'!B$26:C$362,2,)</f>
        <v>Transportation equipment manufacturing</v>
      </c>
      <c r="C154" s="67" t="s">
        <v>9445</v>
      </c>
      <c r="D154" s="67">
        <v>21809.4</v>
      </c>
    </row>
    <row r="155" spans="1:4" x14ac:dyDescent="0.45">
      <c r="A155" s="67" t="str">
        <f t="shared" si="2"/>
        <v>336Y00</v>
      </c>
      <c r="B155" s="67" t="str">
        <f>VLOOKUP(A155,'GDP MetaData'!B$26:C$362,2,)</f>
        <v>Motor vehicles and parts manufacturing</v>
      </c>
      <c r="C155" s="67" t="s">
        <v>9446</v>
      </c>
      <c r="D155" s="67">
        <v>18111.8</v>
      </c>
    </row>
    <row r="156" spans="1:4" x14ac:dyDescent="0.45">
      <c r="A156" s="67" t="str">
        <f t="shared" si="2"/>
        <v>336100</v>
      </c>
      <c r="B156" s="67" t="str">
        <f>VLOOKUP(A156,'GDP MetaData'!B$26:C$362,2,)</f>
        <v>Motor vehicle manufacturing</v>
      </c>
      <c r="C156" s="67" t="s">
        <v>9447</v>
      </c>
      <c r="D156" s="67">
        <v>9264.5</v>
      </c>
    </row>
    <row r="157" spans="1:4" x14ac:dyDescent="0.45">
      <c r="A157" s="67" t="str">
        <f t="shared" si="2"/>
        <v>336110</v>
      </c>
      <c r="B157" s="67" t="str">
        <f>VLOOKUP(A157,'GDP MetaData'!B$26:C$362,2,)</f>
        <v>Automobile and light-duty motor vehicle manufacturing</v>
      </c>
      <c r="C157" s="67" t="s">
        <v>9448</v>
      </c>
      <c r="D157" s="67">
        <v>9217.1</v>
      </c>
    </row>
    <row r="158" spans="1:4" x14ac:dyDescent="0.45">
      <c r="A158" s="67" t="str">
        <f t="shared" si="2"/>
        <v>336120</v>
      </c>
      <c r="B158" s="67" t="str">
        <f>VLOOKUP(A158,'GDP MetaData'!B$26:C$362,2,)</f>
        <v>Heavy-duty truck manufacturing</v>
      </c>
      <c r="C158" s="67" t="s">
        <v>9449</v>
      </c>
      <c r="D158" s="67">
        <v>47.4</v>
      </c>
    </row>
    <row r="159" spans="1:4" x14ac:dyDescent="0.45">
      <c r="A159" s="67" t="str">
        <f t="shared" si="2"/>
        <v>336200</v>
      </c>
      <c r="B159" s="67" t="str">
        <f>VLOOKUP(A159,'GDP MetaData'!B$26:C$362,2,)</f>
        <v>Motor vehicle body and trailer manufacturing</v>
      </c>
      <c r="C159" s="67" t="s">
        <v>9450</v>
      </c>
      <c r="D159" s="67">
        <v>296.2</v>
      </c>
    </row>
    <row r="160" spans="1:4" x14ac:dyDescent="0.45">
      <c r="A160" s="67" t="str">
        <f t="shared" si="2"/>
        <v>336300</v>
      </c>
      <c r="B160" s="67" t="str">
        <f>VLOOKUP(A160,'GDP MetaData'!B$26:C$362,2,)</f>
        <v>Motor vehicle parts manufacturing</v>
      </c>
      <c r="C160" s="67" t="s">
        <v>9451</v>
      </c>
      <c r="D160" s="67">
        <v>8551.1</v>
      </c>
    </row>
    <row r="161" spans="1:4" x14ac:dyDescent="0.45">
      <c r="A161" s="67" t="str">
        <f t="shared" si="2"/>
        <v>336310</v>
      </c>
      <c r="B161" s="67" t="str">
        <f>VLOOKUP(A161,'GDP MetaData'!B$26:C$362,2,)</f>
        <v>Motor vehicle gasoline engine and engine parts manufacturing</v>
      </c>
      <c r="C161" s="67" t="s">
        <v>9452</v>
      </c>
      <c r="D161" s="67">
        <v>1417.8</v>
      </c>
    </row>
    <row r="162" spans="1:4" x14ac:dyDescent="0.45">
      <c r="A162" s="67" t="str">
        <f t="shared" si="2"/>
        <v>336320</v>
      </c>
      <c r="B162" s="67" t="str">
        <f>VLOOKUP(A162,'GDP MetaData'!B$26:C$362,2,)</f>
        <v>Motor vehicle electrical and electronic equipment manufacturing</v>
      </c>
      <c r="C162" s="67" t="s">
        <v>9453</v>
      </c>
      <c r="D162" s="67">
        <v>356.7</v>
      </c>
    </row>
    <row r="163" spans="1:4" x14ac:dyDescent="0.45">
      <c r="A163" s="67" t="str">
        <f t="shared" si="2"/>
        <v>336330</v>
      </c>
      <c r="B163" s="67" t="str">
        <f>VLOOKUP(A163,'GDP MetaData'!B$26:C$362,2,)</f>
        <v>Motor vehicle steering and suspension components (except spring) manufacturing</v>
      </c>
      <c r="C163" s="67" t="s">
        <v>9454</v>
      </c>
      <c r="D163" s="67">
        <v>531.1</v>
      </c>
    </row>
    <row r="164" spans="1:4" x14ac:dyDescent="0.45">
      <c r="A164" s="67" t="str">
        <f t="shared" si="2"/>
        <v>336340</v>
      </c>
      <c r="B164" s="67" t="str">
        <f>VLOOKUP(A164,'GDP MetaData'!B$26:C$362,2,)</f>
        <v>Motor vehicle brake system manufacturing</v>
      </c>
      <c r="C164" s="67" t="s">
        <v>9455</v>
      </c>
      <c r="D164" s="67">
        <v>207.9</v>
      </c>
    </row>
    <row r="165" spans="1:4" x14ac:dyDescent="0.45">
      <c r="A165" s="67" t="str">
        <f t="shared" si="2"/>
        <v>336350</v>
      </c>
      <c r="B165" s="67" t="str">
        <f>VLOOKUP(A165,'GDP MetaData'!B$26:C$362,2,)</f>
        <v>Motor vehicle transmission and power train parts manufacturing</v>
      </c>
      <c r="C165" s="67" t="s">
        <v>9456</v>
      </c>
      <c r="D165" s="67">
        <v>1489.2</v>
      </c>
    </row>
    <row r="166" spans="1:4" x14ac:dyDescent="0.45">
      <c r="A166" s="67" t="str">
        <f t="shared" si="2"/>
        <v>336360</v>
      </c>
      <c r="B166" s="67" t="str">
        <f>VLOOKUP(A166,'GDP MetaData'!B$26:C$362,2,)</f>
        <v>Motor vehicle seating and interior trim manufacturing</v>
      </c>
      <c r="C166" s="67" t="s">
        <v>9457</v>
      </c>
      <c r="D166" s="67">
        <v>1202.8</v>
      </c>
    </row>
    <row r="167" spans="1:4" x14ac:dyDescent="0.45">
      <c r="A167" s="67" t="str">
        <f t="shared" si="2"/>
        <v>336370</v>
      </c>
      <c r="B167" s="67" t="str">
        <f>VLOOKUP(A167,'GDP MetaData'!B$26:C$362,2,)</f>
        <v>Motor vehicle metal stamping</v>
      </c>
      <c r="C167" s="67" t="s">
        <v>9458</v>
      </c>
      <c r="D167" s="67">
        <v>2003.8</v>
      </c>
    </row>
    <row r="168" spans="1:4" x14ac:dyDescent="0.45">
      <c r="A168" s="67" t="str">
        <f t="shared" si="2"/>
        <v>336390</v>
      </c>
      <c r="B168" s="67" t="str">
        <f>VLOOKUP(A168,'GDP MetaData'!B$26:C$362,2,)</f>
        <v>Other motor vehicle parts manufacturing</v>
      </c>
      <c r="C168" s="67" t="s">
        <v>9459</v>
      </c>
      <c r="D168" s="67">
        <v>1341.9</v>
      </c>
    </row>
    <row r="169" spans="1:4" x14ac:dyDescent="0.45">
      <c r="A169" s="67" t="str">
        <f t="shared" si="2"/>
        <v>336400</v>
      </c>
      <c r="B169" s="67" t="str">
        <f>VLOOKUP(A169,'GDP MetaData'!B$26:C$362,2,)</f>
        <v>Aerospace product and parts manufacturing</v>
      </c>
      <c r="C169" s="67" t="s">
        <v>9460</v>
      </c>
      <c r="D169" s="67">
        <v>2460.6</v>
      </c>
    </row>
    <row r="170" spans="1:4" x14ac:dyDescent="0.45">
      <c r="A170" s="67" t="str">
        <f t="shared" si="2"/>
        <v>336500</v>
      </c>
      <c r="B170" s="67" t="str">
        <f>VLOOKUP(A170,'GDP MetaData'!B$26:C$362,2,)</f>
        <v>Railroad rolling stock manufacturing</v>
      </c>
      <c r="C170" s="67" t="s">
        <v>9461</v>
      </c>
      <c r="D170" s="67">
        <v>398.5</v>
      </c>
    </row>
    <row r="171" spans="1:4" x14ac:dyDescent="0.45">
      <c r="A171" s="67" t="str">
        <f t="shared" si="2"/>
        <v>336600</v>
      </c>
      <c r="B171" s="67" t="str">
        <f>VLOOKUP(A171,'GDP MetaData'!B$26:C$362,2,)</f>
        <v>Ship and boat building</v>
      </c>
      <c r="C171" s="67" t="s">
        <v>9462</v>
      </c>
      <c r="D171" s="67">
        <v>64.8</v>
      </c>
    </row>
    <row r="172" spans="1:4" x14ac:dyDescent="0.45">
      <c r="A172" s="67" t="str">
        <f t="shared" si="2"/>
        <v>336900</v>
      </c>
      <c r="B172" s="67" t="str">
        <f>VLOOKUP(A172,'GDP MetaData'!B$26:C$362,2,)</f>
        <v>Other transportation equipment manufacturing</v>
      </c>
      <c r="C172" s="67" t="s">
        <v>9463</v>
      </c>
      <c r="D172" s="67">
        <v>773.7</v>
      </c>
    </row>
    <row r="173" spans="1:4" x14ac:dyDescent="0.45">
      <c r="A173" s="67" t="str">
        <f t="shared" si="2"/>
        <v>337000</v>
      </c>
      <c r="B173" s="67" t="str">
        <f>VLOOKUP(A173,'GDP MetaData'!B$26:C$362,2,)</f>
        <v>Furniture and related product manufacturing</v>
      </c>
      <c r="C173" s="67" t="s">
        <v>9464</v>
      </c>
      <c r="D173" s="67">
        <v>2289.5</v>
      </c>
    </row>
    <row r="174" spans="1:4" x14ac:dyDescent="0.45">
      <c r="A174" s="67" t="str">
        <f t="shared" si="2"/>
        <v>337100</v>
      </c>
      <c r="B174" s="67" t="str">
        <f>VLOOKUP(A174,'GDP MetaData'!B$26:C$362,2,)</f>
        <v>Household and institutional furniture and kitchen cabinet manufacturing</v>
      </c>
      <c r="C174" s="67" t="s">
        <v>9465</v>
      </c>
      <c r="D174" s="67">
        <v>862.7</v>
      </c>
    </row>
    <row r="175" spans="1:4" x14ac:dyDescent="0.45">
      <c r="A175" s="67" t="str">
        <f t="shared" si="2"/>
        <v>337200</v>
      </c>
      <c r="B175" s="67" t="str">
        <f>VLOOKUP(A175,'GDP MetaData'!B$26:C$362,2,)</f>
        <v>Office furniture (including fixtures) manufacturing</v>
      </c>
      <c r="C175" s="67" t="s">
        <v>9466</v>
      </c>
      <c r="D175" s="67">
        <v>1249.4000000000001</v>
      </c>
    </row>
    <row r="176" spans="1:4" x14ac:dyDescent="0.45">
      <c r="A176" s="67" t="str">
        <f t="shared" si="2"/>
        <v>337900</v>
      </c>
      <c r="B176" s="67" t="str">
        <f>VLOOKUP(A176,'GDP MetaData'!B$26:C$362,2,)</f>
        <v>Other furniture-related product manufacturing</v>
      </c>
      <c r="C176" s="67" t="s">
        <v>9467</v>
      </c>
      <c r="D176" s="67">
        <v>177.4</v>
      </c>
    </row>
    <row r="177" spans="1:4" x14ac:dyDescent="0.45">
      <c r="A177" s="67" t="str">
        <f t="shared" si="2"/>
        <v>339000</v>
      </c>
      <c r="B177" s="67" t="str">
        <f>VLOOKUP(A177,'GDP MetaData'!B$26:C$362,2,)</f>
        <v>Miscellaneous manufacturing</v>
      </c>
      <c r="C177" s="67" t="s">
        <v>9468</v>
      </c>
      <c r="D177" s="67">
        <v>2250.1</v>
      </c>
    </row>
    <row r="178" spans="1:4" x14ac:dyDescent="0.45">
      <c r="A178" s="67" t="str">
        <f t="shared" si="2"/>
        <v>339100</v>
      </c>
      <c r="B178" s="67" t="str">
        <f>VLOOKUP(A178,'GDP MetaData'!B$26:C$362,2,)</f>
        <v>Medical equipment and supplies manufacturing</v>
      </c>
      <c r="C178" s="67" t="s">
        <v>9469</v>
      </c>
      <c r="D178" s="67">
        <v>871.5</v>
      </c>
    </row>
    <row r="179" spans="1:4" x14ac:dyDescent="0.45">
      <c r="A179" s="67" t="str">
        <f t="shared" si="2"/>
        <v>339900</v>
      </c>
      <c r="B179" s="67" t="str">
        <f>VLOOKUP(A179,'GDP MetaData'!B$26:C$362,2,)</f>
        <v>Other miscellaneous manufacturing</v>
      </c>
      <c r="C179" s="67" t="s">
        <v>9470</v>
      </c>
      <c r="D179" s="67">
        <v>1378.7</v>
      </c>
    </row>
    <row r="180" spans="1:4" x14ac:dyDescent="0.45">
      <c r="A180" s="67" t="str">
        <f t="shared" si="2"/>
        <v>410000</v>
      </c>
      <c r="B180" s="67" t="str">
        <f>VLOOKUP(A180,'GDP MetaData'!B$26:C$362,2,)</f>
        <v>Wholesale trade</v>
      </c>
      <c r="C180" s="67" t="s">
        <v>9471</v>
      </c>
      <c r="D180" s="67">
        <v>46536.9</v>
      </c>
    </row>
    <row r="181" spans="1:4" x14ac:dyDescent="0.45">
      <c r="A181" s="67" t="str">
        <f t="shared" si="2"/>
        <v>411000</v>
      </c>
      <c r="B181" s="67" t="str">
        <f>VLOOKUP(A181,'GDP MetaData'!B$26:C$362,2,)</f>
        <v>Farm product merchant wholesalers</v>
      </c>
      <c r="C181" s="67" t="s">
        <v>9472</v>
      </c>
      <c r="D181" s="67">
        <v>642</v>
      </c>
    </row>
    <row r="182" spans="1:4" x14ac:dyDescent="0.45">
      <c r="A182" s="67" t="str">
        <f t="shared" si="2"/>
        <v>412000</v>
      </c>
      <c r="B182" s="67" t="str">
        <f>VLOOKUP(A182,'GDP MetaData'!B$26:C$362,2,)</f>
        <v>Petroleum and petroleum products merchant wholesalers</v>
      </c>
      <c r="C182" s="67" t="s">
        <v>9473</v>
      </c>
      <c r="D182" s="67">
        <v>347.2</v>
      </c>
    </row>
    <row r="183" spans="1:4" x14ac:dyDescent="0.45">
      <c r="A183" s="67" t="str">
        <f t="shared" si="2"/>
        <v>413000</v>
      </c>
      <c r="B183" s="67" t="str">
        <f>VLOOKUP(A183,'GDP MetaData'!B$26:C$362,2,)</f>
        <v>Food, beverage and tobacco merchant wholesalers</v>
      </c>
      <c r="C183" s="67" t="s">
        <v>9474</v>
      </c>
      <c r="D183" s="67">
        <v>6018.2</v>
      </c>
    </row>
    <row r="184" spans="1:4" x14ac:dyDescent="0.45">
      <c r="A184" s="67" t="str">
        <f t="shared" si="2"/>
        <v>414000</v>
      </c>
      <c r="B184" s="67" t="str">
        <f>VLOOKUP(A184,'GDP MetaData'!B$26:C$362,2,)</f>
        <v>Personal and household goods merchant wholesalers</v>
      </c>
      <c r="C184" s="67" t="s">
        <v>9475</v>
      </c>
      <c r="D184" s="67">
        <v>7240.9</v>
      </c>
    </row>
    <row r="185" spans="1:4" x14ac:dyDescent="0.45">
      <c r="A185" s="67" t="str">
        <f t="shared" si="2"/>
        <v>415000</v>
      </c>
      <c r="B185" s="67" t="str">
        <f>VLOOKUP(A185,'GDP MetaData'!B$26:C$362,2,)</f>
        <v>Motor vehicle and motor vehicle parts and accessories merchant wholesalers</v>
      </c>
      <c r="C185" s="67" t="s">
        <v>9476</v>
      </c>
      <c r="D185" s="67">
        <v>6451.9</v>
      </c>
    </row>
    <row r="186" spans="1:4" x14ac:dyDescent="0.45">
      <c r="A186" s="67" t="str">
        <f t="shared" si="2"/>
        <v>416000</v>
      </c>
      <c r="B186" s="67" t="str">
        <f>VLOOKUP(A186,'GDP MetaData'!B$26:C$362,2,)</f>
        <v>Building material and supplies merchant wholesalers</v>
      </c>
      <c r="C186" s="67" t="s">
        <v>9477</v>
      </c>
      <c r="D186" s="67">
        <v>6543.9</v>
      </c>
    </row>
    <row r="187" spans="1:4" x14ac:dyDescent="0.45">
      <c r="A187" s="67" t="str">
        <f t="shared" si="2"/>
        <v>417000</v>
      </c>
      <c r="B187" s="67" t="str">
        <f>VLOOKUP(A187,'GDP MetaData'!B$26:C$362,2,)</f>
        <v>Machinery, equipment and supplies merchant wholesalers</v>
      </c>
      <c r="C187" s="67" t="s">
        <v>9478</v>
      </c>
      <c r="D187" s="67">
        <v>12297.2</v>
      </c>
    </row>
    <row r="188" spans="1:4" x14ac:dyDescent="0.45">
      <c r="A188" s="67" t="str">
        <f t="shared" si="2"/>
        <v>418000</v>
      </c>
      <c r="B188" s="67" t="str">
        <f>VLOOKUP(A188,'GDP MetaData'!B$26:C$362,2,)</f>
        <v>Miscellaneous merchant wholesalers</v>
      </c>
      <c r="C188" s="67" t="s">
        <v>9479</v>
      </c>
      <c r="D188" s="67">
        <v>5338.6</v>
      </c>
    </row>
    <row r="189" spans="1:4" x14ac:dyDescent="0.45">
      <c r="A189" s="67" t="str">
        <f t="shared" si="2"/>
        <v>419000</v>
      </c>
      <c r="B189" s="67" t="str">
        <f>VLOOKUP(A189,'GDP MetaData'!B$26:C$362,2,)</f>
        <v>Business-to-business electronic markets, and agents and brokers</v>
      </c>
      <c r="C189" s="67" t="s">
        <v>9480</v>
      </c>
      <c r="D189" s="67">
        <v>1657.2</v>
      </c>
    </row>
    <row r="190" spans="1:4" x14ac:dyDescent="0.45">
      <c r="A190" s="67" t="str">
        <f t="shared" si="2"/>
        <v>44-450</v>
      </c>
      <c r="B190" s="67" t="str">
        <f>VLOOKUP(A190,'GDP MetaData'!B$26:C$362,2,)</f>
        <v>Retail trade</v>
      </c>
      <c r="C190" s="67" t="s">
        <v>9481</v>
      </c>
      <c r="D190" s="67">
        <v>34574.400000000001</v>
      </c>
    </row>
    <row r="191" spans="1:4" x14ac:dyDescent="0.45">
      <c r="A191" s="67" t="str">
        <f t="shared" si="2"/>
        <v>441000</v>
      </c>
      <c r="B191" s="67" t="str">
        <f>VLOOKUP(A191,'GDP MetaData'!B$26:C$362,2,)</f>
        <v>Motor vehicle and parts dealers</v>
      </c>
      <c r="C191" s="67" t="s">
        <v>9482</v>
      </c>
      <c r="D191" s="67">
        <v>4963.5</v>
      </c>
    </row>
    <row r="192" spans="1:4" x14ac:dyDescent="0.45">
      <c r="A192" s="67" t="str">
        <f t="shared" si="2"/>
        <v>442000</v>
      </c>
      <c r="B192" s="67" t="str">
        <f>VLOOKUP(A192,'GDP MetaData'!B$26:C$362,2,)</f>
        <v>Furniture and home furnishings stores</v>
      </c>
      <c r="C192" s="67" t="s">
        <v>9483</v>
      </c>
      <c r="D192" s="67">
        <v>1425.9</v>
      </c>
    </row>
    <row r="193" spans="1:4" x14ac:dyDescent="0.45">
      <c r="A193" s="67" t="str">
        <f t="shared" si="2"/>
        <v>443000</v>
      </c>
      <c r="B193" s="67" t="str">
        <f>VLOOKUP(A193,'GDP MetaData'!B$26:C$362,2,)</f>
        <v>Electronics and appliance stores</v>
      </c>
      <c r="C193" s="67" t="s">
        <v>9484</v>
      </c>
      <c r="D193" s="67">
        <v>1289.9000000000001</v>
      </c>
    </row>
    <row r="194" spans="1:4" x14ac:dyDescent="0.45">
      <c r="A194" s="67" t="str">
        <f t="shared" ref="A194:A257" si="3">LEFT(SUBSTITUTE(RIGHT(C194,LEN(C194)-FIND("[",C194)),"]","")&amp;"000000",6)</f>
        <v>444000</v>
      </c>
      <c r="B194" s="67" t="str">
        <f>VLOOKUP(A194,'GDP MetaData'!B$26:C$362,2,)</f>
        <v>Building material and garden equipment and supplies dealers</v>
      </c>
      <c r="C194" s="67" t="s">
        <v>9485</v>
      </c>
      <c r="D194" s="67">
        <v>2604.1999999999998</v>
      </c>
    </row>
    <row r="195" spans="1:4" x14ac:dyDescent="0.45">
      <c r="A195" s="67" t="str">
        <f t="shared" si="3"/>
        <v>445000</v>
      </c>
      <c r="B195" s="67" t="str">
        <f>VLOOKUP(A195,'GDP MetaData'!B$26:C$362,2,)</f>
        <v>Food and beverage stores</v>
      </c>
      <c r="C195" s="67" t="s">
        <v>9486</v>
      </c>
      <c r="D195" s="67">
        <v>6450</v>
      </c>
    </row>
    <row r="196" spans="1:4" x14ac:dyDescent="0.45">
      <c r="A196" s="67" t="str">
        <f t="shared" si="3"/>
        <v>446000</v>
      </c>
      <c r="B196" s="67" t="str">
        <f>VLOOKUP(A196,'GDP MetaData'!B$26:C$362,2,)</f>
        <v>Health and personal care stores</v>
      </c>
      <c r="C196" s="67" t="s">
        <v>9487</v>
      </c>
      <c r="D196" s="67">
        <v>3551.7</v>
      </c>
    </row>
    <row r="197" spans="1:4" x14ac:dyDescent="0.45">
      <c r="A197" s="67" t="str">
        <f t="shared" si="3"/>
        <v>447000</v>
      </c>
      <c r="B197" s="67" t="str">
        <f>VLOOKUP(A197,'GDP MetaData'!B$26:C$362,2,)</f>
        <v>Gasoline stations</v>
      </c>
      <c r="C197" s="67" t="s">
        <v>9488</v>
      </c>
      <c r="D197" s="67">
        <v>2199.8000000000002</v>
      </c>
    </row>
    <row r="198" spans="1:4" x14ac:dyDescent="0.45">
      <c r="A198" s="67" t="str">
        <f t="shared" si="3"/>
        <v>448000</v>
      </c>
      <c r="B198" s="67" t="str">
        <f>VLOOKUP(A198,'GDP MetaData'!B$26:C$362,2,)</f>
        <v>Clothing and clothing accessories stores</v>
      </c>
      <c r="C198" s="67" t="s">
        <v>9489</v>
      </c>
      <c r="D198" s="67">
        <v>3740.7</v>
      </c>
    </row>
    <row r="199" spans="1:4" x14ac:dyDescent="0.45">
      <c r="A199" s="67" t="str">
        <f t="shared" si="3"/>
        <v>451000</v>
      </c>
      <c r="B199" s="67" t="str">
        <f>VLOOKUP(A199,'GDP MetaData'!B$26:C$362,2,)</f>
        <v>Sporting goods, hobby, book and music stores</v>
      </c>
      <c r="C199" s="67" t="s">
        <v>9490</v>
      </c>
      <c r="D199" s="67">
        <v>1001.4</v>
      </c>
    </row>
    <row r="200" spans="1:4" x14ac:dyDescent="0.45">
      <c r="A200" s="67" t="str">
        <f t="shared" si="3"/>
        <v>452000</v>
      </c>
      <c r="B200" s="67" t="str">
        <f>VLOOKUP(A200,'GDP MetaData'!B$26:C$362,2,)</f>
        <v>General merchandise stores</v>
      </c>
      <c r="C200" s="67" t="s">
        <v>9491</v>
      </c>
      <c r="D200" s="67">
        <v>3998.5</v>
      </c>
    </row>
    <row r="201" spans="1:4" x14ac:dyDescent="0.45">
      <c r="A201" s="67" t="str">
        <f t="shared" si="3"/>
        <v>453000</v>
      </c>
      <c r="B201" s="67" t="str">
        <f>VLOOKUP(A201,'GDP MetaData'!B$26:C$362,2,)</f>
        <v>Miscellaneous store retailers</v>
      </c>
      <c r="C201" s="67" t="s">
        <v>9492</v>
      </c>
      <c r="D201" s="67">
        <v>1900.1</v>
      </c>
    </row>
    <row r="202" spans="1:4" x14ac:dyDescent="0.45">
      <c r="A202" s="67" t="str">
        <f t="shared" si="3"/>
        <v>453A00</v>
      </c>
      <c r="B202" s="67" t="str">
        <f>VLOOKUP(A202,'GDP MetaData'!B$26:C$362,2,)</f>
        <v>Miscellaneous store retailers (except cannabis)</v>
      </c>
      <c r="C202" s="67" t="s">
        <v>9493</v>
      </c>
      <c r="D202" s="67">
        <v>1460.4</v>
      </c>
    </row>
    <row r="203" spans="1:4" x14ac:dyDescent="0.45">
      <c r="A203" s="67" t="str">
        <f t="shared" si="3"/>
        <v>453B00</v>
      </c>
      <c r="B203" s="67" t="str">
        <f>VLOOKUP(A203,'GDP MetaData'!B$26:C$362,2,)</f>
        <v>Cannabis stores</v>
      </c>
      <c r="C203" s="67" t="s">
        <v>9494</v>
      </c>
      <c r="D203" s="67">
        <v>439.7</v>
      </c>
    </row>
    <row r="204" spans="1:4" x14ac:dyDescent="0.45">
      <c r="A204" s="67" t="str">
        <f t="shared" si="3"/>
        <v>453BL0</v>
      </c>
      <c r="B204" s="67" t="str">
        <f>VLOOKUP(A204,'GDP MetaData'!B$26:C$362,2,)</f>
        <v>Cannabis stores (licensed)</v>
      </c>
      <c r="C204" s="67" t="s">
        <v>9495</v>
      </c>
      <c r="D204" s="67">
        <v>0</v>
      </c>
    </row>
    <row r="205" spans="1:4" x14ac:dyDescent="0.45">
      <c r="A205" s="67" t="str">
        <f t="shared" si="3"/>
        <v>453BU0</v>
      </c>
      <c r="B205" s="67" t="str">
        <f>VLOOKUP(A205,'GDP MetaData'!B$26:C$362,2,)</f>
        <v>Cannabis stores (unlicensed)</v>
      </c>
      <c r="C205" s="67" t="s">
        <v>9496</v>
      </c>
      <c r="D205" s="67">
        <v>439.7</v>
      </c>
    </row>
    <row r="206" spans="1:4" x14ac:dyDescent="0.45">
      <c r="A206" s="67" t="str">
        <f t="shared" si="3"/>
        <v>453X00</v>
      </c>
      <c r="B206" s="67" t="str">
        <f>VLOOKUP(A206,'GDP MetaData'!B$26:C$362,2,)</f>
        <v>Miscellaneous store retailers (except unlicensed cannabis)</v>
      </c>
      <c r="C206" s="67" t="s">
        <v>9497</v>
      </c>
      <c r="D206" s="67">
        <v>1460.4</v>
      </c>
    </row>
    <row r="207" spans="1:4" x14ac:dyDescent="0.45">
      <c r="A207" s="67" t="str">
        <f t="shared" si="3"/>
        <v>454000</v>
      </c>
      <c r="B207" s="67" t="str">
        <f>VLOOKUP(A207,'GDP MetaData'!B$26:C$362,2,)</f>
        <v>Non-store retailers</v>
      </c>
      <c r="C207" s="67" t="s">
        <v>9498</v>
      </c>
      <c r="D207" s="67">
        <v>1448.6</v>
      </c>
    </row>
    <row r="208" spans="1:4" x14ac:dyDescent="0.45">
      <c r="A208" s="67" t="str">
        <f t="shared" si="3"/>
        <v>4AA000</v>
      </c>
      <c r="B208" s="67" t="str">
        <f>VLOOKUP(A208,'GDP MetaData'!B$26:C$362,2,)</f>
        <v>Retail trade (except cannabis)</v>
      </c>
      <c r="C208" s="67" t="s">
        <v>9499</v>
      </c>
      <c r="D208" s="67">
        <v>34134.6</v>
      </c>
    </row>
    <row r="209" spans="1:4" x14ac:dyDescent="0.45">
      <c r="A209" s="67" t="str">
        <f t="shared" si="3"/>
        <v>4AZ000</v>
      </c>
      <c r="B209" s="67" t="str">
        <f>VLOOKUP(A209,'GDP MetaData'!B$26:C$362,2,)</f>
        <v>Retail trade (except unlicensed cannabis)</v>
      </c>
      <c r="C209" s="67" t="s">
        <v>9500</v>
      </c>
      <c r="D209" s="67">
        <v>34134.6</v>
      </c>
    </row>
    <row r="210" spans="1:4" x14ac:dyDescent="0.45">
      <c r="A210" s="67" t="str">
        <f t="shared" si="3"/>
        <v>48-490</v>
      </c>
      <c r="B210" s="67" t="str">
        <f>VLOOKUP(A210,'GDP MetaData'!B$26:C$362,2,)</f>
        <v>Transportation and warehousing</v>
      </c>
      <c r="C210" s="67" t="s">
        <v>9501</v>
      </c>
      <c r="D210" s="67">
        <v>29681.599999999999</v>
      </c>
    </row>
    <row r="211" spans="1:4" x14ac:dyDescent="0.45">
      <c r="A211" s="67" t="str">
        <f t="shared" si="3"/>
        <v>481000</v>
      </c>
      <c r="B211" s="67" t="str">
        <f>VLOOKUP(A211,'GDP MetaData'!B$26:C$362,2,)</f>
        <v>Air transportation</v>
      </c>
      <c r="C211" s="67" t="s">
        <v>9502</v>
      </c>
      <c r="D211" s="67">
        <v>3229.6</v>
      </c>
    </row>
    <row r="212" spans="1:4" x14ac:dyDescent="0.45">
      <c r="A212" s="67" t="str">
        <f t="shared" si="3"/>
        <v>482000</v>
      </c>
      <c r="B212" s="67" t="str">
        <f>VLOOKUP(A212,'GDP MetaData'!B$26:C$362,2,)</f>
        <v>Rail transportation</v>
      </c>
      <c r="C212" s="67" t="s">
        <v>9503</v>
      </c>
      <c r="D212" s="67">
        <v>2401.9</v>
      </c>
    </row>
    <row r="213" spans="1:4" x14ac:dyDescent="0.45">
      <c r="A213" s="67" t="str">
        <f t="shared" si="3"/>
        <v>483000</v>
      </c>
      <c r="B213" s="67" t="str">
        <f>VLOOKUP(A213,'GDP MetaData'!B$26:C$362,2,)</f>
        <v>Water transportation</v>
      </c>
      <c r="C213" s="67" t="s">
        <v>9504</v>
      </c>
      <c r="D213" s="67">
        <v>229.8</v>
      </c>
    </row>
    <row r="214" spans="1:4" x14ac:dyDescent="0.45">
      <c r="A214" s="67" t="str">
        <f t="shared" si="3"/>
        <v>484000</v>
      </c>
      <c r="B214" s="67" t="str">
        <f>VLOOKUP(A214,'GDP MetaData'!B$26:C$362,2,)</f>
        <v>Truck transportation</v>
      </c>
      <c r="C214" s="67" t="s">
        <v>9505</v>
      </c>
      <c r="D214" s="67">
        <v>7102.7</v>
      </c>
    </row>
    <row r="215" spans="1:4" x14ac:dyDescent="0.45">
      <c r="A215" s="67" t="str">
        <f t="shared" si="3"/>
        <v>48Z000</v>
      </c>
      <c r="B215" s="67" t="str">
        <f>VLOOKUP(A215,'GDP MetaData'!B$26:C$362,2,)</f>
        <v>Transit, ground passenger and scenic and sightseeing transportation</v>
      </c>
      <c r="C215" s="67" t="s">
        <v>9506</v>
      </c>
      <c r="D215" s="67">
        <v>3836.9</v>
      </c>
    </row>
    <row r="216" spans="1:4" x14ac:dyDescent="0.45">
      <c r="A216" s="67" t="str">
        <f t="shared" si="3"/>
        <v>485100</v>
      </c>
      <c r="B216" s="67" t="str">
        <f>VLOOKUP(A216,'GDP MetaData'!B$26:C$362,2,)</f>
        <v>Urban transit systems</v>
      </c>
      <c r="C216" s="67" t="s">
        <v>9507</v>
      </c>
      <c r="D216" s="67">
        <v>2712.6</v>
      </c>
    </row>
    <row r="217" spans="1:4" x14ac:dyDescent="0.45">
      <c r="A217" s="67" t="str">
        <f t="shared" si="3"/>
        <v>485300</v>
      </c>
      <c r="B217" s="67" t="str">
        <f>VLOOKUP(A217,'GDP MetaData'!B$26:C$362,2,)</f>
        <v>Taxi and limousine service</v>
      </c>
      <c r="C217" s="67" t="s">
        <v>9508</v>
      </c>
      <c r="D217" s="67">
        <v>425</v>
      </c>
    </row>
    <row r="218" spans="1:4" x14ac:dyDescent="0.45">
      <c r="A218" s="67" t="str">
        <f t="shared" si="3"/>
        <v>48A000</v>
      </c>
      <c r="B218" s="67" t="str">
        <f>VLOOKUP(A218,'GDP MetaData'!B$26:C$362,2,)</f>
        <v>Other transit and ground passenger transportation and scenic and sightseeing transportation</v>
      </c>
      <c r="C218" s="67" t="s">
        <v>9509</v>
      </c>
      <c r="D218" s="67">
        <v>699.3</v>
      </c>
    </row>
    <row r="219" spans="1:4" x14ac:dyDescent="0.45">
      <c r="A219" s="67" t="str">
        <f t="shared" si="3"/>
        <v>488000</v>
      </c>
      <c r="B219" s="67" t="str">
        <f>VLOOKUP(A219,'GDP MetaData'!B$26:C$362,2,)</f>
        <v>Support activities for transportation</v>
      </c>
      <c r="C219" s="67" t="s">
        <v>9510</v>
      </c>
      <c r="D219" s="67">
        <v>6755</v>
      </c>
    </row>
    <row r="220" spans="1:4" x14ac:dyDescent="0.45">
      <c r="A220" s="67" t="str">
        <f t="shared" si="3"/>
        <v>486000</v>
      </c>
      <c r="B220" s="67" t="str">
        <f>VLOOKUP(A220,'GDP MetaData'!B$26:C$362,2,)</f>
        <v>Pipeline transportation</v>
      </c>
      <c r="C220" s="67" t="s">
        <v>9511</v>
      </c>
      <c r="D220" s="67">
        <v>1216.3</v>
      </c>
    </row>
    <row r="221" spans="1:4" x14ac:dyDescent="0.45">
      <c r="A221" s="67" t="str">
        <f t="shared" si="3"/>
        <v>486200</v>
      </c>
      <c r="B221" s="67" t="str">
        <f>VLOOKUP(A221,'GDP MetaData'!B$26:C$362,2,)</f>
        <v>Pipeline transportation of natural gas</v>
      </c>
      <c r="C221" s="67" t="s">
        <v>9512</v>
      </c>
      <c r="D221" s="67">
        <v>890.6</v>
      </c>
    </row>
    <row r="222" spans="1:4" x14ac:dyDescent="0.45">
      <c r="A222" s="67" t="str">
        <f t="shared" si="3"/>
        <v>486A00</v>
      </c>
      <c r="B222" s="67" t="str">
        <f>VLOOKUP(A222,'GDP MetaData'!B$26:C$362,2,)</f>
        <v>Crude oil and other pipeline transportation</v>
      </c>
      <c r="C222" s="67" t="s">
        <v>9513</v>
      </c>
      <c r="D222" s="67">
        <v>325.60000000000002</v>
      </c>
    </row>
    <row r="223" spans="1:4" x14ac:dyDescent="0.45">
      <c r="A223" s="67" t="str">
        <f t="shared" si="3"/>
        <v>49A000</v>
      </c>
      <c r="B223" s="67" t="str">
        <f>VLOOKUP(A223,'GDP MetaData'!B$26:C$362,2,)</f>
        <v>Postal service, couriers and messengers</v>
      </c>
      <c r="C223" s="67" t="s">
        <v>9514</v>
      </c>
      <c r="D223" s="67">
        <v>3649.1</v>
      </c>
    </row>
    <row r="224" spans="1:4" x14ac:dyDescent="0.45">
      <c r="A224" s="67" t="str">
        <f t="shared" si="3"/>
        <v>491000</v>
      </c>
      <c r="B224" s="67" t="str">
        <f>VLOOKUP(A224,'GDP MetaData'!B$26:C$362,2,)</f>
        <v>Postal service</v>
      </c>
      <c r="C224" s="67" t="s">
        <v>9515</v>
      </c>
      <c r="D224" s="67">
        <v>2228.1999999999998</v>
      </c>
    </row>
    <row r="225" spans="1:4" x14ac:dyDescent="0.45">
      <c r="A225" s="67" t="str">
        <f t="shared" si="3"/>
        <v>492000</v>
      </c>
      <c r="B225" s="67" t="str">
        <f>VLOOKUP(A225,'GDP MetaData'!B$26:C$362,2,)</f>
        <v>Couriers and messengers</v>
      </c>
      <c r="C225" s="67" t="s">
        <v>9516</v>
      </c>
      <c r="D225" s="67">
        <v>1420.9</v>
      </c>
    </row>
    <row r="226" spans="1:4" x14ac:dyDescent="0.45">
      <c r="A226" s="67" t="str">
        <f t="shared" si="3"/>
        <v>493000</v>
      </c>
      <c r="B226" s="67" t="str">
        <f>VLOOKUP(A226,'GDP MetaData'!B$26:C$362,2,)</f>
        <v>Warehousing and storage</v>
      </c>
      <c r="C226" s="67" t="s">
        <v>9517</v>
      </c>
      <c r="D226" s="67">
        <v>1260.3</v>
      </c>
    </row>
    <row r="227" spans="1:4" x14ac:dyDescent="0.45">
      <c r="A227" s="67" t="str">
        <f t="shared" si="3"/>
        <v>510000</v>
      </c>
      <c r="B227" s="67" t="str">
        <f>VLOOKUP(A227,'GDP MetaData'!B$26:C$362,2,)</f>
        <v>Information and cultural industries</v>
      </c>
      <c r="C227" s="67" t="s">
        <v>9518</v>
      </c>
      <c r="D227" s="67">
        <v>27623</v>
      </c>
    </row>
    <row r="228" spans="1:4" x14ac:dyDescent="0.45">
      <c r="A228" s="67" t="str">
        <f t="shared" si="3"/>
        <v>511000</v>
      </c>
      <c r="B228" s="67" t="str">
        <f>VLOOKUP(A228,'GDP MetaData'!B$26:C$362,2,)</f>
        <v>Publishing industries</v>
      </c>
      <c r="C228" s="67" t="s">
        <v>9519</v>
      </c>
      <c r="D228" s="67">
        <v>5354</v>
      </c>
    </row>
    <row r="229" spans="1:4" x14ac:dyDescent="0.45">
      <c r="A229" s="67" t="str">
        <f t="shared" si="3"/>
        <v>511100</v>
      </c>
      <c r="B229" s="67" t="str">
        <f>VLOOKUP(A229,'GDP MetaData'!B$26:C$362,2,)</f>
        <v>Newspaper, periodical, book and directory publishers</v>
      </c>
      <c r="C229" s="67" t="s">
        <v>9520</v>
      </c>
      <c r="D229" s="67">
        <v>1843</v>
      </c>
    </row>
    <row r="230" spans="1:4" x14ac:dyDescent="0.45">
      <c r="A230" s="67" t="str">
        <f t="shared" si="3"/>
        <v>511110</v>
      </c>
      <c r="B230" s="67" t="str">
        <f>VLOOKUP(A230,'GDP MetaData'!B$26:C$362,2,)</f>
        <v>Newspaper publishers</v>
      </c>
      <c r="C230" s="67" t="s">
        <v>19</v>
      </c>
      <c r="D230" s="67">
        <v>715.7</v>
      </c>
    </row>
    <row r="231" spans="1:4" x14ac:dyDescent="0.45">
      <c r="A231" s="67" t="str">
        <f t="shared" si="3"/>
        <v>5111A0</v>
      </c>
      <c r="B231" s="67" t="str">
        <f>VLOOKUP(A231,'GDP MetaData'!B$26:C$362,2,)</f>
        <v>Periodical, book and directory publishers</v>
      </c>
      <c r="C231" s="67" t="s">
        <v>9521</v>
      </c>
      <c r="D231" s="67">
        <v>1127.3</v>
      </c>
    </row>
    <row r="232" spans="1:4" x14ac:dyDescent="0.45">
      <c r="A232" s="67" t="str">
        <f t="shared" si="3"/>
        <v>511200</v>
      </c>
      <c r="B232" s="67" t="str">
        <f>VLOOKUP(A232,'GDP MetaData'!B$26:C$362,2,)</f>
        <v>Software publishers</v>
      </c>
      <c r="C232" s="67" t="s">
        <v>27</v>
      </c>
      <c r="D232" s="67">
        <v>3511</v>
      </c>
    </row>
    <row r="233" spans="1:4" x14ac:dyDescent="0.45">
      <c r="A233" s="67" t="str">
        <f t="shared" si="3"/>
        <v>512000</v>
      </c>
      <c r="B233" s="67" t="str">
        <f>VLOOKUP(A233,'GDP MetaData'!B$26:C$362,2,)</f>
        <v>Motion picture and sound recording industries</v>
      </c>
      <c r="C233" s="67" t="s">
        <v>9522</v>
      </c>
      <c r="D233" s="67">
        <v>1905.4</v>
      </c>
    </row>
    <row r="234" spans="1:4" x14ac:dyDescent="0.45">
      <c r="A234" s="67" t="str">
        <f t="shared" si="3"/>
        <v>512130</v>
      </c>
      <c r="B234" s="67" t="str">
        <f>VLOOKUP(A234,'GDP MetaData'!B$26:C$362,2,)</f>
        <v>Motion picture and video exhibition</v>
      </c>
      <c r="C234" s="67" t="s">
        <v>33</v>
      </c>
      <c r="D234" s="67">
        <v>296.10000000000002</v>
      </c>
    </row>
    <row r="235" spans="1:4" x14ac:dyDescent="0.45">
      <c r="A235" s="67" t="str">
        <f t="shared" si="3"/>
        <v>5121A0</v>
      </c>
      <c r="B235" s="67" t="str">
        <f>VLOOKUP(A235,'GDP MetaData'!B$26:C$362,2,)</f>
        <v>Motion picture and video industries (except exhibition)</v>
      </c>
      <c r="C235" s="67" t="s">
        <v>9523</v>
      </c>
      <c r="D235" s="67">
        <v>1354.4</v>
      </c>
    </row>
    <row r="236" spans="1:4" x14ac:dyDescent="0.45">
      <c r="A236" s="67" t="str">
        <f t="shared" si="3"/>
        <v>512200</v>
      </c>
      <c r="B236" s="67" t="str">
        <f>VLOOKUP(A236,'GDP MetaData'!B$26:C$362,2,)</f>
        <v>Sound recording industries</v>
      </c>
      <c r="C236" s="67" t="s">
        <v>40</v>
      </c>
      <c r="D236" s="67">
        <v>254.9</v>
      </c>
    </row>
    <row r="237" spans="1:4" x14ac:dyDescent="0.45">
      <c r="A237" s="67" t="str">
        <f t="shared" si="3"/>
        <v>515000</v>
      </c>
      <c r="B237" s="67" t="str">
        <f>VLOOKUP(A237,'GDP MetaData'!B$26:C$362,2,)</f>
        <v>Broadcasting (except Internet)</v>
      </c>
      <c r="C237" s="67" t="s">
        <v>9524</v>
      </c>
      <c r="D237" s="67">
        <v>2348.6</v>
      </c>
    </row>
    <row r="238" spans="1:4" x14ac:dyDescent="0.45">
      <c r="A238" s="67" t="str">
        <f t="shared" si="3"/>
        <v>515100</v>
      </c>
      <c r="B238" s="67" t="str">
        <f>VLOOKUP(A238,'GDP MetaData'!B$26:C$362,2,)</f>
        <v>Radio and television broadcasting</v>
      </c>
      <c r="C238" s="67" t="s">
        <v>45</v>
      </c>
      <c r="D238" s="67">
        <v>1217.0999999999999</v>
      </c>
    </row>
    <row r="239" spans="1:4" x14ac:dyDescent="0.45">
      <c r="A239" s="67" t="str">
        <f t="shared" si="3"/>
        <v>515200</v>
      </c>
      <c r="B239" s="67" t="str">
        <f>VLOOKUP(A239,'GDP MetaData'!B$26:C$362,2,)</f>
        <v>Pay and specialty television</v>
      </c>
      <c r="C239" s="67" t="s">
        <v>50</v>
      </c>
      <c r="D239" s="67">
        <v>1131.5</v>
      </c>
    </row>
    <row r="240" spans="1:4" x14ac:dyDescent="0.45">
      <c r="A240" s="67" t="str">
        <f t="shared" si="3"/>
        <v>517000</v>
      </c>
      <c r="B240" s="67" t="str">
        <f>VLOOKUP(A240,'GDP MetaData'!B$26:C$362,2,)</f>
        <v>Telecommunications</v>
      </c>
      <c r="C240" s="67" t="s">
        <v>9525</v>
      </c>
      <c r="D240" s="67">
        <v>13956.2</v>
      </c>
    </row>
    <row r="241" spans="1:4" x14ac:dyDescent="0.45">
      <c r="A241" s="67" t="str">
        <f t="shared" si="3"/>
        <v>518000</v>
      </c>
      <c r="B241" s="67" t="str">
        <f>VLOOKUP(A241,'GDP MetaData'!B$26:C$362,2,)</f>
        <v>Data processing, hosting, and related services</v>
      </c>
      <c r="C241" s="67" t="s">
        <v>55</v>
      </c>
      <c r="D241" s="67">
        <v>2224</v>
      </c>
    </row>
    <row r="242" spans="1:4" x14ac:dyDescent="0.45">
      <c r="A242" s="67" t="str">
        <f t="shared" si="3"/>
        <v>519000</v>
      </c>
      <c r="B242" s="67" t="str">
        <f>VLOOKUP(A242,'GDP MetaData'!B$26:C$362,2,)</f>
        <v>Other information services</v>
      </c>
      <c r="C242" s="67" t="s">
        <v>60</v>
      </c>
      <c r="D242" s="67">
        <v>1834.8</v>
      </c>
    </row>
    <row r="243" spans="1:4" x14ac:dyDescent="0.45">
      <c r="A243" s="67" t="str">
        <f t="shared" si="3"/>
        <v>51A000</v>
      </c>
      <c r="B243" s="67" t="str">
        <f>VLOOKUP(A243,'GDP MetaData'!B$26:C$362,2,)</f>
        <v>Pay and specialty television, telecommunications and other information services</v>
      </c>
      <c r="C243" s="67" t="s">
        <v>9526</v>
      </c>
      <c r="D243" s="67">
        <v>16922.5</v>
      </c>
    </row>
    <row r="244" spans="1:4" x14ac:dyDescent="0.45">
      <c r="A244" s="67" t="str">
        <f t="shared" si="3"/>
        <v>520000</v>
      </c>
      <c r="B244" s="67" t="str">
        <f>VLOOKUP(A244,'GDP MetaData'!B$26:C$362,2,)</f>
        <v>Finance and insurance</v>
      </c>
      <c r="C244" s="67" t="s">
        <v>9527</v>
      </c>
      <c r="D244" s="67">
        <v>65605.100000000006</v>
      </c>
    </row>
    <row r="245" spans="1:4" x14ac:dyDescent="0.45">
      <c r="A245" s="67" t="str">
        <f t="shared" si="3"/>
        <v>52X000</v>
      </c>
      <c r="B245" s="67" t="str">
        <f>VLOOKUP(A245,'GDP MetaData'!B$26:C$362,2,)</f>
        <v>Credit intermediation and monetary authorities</v>
      </c>
      <c r="C245" s="67" t="s">
        <v>9528</v>
      </c>
      <c r="D245" s="67">
        <v>41736.699999999997</v>
      </c>
    </row>
    <row r="246" spans="1:4" x14ac:dyDescent="0.45">
      <c r="A246" s="67" t="str">
        <f t="shared" si="3"/>
        <v>521000</v>
      </c>
      <c r="B246" s="67" t="str">
        <f>VLOOKUP(A246,'GDP MetaData'!B$26:C$362,2,)</f>
        <v>Monetary authorities - central bank</v>
      </c>
      <c r="C246" s="67" t="s">
        <v>9529</v>
      </c>
      <c r="D246" s="67">
        <v>274.3</v>
      </c>
    </row>
    <row r="247" spans="1:4" x14ac:dyDescent="0.45">
      <c r="A247" s="67" t="str">
        <f t="shared" si="3"/>
        <v>522000</v>
      </c>
      <c r="B247" s="67" t="str">
        <f>VLOOKUP(A247,'GDP MetaData'!B$26:C$362,2,)</f>
        <v>Credit intermediation and related activities</v>
      </c>
      <c r="C247" s="67" t="s">
        <v>9530</v>
      </c>
      <c r="D247" s="67">
        <v>41462.400000000001</v>
      </c>
    </row>
    <row r="248" spans="1:4" x14ac:dyDescent="0.45">
      <c r="A248" s="67" t="str">
        <f t="shared" si="3"/>
        <v>522100</v>
      </c>
      <c r="B248" s="67" t="str">
        <f>VLOOKUP(A248,'GDP MetaData'!B$26:C$362,2,)</f>
        <v>Depository credit intermediation</v>
      </c>
      <c r="C248" s="67" t="s">
        <v>9531</v>
      </c>
      <c r="D248" s="67">
        <v>37004.300000000003</v>
      </c>
    </row>
    <row r="249" spans="1:4" x14ac:dyDescent="0.45">
      <c r="A249" s="67" t="str">
        <f t="shared" si="3"/>
        <v>522130</v>
      </c>
      <c r="B249" s="67" t="str">
        <f>VLOOKUP(A249,'GDP MetaData'!B$26:C$362,2,)</f>
        <v>Local credit unions</v>
      </c>
      <c r="C249" s="67" t="s">
        <v>9532</v>
      </c>
      <c r="D249" s="67">
        <v>614.29999999999995</v>
      </c>
    </row>
    <row r="250" spans="1:4" x14ac:dyDescent="0.45">
      <c r="A250" s="67" t="str">
        <f t="shared" si="3"/>
        <v>5221A0</v>
      </c>
      <c r="B250" s="67" t="str">
        <f>VLOOKUP(A250,'GDP MetaData'!B$26:C$362,2,)</f>
        <v>Banking and other depository credit intermediation</v>
      </c>
      <c r="C250" s="67" t="s">
        <v>9533</v>
      </c>
      <c r="D250" s="67">
        <v>36390</v>
      </c>
    </row>
    <row r="251" spans="1:4" x14ac:dyDescent="0.45">
      <c r="A251" s="67" t="str">
        <f t="shared" si="3"/>
        <v>522A00</v>
      </c>
      <c r="B251" s="67" t="str">
        <f>VLOOKUP(A251,'GDP MetaData'!B$26:C$362,2,)</f>
        <v>Non-depository credit intermediation and activities related to credit intermediation</v>
      </c>
      <c r="C251" s="67" t="s">
        <v>9534</v>
      </c>
      <c r="D251" s="67">
        <v>4458.2</v>
      </c>
    </row>
    <row r="252" spans="1:4" x14ac:dyDescent="0.45">
      <c r="A252" s="67" t="str">
        <f t="shared" si="3"/>
        <v>522200</v>
      </c>
      <c r="B252" s="67" t="str">
        <f>VLOOKUP(A252,'GDP MetaData'!B$26:C$362,2,)</f>
        <v>Non-depository credit intermediation</v>
      </c>
      <c r="C252" s="67" t="s">
        <v>9535</v>
      </c>
      <c r="D252" s="67">
        <v>2704.8</v>
      </c>
    </row>
    <row r="253" spans="1:4" x14ac:dyDescent="0.45">
      <c r="A253" s="67" t="str">
        <f t="shared" si="3"/>
        <v>522300</v>
      </c>
      <c r="B253" s="67" t="str">
        <f>VLOOKUP(A253,'GDP MetaData'!B$26:C$362,2,)</f>
        <v>Activities related to credit intermediation</v>
      </c>
      <c r="C253" s="67" t="s">
        <v>9536</v>
      </c>
      <c r="D253" s="67">
        <v>1753.3</v>
      </c>
    </row>
    <row r="254" spans="1:4" x14ac:dyDescent="0.45">
      <c r="A254" s="67" t="str">
        <f t="shared" si="3"/>
        <v>524000</v>
      </c>
      <c r="B254" s="67" t="str">
        <f>VLOOKUP(A254,'GDP MetaData'!B$26:C$362,2,)</f>
        <v>Insurance carriers and related activities</v>
      </c>
      <c r="C254" s="67" t="s">
        <v>9537</v>
      </c>
      <c r="D254" s="67">
        <v>14759.3</v>
      </c>
    </row>
    <row r="255" spans="1:4" x14ac:dyDescent="0.45">
      <c r="A255" s="67" t="str">
        <f t="shared" si="3"/>
        <v>524100</v>
      </c>
      <c r="B255" s="67" t="str">
        <f>VLOOKUP(A255,'GDP MetaData'!B$26:C$362,2,)</f>
        <v>Insurance carriers</v>
      </c>
      <c r="C255" s="67" t="s">
        <v>9538</v>
      </c>
      <c r="D255" s="67">
        <v>10174.5</v>
      </c>
    </row>
    <row r="256" spans="1:4" x14ac:dyDescent="0.45">
      <c r="A256" s="67" t="str">
        <f t="shared" si="3"/>
        <v>524200</v>
      </c>
      <c r="B256" s="67" t="str">
        <f>VLOOKUP(A256,'GDP MetaData'!B$26:C$362,2,)</f>
        <v>Agencies, brokerages and other insurance related activities</v>
      </c>
      <c r="C256" s="67" t="s">
        <v>9539</v>
      </c>
      <c r="D256" s="67">
        <v>4584.8</v>
      </c>
    </row>
    <row r="257" spans="1:4" x14ac:dyDescent="0.45">
      <c r="A257" s="67" t="str">
        <f t="shared" si="3"/>
        <v>52A000</v>
      </c>
      <c r="B257" s="67" t="str">
        <f>VLOOKUP(A257,'GDP MetaData'!B$26:C$362,2,)</f>
        <v>Financial investment services, funds and other financial vehicles</v>
      </c>
      <c r="C257" s="67" t="s">
        <v>9540</v>
      </c>
      <c r="D257" s="67">
        <v>9109.1</v>
      </c>
    </row>
    <row r="258" spans="1:4" x14ac:dyDescent="0.45">
      <c r="A258" s="67" t="str">
        <f t="shared" ref="A258:A321" si="4">LEFT(SUBSTITUTE(RIGHT(C258,LEN(C258)-FIND("[",C258)),"]","")&amp;"000000",6)</f>
        <v>52B000</v>
      </c>
      <c r="B258" s="67" t="str">
        <f>VLOOKUP(A258,'GDP MetaData'!B$26:C$362,2,)</f>
        <v>Depository credit intermediation and monetary authorities</v>
      </c>
      <c r="C258" s="67" t="s">
        <v>9541</v>
      </c>
      <c r="D258" s="67">
        <v>37278.6</v>
      </c>
    </row>
    <row r="259" spans="1:4" x14ac:dyDescent="0.45">
      <c r="A259" s="67" t="str">
        <f t="shared" si="4"/>
        <v>530000</v>
      </c>
      <c r="B259" s="67" t="str">
        <f>VLOOKUP(A259,'GDP MetaData'!B$26:C$362,2,)</f>
        <v>Real estate and rental and leasing</v>
      </c>
      <c r="C259" s="67" t="s">
        <v>9542</v>
      </c>
      <c r="D259" s="67">
        <v>95615.1</v>
      </c>
    </row>
    <row r="260" spans="1:4" x14ac:dyDescent="0.45">
      <c r="A260" s="67" t="str">
        <f t="shared" si="4"/>
        <v>531000</v>
      </c>
      <c r="B260" s="67" t="str">
        <f>VLOOKUP(A260,'GDP MetaData'!B$26:C$362,2,)</f>
        <v>Real estate</v>
      </c>
      <c r="C260" s="67" t="s">
        <v>9543</v>
      </c>
      <c r="D260" s="67">
        <v>90750</v>
      </c>
    </row>
    <row r="261" spans="1:4" x14ac:dyDescent="0.45">
      <c r="A261" s="67" t="str">
        <f t="shared" si="4"/>
        <v>531100</v>
      </c>
      <c r="B261" s="67" t="str">
        <f>VLOOKUP(A261,'GDP MetaData'!B$26:C$362,2,)</f>
        <v>Lessors of real estate</v>
      </c>
      <c r="C261" s="67" t="s">
        <v>9544</v>
      </c>
      <c r="D261" s="67">
        <v>25021</v>
      </c>
    </row>
    <row r="262" spans="1:4" x14ac:dyDescent="0.45">
      <c r="A262" s="67" t="str">
        <f t="shared" si="4"/>
        <v>5311A0</v>
      </c>
      <c r="B262" s="67" t="str">
        <f>VLOOKUP(A262,'GDP MetaData'!B$26:C$362,2,)</f>
        <v>Owner-occupied dwellings</v>
      </c>
      <c r="C262" s="67" t="s">
        <v>9545</v>
      </c>
      <c r="D262" s="67">
        <v>58134.1</v>
      </c>
    </row>
    <row r="263" spans="1:4" x14ac:dyDescent="0.45">
      <c r="A263" s="67" t="str">
        <f t="shared" si="4"/>
        <v>531A00</v>
      </c>
      <c r="B263" s="67" t="str">
        <f>VLOOKUP(A263,'GDP MetaData'!B$26:C$362,2,)</f>
        <v>Offices of real estate agents and brokers and activities related to real estate</v>
      </c>
      <c r="C263" s="67" t="s">
        <v>9546</v>
      </c>
      <c r="D263" s="67">
        <v>7594.9</v>
      </c>
    </row>
    <row r="264" spans="1:4" x14ac:dyDescent="0.45">
      <c r="A264" s="67" t="str">
        <f t="shared" si="4"/>
        <v>532000</v>
      </c>
      <c r="B264" s="67" t="str">
        <f>VLOOKUP(A264,'GDP MetaData'!B$26:C$362,2,)</f>
        <v>Rental and leasing services</v>
      </c>
      <c r="C264" s="67" t="s">
        <v>9547</v>
      </c>
      <c r="D264" s="67">
        <v>3921.9</v>
      </c>
    </row>
    <row r="265" spans="1:4" x14ac:dyDescent="0.45">
      <c r="A265" s="67" t="str">
        <f t="shared" si="4"/>
        <v>532100</v>
      </c>
      <c r="B265" s="67" t="str">
        <f>VLOOKUP(A265,'GDP MetaData'!B$26:C$362,2,)</f>
        <v>Automotive equipment rental and leasing</v>
      </c>
      <c r="C265" s="67" t="s">
        <v>9548</v>
      </c>
      <c r="D265" s="67">
        <v>1597</v>
      </c>
    </row>
    <row r="266" spans="1:4" x14ac:dyDescent="0.45">
      <c r="A266" s="67" t="str">
        <f t="shared" si="4"/>
        <v>532A00</v>
      </c>
      <c r="B266" s="67" t="str">
        <f>VLOOKUP(A266,'GDP MetaData'!B$26:C$362,2,)</f>
        <v>Rental and leasing services (except automotive equipment)</v>
      </c>
      <c r="C266" s="67" t="s">
        <v>9549</v>
      </c>
      <c r="D266" s="67">
        <v>2324.9</v>
      </c>
    </row>
    <row r="267" spans="1:4" x14ac:dyDescent="0.45">
      <c r="A267" s="67" t="str">
        <f t="shared" si="4"/>
        <v>533000</v>
      </c>
      <c r="B267" s="67" t="str">
        <f>VLOOKUP(A267,'GDP MetaData'!B$26:C$362,2,)</f>
        <v>Lessors of non-financial intangible assets (except copyrighted works)</v>
      </c>
      <c r="C267" s="67" t="s">
        <v>9550</v>
      </c>
      <c r="D267" s="67">
        <v>943.3</v>
      </c>
    </row>
    <row r="268" spans="1:4" x14ac:dyDescent="0.45">
      <c r="A268" s="67" t="str">
        <f t="shared" si="4"/>
        <v>53A000</v>
      </c>
      <c r="B268" s="67" t="str">
        <f>VLOOKUP(A268,'GDP MetaData'!B$26:C$362,2,)</f>
        <v>Rental and leasing services (except automotive equipment) and lessors of non-financial intangible assets (except copyrighted works)</v>
      </c>
      <c r="C268" s="67" t="s">
        <v>9551</v>
      </c>
      <c r="D268" s="67">
        <v>3268.2</v>
      </c>
    </row>
    <row r="269" spans="1:4" x14ac:dyDescent="0.45">
      <c r="A269" s="67" t="str">
        <f t="shared" si="4"/>
        <v>540000</v>
      </c>
      <c r="B269" s="67" t="str">
        <f>VLOOKUP(A269,'GDP MetaData'!B$26:C$362,2,)</f>
        <v>Professional, scientific and technical services</v>
      </c>
      <c r="C269" s="67" t="s">
        <v>9552</v>
      </c>
      <c r="D269" s="67">
        <v>50416</v>
      </c>
    </row>
    <row r="270" spans="1:4" x14ac:dyDescent="0.45">
      <c r="A270" s="67" t="str">
        <f t="shared" si="4"/>
        <v>541A00</v>
      </c>
      <c r="B270" s="67" t="str">
        <f>VLOOKUP(A270,'GDP MetaData'!B$26:C$362,2,)</f>
        <v>Legal, accounting and related services</v>
      </c>
      <c r="C270" s="67" t="s">
        <v>9553</v>
      </c>
      <c r="D270" s="67">
        <v>12377.5</v>
      </c>
    </row>
    <row r="271" spans="1:4" x14ac:dyDescent="0.45">
      <c r="A271" s="67" t="str">
        <f t="shared" si="4"/>
        <v>541100</v>
      </c>
      <c r="B271" s="67" t="str">
        <f>VLOOKUP(A271,'GDP MetaData'!B$26:C$362,2,)</f>
        <v>Legal services</v>
      </c>
      <c r="C271" s="67" t="s">
        <v>9554</v>
      </c>
      <c r="D271" s="67">
        <v>6852.6</v>
      </c>
    </row>
    <row r="272" spans="1:4" x14ac:dyDescent="0.45">
      <c r="A272" s="67" t="str">
        <f t="shared" si="4"/>
        <v>541200</v>
      </c>
      <c r="B272" s="67" t="str">
        <f>VLOOKUP(A272,'GDP MetaData'!B$26:C$362,2,)</f>
        <v>Accounting, tax preparation, bookkeeping and payroll services</v>
      </c>
      <c r="C272" s="67" t="s">
        <v>9555</v>
      </c>
      <c r="D272" s="67">
        <v>5524.9</v>
      </c>
    </row>
    <row r="273" spans="1:4" x14ac:dyDescent="0.45">
      <c r="A273" s="67" t="str">
        <f t="shared" si="4"/>
        <v>541300</v>
      </c>
      <c r="B273" s="67" t="str">
        <f>VLOOKUP(A273,'GDP MetaData'!B$26:C$362,2,)</f>
        <v>Architectural, engineering and related services</v>
      </c>
      <c r="C273" s="67" t="s">
        <v>66</v>
      </c>
      <c r="D273" s="67">
        <v>7515.6</v>
      </c>
    </row>
    <row r="274" spans="1:4" x14ac:dyDescent="0.45">
      <c r="A274" s="67" t="str">
        <f t="shared" si="4"/>
        <v>541B00</v>
      </c>
      <c r="B274" s="67" t="str">
        <f>VLOOKUP(A274,'GDP MetaData'!B$26:C$362,2,)</f>
        <v>Other professional, scientific and technical services including scientific research and development</v>
      </c>
      <c r="C274" s="67" t="s">
        <v>9556</v>
      </c>
      <c r="D274" s="67">
        <v>13168.1</v>
      </c>
    </row>
    <row r="275" spans="1:4" x14ac:dyDescent="0.45">
      <c r="A275" s="67" t="str">
        <f t="shared" si="4"/>
        <v>541400</v>
      </c>
      <c r="B275" s="67" t="str">
        <f>VLOOKUP(A275,'GDP MetaData'!B$26:C$362,2,)</f>
        <v>Specialized design services</v>
      </c>
      <c r="C275" s="67" t="s">
        <v>72</v>
      </c>
      <c r="D275" s="67">
        <v>766.8</v>
      </c>
    </row>
    <row r="276" spans="1:4" x14ac:dyDescent="0.45">
      <c r="A276" s="67" t="str">
        <f t="shared" si="4"/>
        <v>541600</v>
      </c>
      <c r="B276" s="67" t="str">
        <f>VLOOKUP(A276,'GDP MetaData'!B$26:C$362,2,)</f>
        <v>Management, scientific and technical consulting services</v>
      </c>
      <c r="C276" s="67" t="s">
        <v>83</v>
      </c>
      <c r="D276" s="67">
        <v>6315.9</v>
      </c>
    </row>
    <row r="277" spans="1:4" x14ac:dyDescent="0.45">
      <c r="A277" s="67" t="str">
        <f t="shared" si="4"/>
        <v>541700</v>
      </c>
      <c r="B277" s="67" t="str">
        <f>VLOOKUP(A277,'GDP MetaData'!B$26:C$362,2,)</f>
        <v>Scientific research and development services</v>
      </c>
      <c r="C277" s="67" t="s">
        <v>9557</v>
      </c>
      <c r="D277" s="67">
        <v>2528.9</v>
      </c>
    </row>
    <row r="278" spans="1:4" x14ac:dyDescent="0.45">
      <c r="A278" s="67" t="str">
        <f t="shared" si="4"/>
        <v>541900</v>
      </c>
      <c r="B278" s="67" t="str">
        <f>VLOOKUP(A278,'GDP MetaData'!B$26:C$362,2,)</f>
        <v>Other professional, scientific and technical services</v>
      </c>
      <c r="C278" s="67" t="s">
        <v>93</v>
      </c>
      <c r="D278" s="67">
        <v>3556.4</v>
      </c>
    </row>
    <row r="279" spans="1:4" x14ac:dyDescent="0.45">
      <c r="A279" s="67" t="str">
        <f t="shared" si="4"/>
        <v>541500</v>
      </c>
      <c r="B279" s="67" t="str">
        <f>VLOOKUP(A279,'GDP MetaData'!B$26:C$362,2,)</f>
        <v>Computer systems design and related services</v>
      </c>
      <c r="C279" s="67" t="s">
        <v>77</v>
      </c>
      <c r="D279" s="67">
        <v>14168.2</v>
      </c>
    </row>
    <row r="280" spans="1:4" x14ac:dyDescent="0.45">
      <c r="A280" s="67" t="str">
        <f t="shared" si="4"/>
        <v>541800</v>
      </c>
      <c r="B280" s="67" t="str">
        <f>VLOOKUP(A280,'GDP MetaData'!B$26:C$362,2,)</f>
        <v>Advertising, public relations, and related services</v>
      </c>
      <c r="C280" s="67" t="s">
        <v>88</v>
      </c>
      <c r="D280" s="67">
        <v>3186.7</v>
      </c>
    </row>
    <row r="281" spans="1:4" x14ac:dyDescent="0.45">
      <c r="A281" s="67" t="str">
        <f t="shared" si="4"/>
        <v>550000</v>
      </c>
      <c r="B281" s="67" t="str">
        <f>VLOOKUP(A281,'GDP MetaData'!B$26:C$362,2,)</f>
        <v>Management of companies and enterprises</v>
      </c>
      <c r="C281" s="67" t="s">
        <v>9558</v>
      </c>
      <c r="D281" s="67">
        <v>4737.7</v>
      </c>
    </row>
    <row r="282" spans="1:4" x14ac:dyDescent="0.45">
      <c r="A282" s="67" t="str">
        <f t="shared" si="4"/>
        <v>560000</v>
      </c>
      <c r="B282" s="67" t="str">
        <f>VLOOKUP(A282,'GDP MetaData'!B$26:C$362,2,)</f>
        <v>Administrative and support, waste management and remediation services</v>
      </c>
      <c r="C282" s="67" t="s">
        <v>9559</v>
      </c>
      <c r="D282" s="67">
        <v>24731.8</v>
      </c>
    </row>
    <row r="283" spans="1:4" x14ac:dyDescent="0.45">
      <c r="A283" s="67" t="str">
        <f t="shared" si="4"/>
        <v>561000</v>
      </c>
      <c r="B283" s="67" t="str">
        <f>VLOOKUP(A283,'GDP MetaData'!B$26:C$362,2,)</f>
        <v>Administrative and support services</v>
      </c>
      <c r="C283" s="67" t="s">
        <v>9560</v>
      </c>
      <c r="D283" s="67">
        <v>22240.1</v>
      </c>
    </row>
    <row r="284" spans="1:4" x14ac:dyDescent="0.45">
      <c r="A284" s="67" t="str">
        <f t="shared" si="4"/>
        <v>561B00</v>
      </c>
      <c r="B284" s="67" t="str">
        <f>VLOOKUP(A284,'GDP MetaData'!B$26:C$362,2,)</f>
        <v>Other administrative and support services</v>
      </c>
      <c r="C284" s="67" t="s">
        <v>9561</v>
      </c>
      <c r="D284" s="67">
        <v>14644.8</v>
      </c>
    </row>
    <row r="285" spans="1:4" x14ac:dyDescent="0.45">
      <c r="A285" s="67" t="str">
        <f t="shared" si="4"/>
        <v>561100</v>
      </c>
      <c r="B285" s="67" t="str">
        <f>VLOOKUP(A285,'GDP MetaData'!B$26:C$362,2,)</f>
        <v>Office administrative services</v>
      </c>
      <c r="C285" s="67" t="s">
        <v>9562</v>
      </c>
      <c r="D285" s="67">
        <v>3852.4</v>
      </c>
    </row>
    <row r="286" spans="1:4" x14ac:dyDescent="0.45">
      <c r="A286" s="67" t="str">
        <f t="shared" si="4"/>
        <v>561300</v>
      </c>
      <c r="B286" s="67" t="str">
        <f>VLOOKUP(A286,'GDP MetaData'!B$26:C$362,2,)</f>
        <v>Employment services</v>
      </c>
      <c r="C286" s="67" t="s">
        <v>9563</v>
      </c>
      <c r="D286" s="67">
        <v>4646.3999999999996</v>
      </c>
    </row>
    <row r="287" spans="1:4" x14ac:dyDescent="0.45">
      <c r="A287" s="67" t="str">
        <f t="shared" si="4"/>
        <v>561400</v>
      </c>
      <c r="B287" s="67" t="str">
        <f>VLOOKUP(A287,'GDP MetaData'!B$26:C$362,2,)</f>
        <v>Business support services</v>
      </c>
      <c r="C287" s="67" t="s">
        <v>9564</v>
      </c>
      <c r="D287" s="67">
        <v>2935.7</v>
      </c>
    </row>
    <row r="288" spans="1:4" x14ac:dyDescent="0.45">
      <c r="A288" s="67" t="str">
        <f t="shared" si="4"/>
        <v>561A00</v>
      </c>
      <c r="B288" s="67" t="str">
        <f>VLOOKUP(A288,'GDP MetaData'!B$26:C$362,2,)</f>
        <v>Facilities and other support services</v>
      </c>
      <c r="C288" s="67" t="s">
        <v>9565</v>
      </c>
      <c r="D288" s="67">
        <v>3210.3</v>
      </c>
    </row>
    <row r="289" spans="1:4" x14ac:dyDescent="0.45">
      <c r="A289" s="67" t="str">
        <f t="shared" si="4"/>
        <v>561500</v>
      </c>
      <c r="B289" s="67" t="str">
        <f>VLOOKUP(A289,'GDP MetaData'!B$26:C$362,2,)</f>
        <v>Travel arrangement and reservation services</v>
      </c>
      <c r="C289" s="67" t="s">
        <v>9566</v>
      </c>
      <c r="D289" s="67">
        <v>1426.1</v>
      </c>
    </row>
    <row r="290" spans="1:4" x14ac:dyDescent="0.45">
      <c r="A290" s="67" t="str">
        <f t="shared" si="4"/>
        <v>561600</v>
      </c>
      <c r="B290" s="67" t="str">
        <f>VLOOKUP(A290,'GDP MetaData'!B$26:C$362,2,)</f>
        <v>Investigation and security services</v>
      </c>
      <c r="C290" s="67" t="s">
        <v>9567</v>
      </c>
      <c r="D290" s="67">
        <v>2025.2</v>
      </c>
    </row>
    <row r="291" spans="1:4" x14ac:dyDescent="0.45">
      <c r="A291" s="67" t="str">
        <f t="shared" si="4"/>
        <v>561700</v>
      </c>
      <c r="B291" s="67" t="str">
        <f>VLOOKUP(A291,'GDP MetaData'!B$26:C$362,2,)</f>
        <v>Services to buildings and dwellings</v>
      </c>
      <c r="C291" s="67" t="s">
        <v>9568</v>
      </c>
      <c r="D291" s="67">
        <v>4144</v>
      </c>
    </row>
    <row r="292" spans="1:4" x14ac:dyDescent="0.45">
      <c r="A292" s="67" t="str">
        <f t="shared" si="4"/>
        <v>562000</v>
      </c>
      <c r="B292" s="67" t="str">
        <f>VLOOKUP(A292,'GDP MetaData'!B$26:C$362,2,)</f>
        <v>Waste management and remediation services</v>
      </c>
      <c r="C292" s="67" t="s">
        <v>9569</v>
      </c>
      <c r="D292" s="67">
        <v>2491.6999999999998</v>
      </c>
    </row>
    <row r="293" spans="1:4" x14ac:dyDescent="0.45">
      <c r="A293" s="67" t="str">
        <f t="shared" si="4"/>
        <v>610000</v>
      </c>
      <c r="B293" s="67" t="str">
        <f>VLOOKUP(A293,'GDP MetaData'!B$26:C$362,2,)</f>
        <v>Educational services</v>
      </c>
      <c r="C293" s="67" t="s">
        <v>9570</v>
      </c>
      <c r="D293" s="67">
        <v>43514.6</v>
      </c>
    </row>
    <row r="294" spans="1:4" x14ac:dyDescent="0.45">
      <c r="A294" s="67" t="str">
        <f t="shared" si="4"/>
        <v>611300</v>
      </c>
      <c r="B294" s="67" t="str">
        <f>VLOOKUP(A294,'GDP MetaData'!B$26:C$362,2,)</f>
        <v>Universities</v>
      </c>
      <c r="C294" s="67" t="s">
        <v>9571</v>
      </c>
      <c r="D294" s="67">
        <v>14107.9</v>
      </c>
    </row>
    <row r="295" spans="1:4" x14ac:dyDescent="0.45">
      <c r="A295" s="67" t="str">
        <f t="shared" si="4"/>
        <v>611B00</v>
      </c>
      <c r="B295" s="67" t="str">
        <f>VLOOKUP(A295,'GDP MetaData'!B$26:C$362,2,)</f>
        <v>Educational services (except universities)</v>
      </c>
      <c r="C295" s="67" t="s">
        <v>9572</v>
      </c>
      <c r="D295" s="67">
        <v>29406.6</v>
      </c>
    </row>
    <row r="296" spans="1:4" x14ac:dyDescent="0.45">
      <c r="A296" s="67" t="str">
        <f t="shared" si="4"/>
        <v>611100</v>
      </c>
      <c r="B296" s="67" t="str">
        <f>VLOOKUP(A296,'GDP MetaData'!B$26:C$362,2,)</f>
        <v>Elementary and secondary schools</v>
      </c>
      <c r="C296" s="67" t="s">
        <v>9573</v>
      </c>
      <c r="D296" s="67">
        <v>24210.9</v>
      </c>
    </row>
    <row r="297" spans="1:4" x14ac:dyDescent="0.45">
      <c r="A297" s="67" t="str">
        <f t="shared" si="4"/>
        <v>611200</v>
      </c>
      <c r="B297" s="67" t="str">
        <f>VLOOKUP(A297,'GDP MetaData'!B$26:C$362,2,)</f>
        <v>Community colleges and C.E.G.E.P.s</v>
      </c>
      <c r="C297" s="67" t="s">
        <v>9574</v>
      </c>
      <c r="D297" s="67">
        <v>3143.7</v>
      </c>
    </row>
    <row r="298" spans="1:4" x14ac:dyDescent="0.45">
      <c r="A298" s="67" t="str">
        <f t="shared" si="4"/>
        <v>611A00</v>
      </c>
      <c r="B298" s="67" t="str">
        <f>VLOOKUP(A298,'GDP MetaData'!B$26:C$362,2,)</f>
        <v>Other educational services</v>
      </c>
      <c r="C298" s="67" t="s">
        <v>9575</v>
      </c>
      <c r="D298" s="67">
        <v>2052</v>
      </c>
    </row>
    <row r="299" spans="1:4" x14ac:dyDescent="0.45">
      <c r="A299" s="67" t="str">
        <f t="shared" si="4"/>
        <v>620000</v>
      </c>
      <c r="B299" s="67" t="str">
        <f>VLOOKUP(A299,'GDP MetaData'!B$26:C$362,2,)</f>
        <v>Health care and social assistance</v>
      </c>
      <c r="C299" s="67" t="s">
        <v>9576</v>
      </c>
      <c r="D299" s="67">
        <v>51982.2</v>
      </c>
    </row>
    <row r="300" spans="1:4" x14ac:dyDescent="0.45">
      <c r="A300" s="67" t="str">
        <f t="shared" si="4"/>
        <v>62X000</v>
      </c>
      <c r="B300" s="67" t="str">
        <f>VLOOKUP(A300,'GDP MetaData'!B$26:C$362,2,)</f>
        <v>Health care</v>
      </c>
      <c r="C300" s="67" t="s">
        <v>9577</v>
      </c>
      <c r="D300" s="67">
        <v>46136</v>
      </c>
    </row>
    <row r="301" spans="1:4" x14ac:dyDescent="0.45">
      <c r="A301" s="67" t="str">
        <f t="shared" si="4"/>
        <v>621000</v>
      </c>
      <c r="B301" s="67" t="str">
        <f>VLOOKUP(A301,'GDP MetaData'!B$26:C$362,2,)</f>
        <v>Ambulatory health care services</v>
      </c>
      <c r="C301" s="67" t="s">
        <v>9578</v>
      </c>
      <c r="D301" s="67">
        <v>19750.599999999999</v>
      </c>
    </row>
    <row r="302" spans="1:4" x14ac:dyDescent="0.45">
      <c r="A302" s="67" t="str">
        <f t="shared" si="4"/>
        <v>621100</v>
      </c>
      <c r="B302" s="67" t="str">
        <f>VLOOKUP(A302,'GDP MetaData'!B$26:C$362,2,)</f>
        <v>Offices of physicians</v>
      </c>
      <c r="C302" s="67" t="s">
        <v>9579</v>
      </c>
      <c r="D302" s="67">
        <v>8842.5</v>
      </c>
    </row>
    <row r="303" spans="1:4" x14ac:dyDescent="0.45">
      <c r="A303" s="67" t="str">
        <f t="shared" si="4"/>
        <v>621200</v>
      </c>
      <c r="B303" s="67" t="str">
        <f>VLOOKUP(A303,'GDP MetaData'!B$26:C$362,2,)</f>
        <v>Offices of dentists</v>
      </c>
      <c r="C303" s="67" t="s">
        <v>9580</v>
      </c>
      <c r="D303" s="67">
        <v>3984.6</v>
      </c>
    </row>
    <row r="304" spans="1:4" x14ac:dyDescent="0.45">
      <c r="A304" s="67" t="str">
        <f t="shared" si="4"/>
        <v>621A00</v>
      </c>
      <c r="B304" s="67" t="str">
        <f>VLOOKUP(A304,'GDP MetaData'!B$26:C$362,2,)</f>
        <v>Miscellaneous ambulatory health care services</v>
      </c>
      <c r="C304" s="67" t="s">
        <v>9581</v>
      </c>
      <c r="D304" s="67">
        <v>6923.4</v>
      </c>
    </row>
    <row r="305" spans="1:4" x14ac:dyDescent="0.45">
      <c r="A305" s="67" t="str">
        <f t="shared" si="4"/>
        <v>622000</v>
      </c>
      <c r="B305" s="67" t="str">
        <f>VLOOKUP(A305,'GDP MetaData'!B$26:C$362,2,)</f>
        <v>Hospitals</v>
      </c>
      <c r="C305" s="67" t="s">
        <v>9582</v>
      </c>
      <c r="D305" s="67">
        <v>18988.7</v>
      </c>
    </row>
    <row r="306" spans="1:4" x14ac:dyDescent="0.45">
      <c r="A306" s="67" t="str">
        <f t="shared" si="4"/>
        <v>623000</v>
      </c>
      <c r="B306" s="67" t="str">
        <f>VLOOKUP(A306,'GDP MetaData'!B$26:C$362,2,)</f>
        <v>Nursing and residential care facilities</v>
      </c>
      <c r="C306" s="67" t="s">
        <v>9583</v>
      </c>
      <c r="D306" s="67">
        <v>7396.7</v>
      </c>
    </row>
    <row r="307" spans="1:4" x14ac:dyDescent="0.45">
      <c r="A307" s="67" t="str">
        <f t="shared" si="4"/>
        <v>624000</v>
      </c>
      <c r="B307" s="67" t="str">
        <f>VLOOKUP(A307,'GDP MetaData'!B$26:C$362,2,)</f>
        <v>Social assistance</v>
      </c>
      <c r="C307" s="67" t="s">
        <v>9584</v>
      </c>
      <c r="D307" s="67">
        <v>5846.2</v>
      </c>
    </row>
    <row r="308" spans="1:4" x14ac:dyDescent="0.45">
      <c r="A308" s="67" t="str">
        <f t="shared" si="4"/>
        <v>710000</v>
      </c>
      <c r="B308" s="67" t="str">
        <f>VLOOKUP(A308,'GDP MetaData'!B$26:C$362,2,)</f>
        <v>Arts, entertainment and recreation</v>
      </c>
      <c r="C308" s="67" t="s">
        <v>9585</v>
      </c>
      <c r="D308" s="67">
        <v>6004</v>
      </c>
    </row>
    <row r="309" spans="1:4" x14ac:dyDescent="0.45">
      <c r="A309" s="67" t="str">
        <f t="shared" si="4"/>
        <v>71A000</v>
      </c>
      <c r="B309" s="67" t="str">
        <f>VLOOKUP(A309,'GDP MetaData'!B$26:C$362,2,)</f>
        <v>Performing arts, spectator sports and related industries, and heritage institutions</v>
      </c>
      <c r="C309" s="67" t="s">
        <v>9586</v>
      </c>
      <c r="D309" s="67">
        <v>2864.5</v>
      </c>
    </row>
    <row r="310" spans="1:4" x14ac:dyDescent="0.45">
      <c r="A310" s="67" t="str">
        <f t="shared" si="4"/>
        <v>713000</v>
      </c>
      <c r="B310" s="67" t="str">
        <f>VLOOKUP(A310,'GDP MetaData'!B$26:C$362,2,)</f>
        <v>Amusement, gambling and recreation industries</v>
      </c>
      <c r="C310" s="67" t="s">
        <v>9587</v>
      </c>
      <c r="D310" s="67">
        <v>3139.6</v>
      </c>
    </row>
    <row r="311" spans="1:4" x14ac:dyDescent="0.45">
      <c r="A311" s="67" t="str">
        <f t="shared" si="4"/>
        <v>713200</v>
      </c>
      <c r="B311" s="67" t="str">
        <f>VLOOKUP(A311,'GDP MetaData'!B$26:C$362,2,)</f>
        <v>Gambling industries</v>
      </c>
      <c r="C311" s="67" t="s">
        <v>9588</v>
      </c>
      <c r="D311" s="67">
        <v>1039.0999999999999</v>
      </c>
    </row>
    <row r="312" spans="1:4" x14ac:dyDescent="0.45">
      <c r="A312" s="67" t="str">
        <f t="shared" si="4"/>
        <v>713A00</v>
      </c>
      <c r="B312" s="67" t="str">
        <f>VLOOKUP(A312,'GDP MetaData'!B$26:C$362,2,)</f>
        <v>Amusement and recreation industries</v>
      </c>
      <c r="C312" s="67" t="s">
        <v>9589</v>
      </c>
      <c r="D312" s="67">
        <v>2100.5</v>
      </c>
    </row>
    <row r="313" spans="1:4" x14ac:dyDescent="0.45">
      <c r="A313" s="67" t="str">
        <f t="shared" si="4"/>
        <v>720000</v>
      </c>
      <c r="B313" s="67" t="str">
        <f>VLOOKUP(A313,'GDP MetaData'!B$26:C$362,2,)</f>
        <v>Accommodation and food services</v>
      </c>
      <c r="C313" s="67" t="s">
        <v>9590</v>
      </c>
      <c r="D313" s="67">
        <v>15244.7</v>
      </c>
    </row>
    <row r="314" spans="1:4" x14ac:dyDescent="0.45">
      <c r="A314" s="67" t="str">
        <f t="shared" si="4"/>
        <v>721000</v>
      </c>
      <c r="B314" s="67" t="str">
        <f>VLOOKUP(A314,'GDP MetaData'!B$26:C$362,2,)</f>
        <v>Accommodation services</v>
      </c>
      <c r="C314" s="67" t="s">
        <v>9591</v>
      </c>
      <c r="D314" s="67">
        <v>3662.9</v>
      </c>
    </row>
    <row r="315" spans="1:4" x14ac:dyDescent="0.45">
      <c r="A315" s="67" t="str">
        <f t="shared" si="4"/>
        <v>721100</v>
      </c>
      <c r="B315" s="67" t="str">
        <f>VLOOKUP(A315,'GDP MetaData'!B$26:C$362,2,)</f>
        <v>Traveller accommodation</v>
      </c>
      <c r="C315" s="67" t="s">
        <v>9592</v>
      </c>
      <c r="D315" s="67">
        <v>3038.6</v>
      </c>
    </row>
    <row r="316" spans="1:4" x14ac:dyDescent="0.45">
      <c r="A316" s="67" t="str">
        <f t="shared" si="4"/>
        <v>721A00</v>
      </c>
      <c r="B316" s="67" t="str">
        <f>VLOOKUP(A316,'GDP MetaData'!B$26:C$362,2,)</f>
        <v>Recreational vehicle (RV) parks, recreational camps, and rooming and boarding houses</v>
      </c>
      <c r="C316" s="67" t="s">
        <v>9593</v>
      </c>
      <c r="D316" s="67">
        <v>624.20000000000005</v>
      </c>
    </row>
    <row r="317" spans="1:4" x14ac:dyDescent="0.45">
      <c r="A317" s="67" t="str">
        <f t="shared" si="4"/>
        <v>722000</v>
      </c>
      <c r="B317" s="67" t="str">
        <f>VLOOKUP(A317,'GDP MetaData'!B$26:C$362,2,)</f>
        <v>Food services and drinking places</v>
      </c>
      <c r="C317" s="67" t="s">
        <v>9594</v>
      </c>
      <c r="D317" s="67">
        <v>11581.9</v>
      </c>
    </row>
    <row r="318" spans="1:4" x14ac:dyDescent="0.45">
      <c r="A318" s="67" t="str">
        <f t="shared" si="4"/>
        <v>810000</v>
      </c>
      <c r="B318" s="67" t="str">
        <f>VLOOKUP(A318,'GDP MetaData'!B$26:C$362,2,)</f>
        <v>Other services (except public administration)</v>
      </c>
      <c r="C318" s="67" t="s">
        <v>9595</v>
      </c>
      <c r="D318" s="67">
        <v>14238.3</v>
      </c>
    </row>
    <row r="319" spans="1:4" x14ac:dyDescent="0.45">
      <c r="A319" s="67" t="str">
        <f t="shared" si="4"/>
        <v>811000</v>
      </c>
      <c r="B319" s="67" t="str">
        <f>VLOOKUP(A319,'GDP MetaData'!B$26:C$362,2,)</f>
        <v>Repair and maintenance</v>
      </c>
      <c r="C319" s="67" t="s">
        <v>9596</v>
      </c>
      <c r="D319" s="67">
        <v>4115.1000000000004</v>
      </c>
    </row>
    <row r="320" spans="1:4" x14ac:dyDescent="0.45">
      <c r="A320" s="67" t="str">
        <f t="shared" si="4"/>
        <v>811100</v>
      </c>
      <c r="B320" s="67" t="str">
        <f>VLOOKUP(A320,'GDP MetaData'!B$26:C$362,2,)</f>
        <v>Automotive repair and maintenance</v>
      </c>
      <c r="C320" s="67" t="s">
        <v>9597</v>
      </c>
      <c r="D320" s="67">
        <v>2432.8000000000002</v>
      </c>
    </row>
    <row r="321" spans="1:4" x14ac:dyDescent="0.45">
      <c r="A321" s="67" t="str">
        <f t="shared" si="4"/>
        <v>811A00</v>
      </c>
      <c r="B321" s="67" t="str">
        <f>VLOOKUP(A321,'GDP MetaData'!B$26:C$362,2,)</f>
        <v>Repair and maintenance (except automotive)</v>
      </c>
      <c r="C321" s="67" t="s">
        <v>9598</v>
      </c>
      <c r="D321" s="67">
        <v>1682.2</v>
      </c>
    </row>
    <row r="322" spans="1:4" x14ac:dyDescent="0.45">
      <c r="A322" s="67" t="str">
        <f t="shared" ref="A322:A338" si="5">LEFT(SUBSTITUTE(RIGHT(C322,LEN(C322)-FIND("[",C322)),"]","")&amp;"000000",6)</f>
        <v>81A000</v>
      </c>
      <c r="B322" s="67" t="str">
        <f>VLOOKUP(A322,'GDP MetaData'!B$26:C$362,2,)</f>
        <v>Personal services and private households</v>
      </c>
      <c r="C322" s="67" t="s">
        <v>9599</v>
      </c>
      <c r="D322" s="67">
        <v>4416.8</v>
      </c>
    </row>
    <row r="323" spans="1:4" x14ac:dyDescent="0.45">
      <c r="A323" s="67" t="str">
        <f t="shared" si="5"/>
        <v>812000</v>
      </c>
      <c r="B323" s="67" t="str">
        <f>VLOOKUP(A323,'GDP MetaData'!B$26:C$362,2,)</f>
        <v>Personal and laundry services</v>
      </c>
      <c r="C323" s="67" t="s">
        <v>9600</v>
      </c>
      <c r="D323" s="67">
        <v>3077.4</v>
      </c>
    </row>
    <row r="324" spans="1:4" x14ac:dyDescent="0.45">
      <c r="A324" s="67" t="str">
        <f t="shared" si="5"/>
        <v>812200</v>
      </c>
      <c r="B324" s="67" t="str">
        <f>VLOOKUP(A324,'GDP MetaData'!B$26:C$362,2,)</f>
        <v>Funeral services</v>
      </c>
      <c r="C324" s="67" t="s">
        <v>9601</v>
      </c>
      <c r="D324" s="67">
        <v>458.5</v>
      </c>
    </row>
    <row r="325" spans="1:4" x14ac:dyDescent="0.45">
      <c r="A325" s="67" t="str">
        <f t="shared" si="5"/>
        <v>812300</v>
      </c>
      <c r="B325" s="67" t="str">
        <f>VLOOKUP(A325,'GDP MetaData'!B$26:C$362,2,)</f>
        <v>Dry cleaning and laundry services</v>
      </c>
      <c r="C325" s="67" t="s">
        <v>9602</v>
      </c>
      <c r="D325" s="67">
        <v>499.3</v>
      </c>
    </row>
    <row r="326" spans="1:4" x14ac:dyDescent="0.45">
      <c r="A326" s="67" t="str">
        <f t="shared" si="5"/>
        <v>812A00</v>
      </c>
      <c r="B326" s="67" t="str">
        <f>VLOOKUP(A326,'GDP MetaData'!B$26:C$362,2,)</f>
        <v>Personal care services and other personal services</v>
      </c>
      <c r="C326" s="67" t="s">
        <v>9603</v>
      </c>
      <c r="D326" s="67">
        <v>2119.6999999999998</v>
      </c>
    </row>
    <row r="327" spans="1:4" x14ac:dyDescent="0.45">
      <c r="A327" s="67" t="str">
        <f t="shared" si="5"/>
        <v>814000</v>
      </c>
      <c r="B327" s="67" t="str">
        <f>VLOOKUP(A327,'GDP MetaData'!B$26:C$362,2,)</f>
        <v>Private households</v>
      </c>
      <c r="C327" s="67" t="s">
        <v>9604</v>
      </c>
      <c r="D327" s="67">
        <v>1339.4</v>
      </c>
    </row>
    <row r="328" spans="1:4" x14ac:dyDescent="0.45">
      <c r="A328" s="67" t="str">
        <f t="shared" si="5"/>
        <v>813000</v>
      </c>
      <c r="B328" s="67" t="str">
        <f>VLOOKUP(A328,'GDP MetaData'!B$26:C$362,2,)</f>
        <v>Religious, grant-making, civic, and professional and similar organizations</v>
      </c>
      <c r="C328" s="67" t="s">
        <v>9605</v>
      </c>
      <c r="D328" s="67">
        <v>5706.5</v>
      </c>
    </row>
    <row r="329" spans="1:4" x14ac:dyDescent="0.45">
      <c r="A329" s="67" t="str">
        <f t="shared" si="5"/>
        <v>813100</v>
      </c>
      <c r="B329" s="67" t="str">
        <f>VLOOKUP(A329,'GDP MetaData'!B$26:C$362,2,)</f>
        <v>Religious organizations</v>
      </c>
      <c r="C329" s="67" t="s">
        <v>9606</v>
      </c>
      <c r="D329" s="67">
        <v>1349.1</v>
      </c>
    </row>
    <row r="330" spans="1:4" x14ac:dyDescent="0.45">
      <c r="A330" s="67" t="str">
        <f t="shared" si="5"/>
        <v>813A00</v>
      </c>
      <c r="B330" s="67" t="str">
        <f>VLOOKUP(A330,'GDP MetaData'!B$26:C$362,2,)</f>
        <v>Grant-making, civic, and professional and similar organizations</v>
      </c>
      <c r="C330" s="67" t="s">
        <v>9607</v>
      </c>
      <c r="D330" s="67">
        <v>4357.3999999999996</v>
      </c>
    </row>
    <row r="331" spans="1:4" x14ac:dyDescent="0.45">
      <c r="A331" s="67" t="str">
        <f t="shared" si="5"/>
        <v>910000</v>
      </c>
      <c r="B331" s="67" t="str">
        <f>VLOOKUP(A331,'GDP MetaData'!B$26:C$362,2,)</f>
        <v>Public administration</v>
      </c>
      <c r="C331" s="67" t="s">
        <v>9608</v>
      </c>
      <c r="D331" s="67">
        <v>53158.2</v>
      </c>
    </row>
    <row r="332" spans="1:4" x14ac:dyDescent="0.45">
      <c r="A332" s="67" t="str">
        <f t="shared" si="5"/>
        <v>911000</v>
      </c>
      <c r="B332" s="67" t="str">
        <f>VLOOKUP(A332,'GDP MetaData'!B$26:C$362,2,)</f>
        <v>Federal government public administration</v>
      </c>
      <c r="C332" s="67" t="s">
        <v>9609</v>
      </c>
      <c r="D332" s="67">
        <v>22285</v>
      </c>
    </row>
    <row r="333" spans="1:4" x14ac:dyDescent="0.45">
      <c r="A333" s="67" t="str">
        <f t="shared" si="5"/>
        <v>911100</v>
      </c>
      <c r="B333" s="67" t="str">
        <f>VLOOKUP(A333,'GDP MetaData'!B$26:C$362,2,)</f>
        <v>Defence services</v>
      </c>
      <c r="C333" s="67" t="s">
        <v>9610</v>
      </c>
      <c r="D333" s="67">
        <v>5686.1</v>
      </c>
    </row>
    <row r="334" spans="1:4" x14ac:dyDescent="0.45">
      <c r="A334" s="67" t="str">
        <f t="shared" si="5"/>
        <v>911A00</v>
      </c>
      <c r="B334" s="67" t="str">
        <f>VLOOKUP(A334,'GDP MetaData'!B$26:C$362,2,)</f>
        <v>Federal government public administration (except defence)</v>
      </c>
      <c r="C334" s="67" t="s">
        <v>9611</v>
      </c>
      <c r="D334" s="67">
        <v>16599</v>
      </c>
    </row>
    <row r="335" spans="1:4" x14ac:dyDescent="0.45">
      <c r="A335" s="67" t="str">
        <f t="shared" si="5"/>
        <v>912000</v>
      </c>
      <c r="B335" s="67" t="str">
        <f>VLOOKUP(A335,'GDP MetaData'!B$26:C$362,2,)</f>
        <v>Provincial and territorial public administration</v>
      </c>
      <c r="C335" s="67" t="s">
        <v>9612</v>
      </c>
      <c r="D335" s="67">
        <v>10425.9</v>
      </c>
    </row>
    <row r="336" spans="1:4" x14ac:dyDescent="0.45">
      <c r="A336" s="67" t="str">
        <f t="shared" si="5"/>
        <v>91A000</v>
      </c>
      <c r="B336" s="67" t="str">
        <f>VLOOKUP(A336,'GDP MetaData'!B$26:C$362,2,)</f>
        <v>Local, municipal, regional and aboriginal public administration</v>
      </c>
      <c r="C336" s="67" t="s">
        <v>9613</v>
      </c>
      <c r="D336" s="67">
        <v>20447.3</v>
      </c>
    </row>
    <row r="337" spans="1:4" x14ac:dyDescent="0.45">
      <c r="A337" s="67" t="str">
        <f t="shared" si="5"/>
        <v>913000</v>
      </c>
      <c r="B337" s="67" t="str">
        <f>VLOOKUP(A337,'GDP MetaData'!B$26:C$362,2,)</f>
        <v>Local, municipal and regional public administration</v>
      </c>
      <c r="C337" s="67" t="s">
        <v>9614</v>
      </c>
      <c r="D337" s="67">
        <v>19588.3</v>
      </c>
    </row>
    <row r="338" spans="1:4" x14ac:dyDescent="0.45">
      <c r="A338" s="67" t="str">
        <f t="shared" si="5"/>
        <v>914000</v>
      </c>
      <c r="B338" s="67" t="str">
        <f>VLOOKUP(A338,'GDP MetaData'!B$26:C$362,2,)</f>
        <v>Aboriginal public administration</v>
      </c>
      <c r="C338" s="67" t="s">
        <v>9615</v>
      </c>
      <c r="D338" s="67">
        <v>859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89"/>
  <sheetViews>
    <sheetView workbookViewId="0"/>
  </sheetViews>
  <sheetFormatPr defaultColWidth="9.1328125" defaultRowHeight="14.25" x14ac:dyDescent="0.45"/>
  <cols>
    <col min="1" max="2" width="9.1328125" style="67"/>
    <col min="3" max="3" width="88.86328125" style="67" customWidth="1"/>
    <col min="4" max="16384" width="9.1328125" style="67"/>
  </cols>
  <sheetData>
    <row r="1" spans="1:11" x14ac:dyDescent="0.45">
      <c r="A1" s="67" t="s">
        <v>9616</v>
      </c>
      <c r="B1" s="67" t="s">
        <v>5435</v>
      </c>
      <c r="C1" s="67" t="s">
        <v>9617</v>
      </c>
      <c r="D1" s="67" t="s">
        <v>9618</v>
      </c>
      <c r="E1" s="67" t="s">
        <v>9145</v>
      </c>
      <c r="F1" s="67" t="s">
        <v>9619</v>
      </c>
      <c r="G1" s="67" t="s">
        <v>9620</v>
      </c>
      <c r="H1" s="67" t="s">
        <v>9621</v>
      </c>
      <c r="I1" s="67" t="s">
        <v>9622</v>
      </c>
      <c r="J1" s="67" t="s">
        <v>9623</v>
      </c>
      <c r="K1" s="67" t="s">
        <v>9624</v>
      </c>
    </row>
    <row r="2" spans="1:11" x14ac:dyDescent="0.45">
      <c r="A2" s="67" t="s">
        <v>9625</v>
      </c>
      <c r="C2" s="67">
        <v>36100402</v>
      </c>
      <c r="D2" s="67" t="s">
        <v>9626</v>
      </c>
      <c r="E2" s="67" t="s">
        <v>9627</v>
      </c>
      <c r="F2" s="67" t="s">
        <v>9628</v>
      </c>
      <c r="G2" s="67" t="s">
        <v>9629</v>
      </c>
      <c r="H2" s="67" t="s">
        <v>9630</v>
      </c>
      <c r="I2" s="119">
        <v>35431</v>
      </c>
      <c r="J2" s="119">
        <v>43466</v>
      </c>
      <c r="K2" s="67">
        <v>3</v>
      </c>
    </row>
    <row r="4" spans="1:11" x14ac:dyDescent="0.45">
      <c r="A4" s="67" t="s">
        <v>9631</v>
      </c>
      <c r="C4" s="67" t="s">
        <v>9632</v>
      </c>
      <c r="D4" s="67" t="s">
        <v>9633</v>
      </c>
      <c r="E4" s="67" t="s">
        <v>9634</v>
      </c>
    </row>
    <row r="5" spans="1:11" x14ac:dyDescent="0.45">
      <c r="A5" s="67">
        <v>1</v>
      </c>
      <c r="C5" s="67" t="s">
        <v>9635</v>
      </c>
    </row>
    <row r="6" spans="1:11" x14ac:dyDescent="0.45">
      <c r="A6" s="67">
        <v>2</v>
      </c>
      <c r="C6" s="67" t="s">
        <v>9636</v>
      </c>
    </row>
    <row r="7" spans="1:11" x14ac:dyDescent="0.45">
      <c r="A7" s="67">
        <v>3</v>
      </c>
      <c r="C7" s="67" t="s">
        <v>9291</v>
      </c>
      <c r="D7" s="67" t="s">
        <v>9637</v>
      </c>
    </row>
    <row r="9" spans="1:11" x14ac:dyDescent="0.45">
      <c r="A9" s="67" t="s">
        <v>9631</v>
      </c>
      <c r="C9" s="67" t="s">
        <v>9638</v>
      </c>
      <c r="D9" s="67" t="s">
        <v>9639</v>
      </c>
      <c r="E9" s="67" t="s">
        <v>9640</v>
      </c>
      <c r="F9" s="67" t="s">
        <v>9641</v>
      </c>
      <c r="G9" s="67" t="s">
        <v>9642</v>
      </c>
      <c r="H9" s="67" t="s">
        <v>9643</v>
      </c>
      <c r="I9" s="67" t="s">
        <v>9644</v>
      </c>
    </row>
    <row r="10" spans="1:11" x14ac:dyDescent="0.45">
      <c r="A10" s="67">
        <v>1</v>
      </c>
      <c r="C10" s="67" t="s">
        <v>127</v>
      </c>
      <c r="D10" s="67" t="s">
        <v>9645</v>
      </c>
      <c r="E10" s="67">
        <v>1</v>
      </c>
    </row>
    <row r="11" spans="1:11" x14ac:dyDescent="0.45">
      <c r="A11" s="67">
        <v>1</v>
      </c>
      <c r="C11" s="67" t="s">
        <v>130</v>
      </c>
      <c r="D11" s="67" t="s">
        <v>9646</v>
      </c>
      <c r="E11" s="67">
        <v>2</v>
      </c>
    </row>
    <row r="12" spans="1:11" x14ac:dyDescent="0.45">
      <c r="A12" s="67">
        <v>1</v>
      </c>
      <c r="C12" s="67" t="s">
        <v>128</v>
      </c>
      <c r="D12" s="67" t="s">
        <v>9647</v>
      </c>
      <c r="E12" s="67">
        <v>3</v>
      </c>
    </row>
    <row r="13" spans="1:11" x14ac:dyDescent="0.45">
      <c r="A13" s="67">
        <v>1</v>
      </c>
      <c r="C13" s="67" t="s">
        <v>126</v>
      </c>
      <c r="D13" s="67" t="s">
        <v>9648</v>
      </c>
      <c r="E13" s="67">
        <v>4</v>
      </c>
    </row>
    <row r="14" spans="1:11" x14ac:dyDescent="0.45">
      <c r="A14" s="67">
        <v>1</v>
      </c>
      <c r="C14" s="67" t="s">
        <v>131</v>
      </c>
      <c r="D14" s="67" t="s">
        <v>9649</v>
      </c>
      <c r="E14" s="67">
        <v>5</v>
      </c>
    </row>
    <row r="15" spans="1:11" x14ac:dyDescent="0.45">
      <c r="A15" s="67">
        <v>1</v>
      </c>
      <c r="C15" s="67" t="s">
        <v>129</v>
      </c>
      <c r="D15" s="67" t="s">
        <v>9650</v>
      </c>
      <c r="E15" s="67">
        <v>6</v>
      </c>
    </row>
    <row r="16" spans="1:11" x14ac:dyDescent="0.45">
      <c r="A16" s="67">
        <v>1</v>
      </c>
      <c r="C16" s="67" t="s">
        <v>125</v>
      </c>
      <c r="D16" s="67" t="s">
        <v>9651</v>
      </c>
      <c r="E16" s="67">
        <v>7</v>
      </c>
    </row>
    <row r="17" spans="1:8" x14ac:dyDescent="0.45">
      <c r="A17" s="67">
        <v>1</v>
      </c>
      <c r="C17" s="67" t="s">
        <v>132</v>
      </c>
      <c r="D17" s="67" t="s">
        <v>9652</v>
      </c>
      <c r="E17" s="67">
        <v>8</v>
      </c>
    </row>
    <row r="18" spans="1:8" x14ac:dyDescent="0.45">
      <c r="A18" s="67">
        <v>1</v>
      </c>
      <c r="C18" s="67" t="s">
        <v>122</v>
      </c>
      <c r="D18" s="67" t="s">
        <v>9653</v>
      </c>
      <c r="E18" s="67">
        <v>9</v>
      </c>
    </row>
    <row r="19" spans="1:8" x14ac:dyDescent="0.45">
      <c r="A19" s="67">
        <v>1</v>
      </c>
      <c r="C19" s="67" t="s">
        <v>123</v>
      </c>
      <c r="D19" s="67" t="s">
        <v>9654</v>
      </c>
      <c r="E19" s="67">
        <v>10</v>
      </c>
    </row>
    <row r="20" spans="1:8" x14ac:dyDescent="0.45">
      <c r="A20" s="67">
        <v>1</v>
      </c>
      <c r="C20" s="67" t="s">
        <v>9149</v>
      </c>
      <c r="D20" s="67" t="s">
        <v>9655</v>
      </c>
      <c r="E20" s="67">
        <v>11</v>
      </c>
    </row>
    <row r="21" spans="1:8" x14ac:dyDescent="0.45">
      <c r="A21" s="67">
        <v>1</v>
      </c>
      <c r="C21" s="67" t="s">
        <v>9148</v>
      </c>
      <c r="D21" s="67" t="s">
        <v>9656</v>
      </c>
      <c r="E21" s="67">
        <v>12</v>
      </c>
    </row>
    <row r="22" spans="1:8" x14ac:dyDescent="0.45">
      <c r="A22" s="67">
        <v>1</v>
      </c>
      <c r="C22" s="67" t="s">
        <v>9150</v>
      </c>
      <c r="D22" s="67" t="s">
        <v>9657</v>
      </c>
      <c r="E22" s="67">
        <v>13</v>
      </c>
    </row>
    <row r="23" spans="1:8" x14ac:dyDescent="0.45">
      <c r="A23" s="67">
        <v>2</v>
      </c>
      <c r="C23" s="67" t="s">
        <v>9658</v>
      </c>
      <c r="E23" s="67">
        <v>1</v>
      </c>
    </row>
    <row r="24" spans="1:8" x14ac:dyDescent="0.45">
      <c r="A24" s="67">
        <v>2</v>
      </c>
      <c r="C24" s="67" t="s">
        <v>9659</v>
      </c>
      <c r="E24" s="67">
        <v>2</v>
      </c>
      <c r="H24" s="67">
        <v>76</v>
      </c>
    </row>
    <row r="25" spans="1:8" x14ac:dyDescent="0.45">
      <c r="A25" s="67">
        <v>2</v>
      </c>
      <c r="C25" s="67" t="s">
        <v>9660</v>
      </c>
      <c r="E25" s="67">
        <v>3</v>
      </c>
      <c r="H25" s="67">
        <v>65</v>
      </c>
    </row>
    <row r="26" spans="1:8" x14ac:dyDescent="0.45">
      <c r="A26" s="67">
        <v>3</v>
      </c>
      <c r="B26" s="67" t="str">
        <f>LEFT(SUBSTITUTE(SUBSTITUTE(D26,"[",""),"]","")&amp;"00000",6)</f>
        <v>T00100</v>
      </c>
      <c r="C26" s="67" t="s">
        <v>182</v>
      </c>
      <c r="D26" s="67" t="s">
        <v>9661</v>
      </c>
      <c r="E26" s="67">
        <v>1</v>
      </c>
      <c r="H26" s="67">
        <v>3</v>
      </c>
    </row>
    <row r="27" spans="1:8" x14ac:dyDescent="0.45">
      <c r="A27" s="67">
        <v>3</v>
      </c>
      <c r="B27" s="67" t="str">
        <f t="shared" ref="B27:B90" si="0">LEFT(SUBSTITUTE(SUBSTITUTE(D27,"[",""),"]","")&amp;"00000",6)</f>
        <v>T00200</v>
      </c>
      <c r="C27" s="67" t="s">
        <v>9662</v>
      </c>
      <c r="D27" s="67" t="s">
        <v>9663</v>
      </c>
      <c r="E27" s="67">
        <v>2</v>
      </c>
      <c r="F27" s="67">
        <v>1</v>
      </c>
      <c r="H27" s="67">
        <v>4</v>
      </c>
    </row>
    <row r="28" spans="1:8" x14ac:dyDescent="0.45">
      <c r="A28" s="67">
        <v>3</v>
      </c>
      <c r="B28" s="67" t="str">
        <f t="shared" si="0"/>
        <v>T00300</v>
      </c>
      <c r="C28" s="67" t="s">
        <v>9664</v>
      </c>
      <c r="D28" s="67" t="s">
        <v>9665</v>
      </c>
      <c r="E28" s="67">
        <v>3</v>
      </c>
      <c r="F28" s="67">
        <v>1</v>
      </c>
      <c r="H28" s="67">
        <v>5</v>
      </c>
    </row>
    <row r="29" spans="1:8" x14ac:dyDescent="0.45">
      <c r="A29" s="67">
        <v>3</v>
      </c>
      <c r="B29" s="67" t="str">
        <f t="shared" si="0"/>
        <v>T01000</v>
      </c>
      <c r="C29" s="67" t="s">
        <v>921</v>
      </c>
      <c r="D29" s="67" t="s">
        <v>9666</v>
      </c>
      <c r="E29" s="67">
        <v>4</v>
      </c>
      <c r="F29" s="67">
        <v>1</v>
      </c>
      <c r="H29" s="67">
        <v>6</v>
      </c>
    </row>
    <row r="30" spans="1:8" x14ac:dyDescent="0.45">
      <c r="A30" s="67">
        <v>3</v>
      </c>
      <c r="B30" s="67" t="str">
        <f t="shared" si="0"/>
        <v>T01100</v>
      </c>
      <c r="C30" s="67" t="s">
        <v>923</v>
      </c>
      <c r="D30" s="67" t="s">
        <v>9667</v>
      </c>
      <c r="E30" s="67">
        <v>5</v>
      </c>
      <c r="F30" s="67">
        <v>1</v>
      </c>
      <c r="H30" s="67">
        <v>7</v>
      </c>
    </row>
    <row r="31" spans="1:8" x14ac:dyDescent="0.45">
      <c r="A31" s="67">
        <v>3</v>
      </c>
      <c r="B31" s="67" t="str">
        <f t="shared" si="0"/>
        <v>T01200</v>
      </c>
      <c r="C31" s="67" t="s">
        <v>925</v>
      </c>
      <c r="D31" s="67" t="s">
        <v>9668</v>
      </c>
      <c r="E31" s="67">
        <v>6</v>
      </c>
      <c r="F31" s="67">
        <v>1</v>
      </c>
      <c r="H31" s="67">
        <v>8</v>
      </c>
    </row>
    <row r="32" spans="1:8" x14ac:dyDescent="0.45">
      <c r="A32" s="67">
        <v>3</v>
      </c>
      <c r="B32" s="67" t="str">
        <f t="shared" si="0"/>
        <v>T01300</v>
      </c>
      <c r="C32" s="67" t="s">
        <v>9669</v>
      </c>
      <c r="D32" s="67" t="s">
        <v>9670</v>
      </c>
      <c r="E32" s="67">
        <v>7</v>
      </c>
      <c r="F32" s="67">
        <v>1</v>
      </c>
      <c r="H32" s="67">
        <v>9</v>
      </c>
    </row>
    <row r="33" spans="1:8" x14ac:dyDescent="0.45">
      <c r="A33" s="67">
        <v>3</v>
      </c>
      <c r="B33" s="67" t="str">
        <f t="shared" si="0"/>
        <v>T01400</v>
      </c>
      <c r="C33" s="67" t="s">
        <v>931</v>
      </c>
      <c r="D33" s="67" t="s">
        <v>9671</v>
      </c>
      <c r="E33" s="67">
        <v>8</v>
      </c>
      <c r="F33" s="67">
        <v>7</v>
      </c>
      <c r="H33" s="67">
        <v>10</v>
      </c>
    </row>
    <row r="34" spans="1:8" x14ac:dyDescent="0.45">
      <c r="A34" s="67">
        <v>3</v>
      </c>
      <c r="B34" s="67" t="str">
        <f t="shared" si="0"/>
        <v>T01500</v>
      </c>
      <c r="C34" s="67" t="s">
        <v>933</v>
      </c>
      <c r="D34" s="67" t="s">
        <v>9672</v>
      </c>
      <c r="E34" s="67">
        <v>9</v>
      </c>
      <c r="F34" s="67">
        <v>7</v>
      </c>
      <c r="H34" s="67">
        <v>11</v>
      </c>
    </row>
    <row r="35" spans="1:8" x14ac:dyDescent="0.45">
      <c r="A35" s="67">
        <v>3</v>
      </c>
      <c r="B35" s="67" t="str">
        <f t="shared" si="0"/>
        <v>T01600</v>
      </c>
      <c r="C35" s="67" t="s">
        <v>927</v>
      </c>
      <c r="D35" s="67" t="s">
        <v>9673</v>
      </c>
      <c r="E35" s="67">
        <v>10</v>
      </c>
      <c r="F35" s="67">
        <v>1</v>
      </c>
      <c r="H35" s="67">
        <v>12</v>
      </c>
    </row>
    <row r="36" spans="1:8" x14ac:dyDescent="0.45">
      <c r="A36" s="67">
        <v>3</v>
      </c>
      <c r="B36" s="67" t="str">
        <f t="shared" si="0"/>
        <v>110000</v>
      </c>
      <c r="C36" s="67" t="s">
        <v>188</v>
      </c>
      <c r="D36" s="67" t="s">
        <v>9646</v>
      </c>
      <c r="E36" s="67">
        <v>11</v>
      </c>
      <c r="F36" s="67">
        <v>1</v>
      </c>
    </row>
    <row r="37" spans="1:8" x14ac:dyDescent="0.45">
      <c r="A37" s="67">
        <v>3</v>
      </c>
      <c r="B37" s="67" t="str">
        <f t="shared" si="0"/>
        <v>11A000</v>
      </c>
      <c r="C37" s="67" t="s">
        <v>190</v>
      </c>
      <c r="D37" s="67" t="s">
        <v>9674</v>
      </c>
      <c r="E37" s="67">
        <v>12</v>
      </c>
      <c r="F37" s="67">
        <v>11</v>
      </c>
      <c r="H37" s="67">
        <v>13</v>
      </c>
    </row>
    <row r="38" spans="1:8" x14ac:dyDescent="0.45">
      <c r="A38" s="67">
        <v>3</v>
      </c>
      <c r="B38" s="67" t="str">
        <f t="shared" si="0"/>
        <v>111000</v>
      </c>
      <c r="C38" s="67" t="s">
        <v>192</v>
      </c>
      <c r="D38" s="67" t="s">
        <v>9675</v>
      </c>
      <c r="E38" s="67">
        <v>13</v>
      </c>
      <c r="F38" s="67">
        <v>12</v>
      </c>
    </row>
    <row r="39" spans="1:8" x14ac:dyDescent="0.45">
      <c r="A39" s="67">
        <v>3</v>
      </c>
      <c r="B39" s="67" t="str">
        <f t="shared" si="0"/>
        <v>1114A0</v>
      </c>
      <c r="C39" s="67" t="s">
        <v>9676</v>
      </c>
      <c r="D39" s="67" t="s">
        <v>9677</v>
      </c>
      <c r="E39" s="67">
        <v>14</v>
      </c>
      <c r="F39" s="67">
        <v>326</v>
      </c>
      <c r="H39" s="67">
        <v>96</v>
      </c>
    </row>
    <row r="40" spans="1:8" x14ac:dyDescent="0.45">
      <c r="A40" s="67">
        <v>3</v>
      </c>
      <c r="B40" s="67" t="str">
        <f t="shared" si="0"/>
        <v>111A00</v>
      </c>
      <c r="C40" s="67" t="s">
        <v>9678</v>
      </c>
      <c r="D40" s="67" t="s">
        <v>9679</v>
      </c>
      <c r="E40" s="67">
        <v>15</v>
      </c>
      <c r="F40" s="67">
        <v>326</v>
      </c>
      <c r="H40" s="67">
        <v>108</v>
      </c>
    </row>
    <row r="41" spans="1:8" x14ac:dyDescent="0.45">
      <c r="A41" s="67">
        <v>3</v>
      </c>
      <c r="B41" s="67" t="str">
        <f t="shared" si="0"/>
        <v>112000</v>
      </c>
      <c r="C41" s="67" t="s">
        <v>3159</v>
      </c>
      <c r="D41" s="67" t="s">
        <v>9680</v>
      </c>
      <c r="E41" s="67">
        <v>16</v>
      </c>
      <c r="F41" s="67">
        <v>12</v>
      </c>
    </row>
    <row r="42" spans="1:8" x14ac:dyDescent="0.45">
      <c r="A42" s="67">
        <v>3</v>
      </c>
      <c r="B42" s="67" t="str">
        <f t="shared" si="0"/>
        <v>113000</v>
      </c>
      <c r="C42" s="67" t="s">
        <v>209</v>
      </c>
      <c r="D42" s="67" t="s">
        <v>9681</v>
      </c>
      <c r="E42" s="67">
        <v>17</v>
      </c>
      <c r="F42" s="67">
        <v>11</v>
      </c>
    </row>
    <row r="43" spans="1:8" x14ac:dyDescent="0.45">
      <c r="A43" s="67">
        <v>3</v>
      </c>
      <c r="B43" s="67" t="str">
        <f t="shared" si="0"/>
        <v>114000</v>
      </c>
      <c r="C43" s="67" t="s">
        <v>212</v>
      </c>
      <c r="D43" s="67" t="s">
        <v>9682</v>
      </c>
      <c r="E43" s="67">
        <v>18</v>
      </c>
      <c r="F43" s="67">
        <v>11</v>
      </c>
    </row>
    <row r="44" spans="1:8" x14ac:dyDescent="0.45">
      <c r="A44" s="67">
        <v>3</v>
      </c>
      <c r="B44" s="67" t="str">
        <f t="shared" si="0"/>
        <v>115000</v>
      </c>
      <c r="C44" s="67" t="s">
        <v>214</v>
      </c>
      <c r="D44" s="67" t="s">
        <v>9683</v>
      </c>
      <c r="E44" s="67">
        <v>19</v>
      </c>
      <c r="F44" s="67">
        <v>11</v>
      </c>
    </row>
    <row r="45" spans="1:8" x14ac:dyDescent="0.45">
      <c r="A45" s="67">
        <v>3</v>
      </c>
      <c r="B45" s="67" t="str">
        <f t="shared" si="0"/>
        <v>115300</v>
      </c>
      <c r="C45" s="67" t="s">
        <v>217</v>
      </c>
      <c r="D45" s="67" t="s">
        <v>9684</v>
      </c>
      <c r="E45" s="67">
        <v>20</v>
      </c>
      <c r="F45" s="67">
        <v>19</v>
      </c>
    </row>
    <row r="46" spans="1:8" x14ac:dyDescent="0.45">
      <c r="A46" s="67">
        <v>3</v>
      </c>
      <c r="B46" s="67" t="str">
        <f t="shared" si="0"/>
        <v>115A00</v>
      </c>
      <c r="C46" s="67" t="s">
        <v>220</v>
      </c>
      <c r="D46" s="67" t="s">
        <v>9685</v>
      </c>
      <c r="E46" s="67">
        <v>21</v>
      </c>
      <c r="F46" s="67">
        <v>19</v>
      </c>
      <c r="H46" s="67">
        <v>15</v>
      </c>
    </row>
    <row r="47" spans="1:8" x14ac:dyDescent="0.45">
      <c r="A47" s="67">
        <v>3</v>
      </c>
      <c r="B47" s="67" t="str">
        <f t="shared" si="0"/>
        <v>210000</v>
      </c>
      <c r="C47" s="67" t="s">
        <v>3236</v>
      </c>
      <c r="D47" s="67" t="s">
        <v>9686</v>
      </c>
      <c r="E47" s="67">
        <v>22</v>
      </c>
      <c r="F47" s="67">
        <v>1</v>
      </c>
    </row>
    <row r="48" spans="1:8" x14ac:dyDescent="0.45">
      <c r="A48" s="67">
        <v>3</v>
      </c>
      <c r="B48" s="67" t="str">
        <f t="shared" si="0"/>
        <v>211000</v>
      </c>
      <c r="C48" s="67" t="s">
        <v>224</v>
      </c>
      <c r="D48" s="67" t="s">
        <v>9687</v>
      </c>
      <c r="E48" s="67">
        <v>23</v>
      </c>
      <c r="F48" s="67">
        <v>22</v>
      </c>
    </row>
    <row r="49" spans="1:8" x14ac:dyDescent="0.45">
      <c r="A49" s="67">
        <v>3</v>
      </c>
      <c r="B49" s="67" t="str">
        <f t="shared" si="0"/>
        <v>211110</v>
      </c>
      <c r="C49" s="67" t="s">
        <v>3240</v>
      </c>
      <c r="D49" s="67" t="s">
        <v>9688</v>
      </c>
      <c r="E49" s="67">
        <v>24</v>
      </c>
      <c r="F49" s="67">
        <v>23</v>
      </c>
      <c r="H49" s="67">
        <v>94</v>
      </c>
    </row>
    <row r="50" spans="1:8" x14ac:dyDescent="0.45">
      <c r="A50" s="67">
        <v>3</v>
      </c>
      <c r="B50" s="67" t="str">
        <f t="shared" si="0"/>
        <v>211140</v>
      </c>
      <c r="C50" s="67" t="s">
        <v>3243</v>
      </c>
      <c r="D50" s="67" t="s">
        <v>9689</v>
      </c>
      <c r="E50" s="67">
        <v>25</v>
      </c>
      <c r="F50" s="67">
        <v>23</v>
      </c>
      <c r="H50" s="67">
        <v>95</v>
      </c>
    </row>
    <row r="51" spans="1:8" x14ac:dyDescent="0.45">
      <c r="A51" s="67">
        <v>3</v>
      </c>
      <c r="B51" s="67" t="str">
        <f t="shared" si="0"/>
        <v>212000</v>
      </c>
      <c r="C51" s="67" t="s">
        <v>232</v>
      </c>
      <c r="D51" s="67" t="s">
        <v>9690</v>
      </c>
      <c r="E51" s="67">
        <v>26</v>
      </c>
      <c r="F51" s="67">
        <v>22</v>
      </c>
    </row>
    <row r="52" spans="1:8" x14ac:dyDescent="0.45">
      <c r="A52" s="67">
        <v>3</v>
      </c>
      <c r="B52" s="67" t="str">
        <f t="shared" si="0"/>
        <v>212100</v>
      </c>
      <c r="C52" s="67" t="s">
        <v>235</v>
      </c>
      <c r="D52" s="67" t="s">
        <v>9691</v>
      </c>
      <c r="E52" s="67">
        <v>27</v>
      </c>
      <c r="F52" s="67">
        <v>26</v>
      </c>
    </row>
    <row r="53" spans="1:8" x14ac:dyDescent="0.45">
      <c r="A53" s="67">
        <v>3</v>
      </c>
      <c r="B53" s="67" t="str">
        <f t="shared" si="0"/>
        <v>212200</v>
      </c>
      <c r="C53" s="67" t="s">
        <v>237</v>
      </c>
      <c r="D53" s="67" t="s">
        <v>9692</v>
      </c>
      <c r="E53" s="67">
        <v>28</v>
      </c>
      <c r="F53" s="67">
        <v>26</v>
      </c>
    </row>
    <row r="54" spans="1:8" x14ac:dyDescent="0.45">
      <c r="A54" s="67">
        <v>3</v>
      </c>
      <c r="B54" s="67" t="str">
        <f t="shared" si="0"/>
        <v>212210</v>
      </c>
      <c r="C54" s="67" t="s">
        <v>240</v>
      </c>
      <c r="D54" s="67" t="s">
        <v>9693</v>
      </c>
      <c r="E54" s="67">
        <v>29</v>
      </c>
      <c r="F54" s="67">
        <v>28</v>
      </c>
    </row>
    <row r="55" spans="1:8" x14ac:dyDescent="0.45">
      <c r="A55" s="67">
        <v>3</v>
      </c>
      <c r="B55" s="67" t="str">
        <f t="shared" si="0"/>
        <v>212220</v>
      </c>
      <c r="C55" s="67" t="s">
        <v>243</v>
      </c>
      <c r="D55" s="67" t="s">
        <v>9694</v>
      </c>
      <c r="E55" s="67">
        <v>30</v>
      </c>
      <c r="F55" s="67">
        <v>28</v>
      </c>
    </row>
    <row r="56" spans="1:8" x14ac:dyDescent="0.45">
      <c r="A56" s="67">
        <v>3</v>
      </c>
      <c r="B56" s="67" t="str">
        <f t="shared" si="0"/>
        <v>212230</v>
      </c>
      <c r="C56" s="67" t="s">
        <v>246</v>
      </c>
      <c r="D56" s="67" t="s">
        <v>9695</v>
      </c>
      <c r="E56" s="67">
        <v>31</v>
      </c>
      <c r="F56" s="67">
        <v>28</v>
      </c>
    </row>
    <row r="57" spans="1:8" x14ac:dyDescent="0.45">
      <c r="A57" s="67">
        <v>3</v>
      </c>
      <c r="B57" s="67" t="str">
        <f t="shared" si="0"/>
        <v>212290</v>
      </c>
      <c r="C57" s="67" t="s">
        <v>249</v>
      </c>
      <c r="D57" s="67" t="s">
        <v>9696</v>
      </c>
      <c r="E57" s="67">
        <v>32</v>
      </c>
      <c r="F57" s="67">
        <v>28</v>
      </c>
    </row>
    <row r="58" spans="1:8" x14ac:dyDescent="0.45">
      <c r="A58" s="67">
        <v>3</v>
      </c>
      <c r="B58" s="67" t="str">
        <f t="shared" si="0"/>
        <v>212300</v>
      </c>
      <c r="C58" s="67" t="s">
        <v>251</v>
      </c>
      <c r="D58" s="67" t="s">
        <v>9697</v>
      </c>
      <c r="E58" s="67">
        <v>33</v>
      </c>
      <c r="F58" s="67">
        <v>26</v>
      </c>
    </row>
    <row r="59" spans="1:8" x14ac:dyDescent="0.45">
      <c r="A59" s="67">
        <v>3</v>
      </c>
      <c r="B59" s="67" t="str">
        <f t="shared" si="0"/>
        <v>212310</v>
      </c>
      <c r="C59" s="67" t="s">
        <v>254</v>
      </c>
      <c r="D59" s="67" t="s">
        <v>9698</v>
      </c>
      <c r="E59" s="67">
        <v>34</v>
      </c>
      <c r="F59" s="67">
        <v>33</v>
      </c>
    </row>
    <row r="60" spans="1:8" x14ac:dyDescent="0.45">
      <c r="A60" s="67">
        <v>3</v>
      </c>
      <c r="B60" s="67" t="str">
        <f t="shared" si="0"/>
        <v>212320</v>
      </c>
      <c r="C60" s="67" t="s">
        <v>257</v>
      </c>
      <c r="D60" s="67" t="s">
        <v>9699</v>
      </c>
      <c r="E60" s="67">
        <v>35</v>
      </c>
      <c r="F60" s="67">
        <v>33</v>
      </c>
    </row>
    <row r="61" spans="1:8" x14ac:dyDescent="0.45">
      <c r="A61" s="67">
        <v>3</v>
      </c>
      <c r="B61" s="67" t="str">
        <f t="shared" si="0"/>
        <v>212392</v>
      </c>
      <c r="C61" s="67" t="s">
        <v>260</v>
      </c>
      <c r="D61" s="67" t="s">
        <v>9700</v>
      </c>
      <c r="E61" s="67">
        <v>36</v>
      </c>
      <c r="F61" s="67">
        <v>309</v>
      </c>
    </row>
    <row r="62" spans="1:8" x14ac:dyDescent="0.45">
      <c r="A62" s="67">
        <v>3</v>
      </c>
      <c r="B62" s="67" t="str">
        <f t="shared" si="0"/>
        <v>212396</v>
      </c>
      <c r="C62" s="67" t="s">
        <v>263</v>
      </c>
      <c r="D62" s="67" t="s">
        <v>9701</v>
      </c>
      <c r="E62" s="67">
        <v>37</v>
      </c>
      <c r="F62" s="67">
        <v>309</v>
      </c>
    </row>
    <row r="63" spans="1:8" x14ac:dyDescent="0.45">
      <c r="A63" s="67">
        <v>3</v>
      </c>
      <c r="B63" s="67" t="str">
        <f t="shared" si="0"/>
        <v>21239A</v>
      </c>
      <c r="C63" s="67" t="s">
        <v>266</v>
      </c>
      <c r="D63" s="67" t="s">
        <v>9702</v>
      </c>
      <c r="E63" s="67">
        <v>38</v>
      </c>
      <c r="F63" s="67">
        <v>309</v>
      </c>
      <c r="H63" s="67">
        <v>16</v>
      </c>
    </row>
    <row r="64" spans="1:8" x14ac:dyDescent="0.45">
      <c r="A64" s="67">
        <v>3</v>
      </c>
      <c r="B64" s="67" t="str">
        <f t="shared" si="0"/>
        <v>213000</v>
      </c>
      <c r="C64" s="67" t="s">
        <v>3285</v>
      </c>
      <c r="D64" s="67" t="s">
        <v>9703</v>
      </c>
      <c r="E64" s="67">
        <v>39</v>
      </c>
      <c r="F64" s="67">
        <v>22</v>
      </c>
    </row>
    <row r="65" spans="1:8" x14ac:dyDescent="0.45">
      <c r="A65" s="67">
        <v>3</v>
      </c>
      <c r="B65" s="67" t="str">
        <f t="shared" si="0"/>
        <v>21311A</v>
      </c>
      <c r="C65" s="67" t="s">
        <v>271</v>
      </c>
      <c r="D65" s="67" t="s">
        <v>9704</v>
      </c>
      <c r="E65" s="67">
        <v>40</v>
      </c>
      <c r="F65" s="67">
        <v>39</v>
      </c>
      <c r="H65" s="67">
        <v>17</v>
      </c>
    </row>
    <row r="66" spans="1:8" x14ac:dyDescent="0.45">
      <c r="A66" s="67">
        <v>3</v>
      </c>
      <c r="B66" s="67" t="str">
        <f t="shared" si="0"/>
        <v>21311B</v>
      </c>
      <c r="C66" s="67" t="s">
        <v>274</v>
      </c>
      <c r="D66" s="67" t="s">
        <v>9705</v>
      </c>
      <c r="E66" s="67">
        <v>41</v>
      </c>
      <c r="F66" s="67">
        <v>39</v>
      </c>
      <c r="H66" s="67">
        <v>18</v>
      </c>
    </row>
    <row r="67" spans="1:8" x14ac:dyDescent="0.45">
      <c r="A67" s="67">
        <v>3</v>
      </c>
      <c r="B67" s="67" t="str">
        <f t="shared" si="0"/>
        <v>220000</v>
      </c>
      <c r="C67" s="67" t="s">
        <v>139</v>
      </c>
      <c r="D67" s="67" t="s">
        <v>9706</v>
      </c>
      <c r="E67" s="67">
        <v>42</v>
      </c>
      <c r="F67" s="67">
        <v>1</v>
      </c>
    </row>
    <row r="68" spans="1:8" x14ac:dyDescent="0.45">
      <c r="A68" s="67">
        <v>3</v>
      </c>
      <c r="B68" s="67" t="str">
        <f t="shared" si="0"/>
        <v>221100</v>
      </c>
      <c r="C68" s="67" t="s">
        <v>278</v>
      </c>
      <c r="D68" s="67" t="s">
        <v>9707</v>
      </c>
      <c r="E68" s="67">
        <v>43</v>
      </c>
      <c r="F68" s="67">
        <v>42</v>
      </c>
    </row>
    <row r="69" spans="1:8" x14ac:dyDescent="0.45">
      <c r="A69" s="67">
        <v>3</v>
      </c>
      <c r="B69" s="67" t="str">
        <f t="shared" si="0"/>
        <v>221A00</v>
      </c>
      <c r="C69" s="67" t="s">
        <v>280</v>
      </c>
      <c r="D69" s="67" t="s">
        <v>9708</v>
      </c>
      <c r="E69" s="67">
        <v>44</v>
      </c>
      <c r="F69" s="67">
        <v>42</v>
      </c>
      <c r="H69" s="67">
        <v>19</v>
      </c>
    </row>
    <row r="70" spans="1:8" x14ac:dyDescent="0.45">
      <c r="A70" s="67">
        <v>3</v>
      </c>
      <c r="B70" s="67" t="str">
        <f t="shared" si="0"/>
        <v>221200</v>
      </c>
      <c r="C70" s="67" t="s">
        <v>283</v>
      </c>
      <c r="D70" s="67" t="s">
        <v>9709</v>
      </c>
      <c r="E70" s="67">
        <v>45</v>
      </c>
      <c r="F70" s="67">
        <v>44</v>
      </c>
    </row>
    <row r="71" spans="1:8" x14ac:dyDescent="0.45">
      <c r="A71" s="67">
        <v>3</v>
      </c>
      <c r="B71" s="67" t="str">
        <f t="shared" si="0"/>
        <v>221300</v>
      </c>
      <c r="C71" s="67" t="s">
        <v>286</v>
      </c>
      <c r="D71" s="67" t="s">
        <v>9710</v>
      </c>
      <c r="E71" s="67">
        <v>46</v>
      </c>
      <c r="F71" s="67">
        <v>44</v>
      </c>
    </row>
    <row r="72" spans="1:8" x14ac:dyDescent="0.45">
      <c r="A72" s="67">
        <v>3</v>
      </c>
      <c r="B72" s="67" t="str">
        <f t="shared" si="0"/>
        <v>230000</v>
      </c>
      <c r="C72" s="67" t="s">
        <v>141</v>
      </c>
      <c r="D72" s="67" t="s">
        <v>9711</v>
      </c>
      <c r="E72" s="67">
        <v>47</v>
      </c>
      <c r="F72" s="67">
        <v>1</v>
      </c>
    </row>
    <row r="73" spans="1:8" x14ac:dyDescent="0.45">
      <c r="A73" s="67">
        <v>3</v>
      </c>
      <c r="B73" s="67" t="str">
        <f t="shared" si="0"/>
        <v>23A000</v>
      </c>
      <c r="C73" s="67" t="s">
        <v>290</v>
      </c>
      <c r="D73" s="67" t="s">
        <v>9712</v>
      </c>
      <c r="E73" s="67">
        <v>48</v>
      </c>
      <c r="F73" s="67">
        <v>47</v>
      </c>
      <c r="H73" s="67">
        <v>20</v>
      </c>
    </row>
    <row r="74" spans="1:8" x14ac:dyDescent="0.45">
      <c r="A74" s="67">
        <v>3</v>
      </c>
      <c r="B74" s="67" t="str">
        <f t="shared" si="0"/>
        <v>23B000</v>
      </c>
      <c r="C74" s="67" t="s">
        <v>292</v>
      </c>
      <c r="D74" s="67" t="s">
        <v>9713</v>
      </c>
      <c r="E74" s="67">
        <v>49</v>
      </c>
      <c r="F74" s="67">
        <v>47</v>
      </c>
      <c r="H74" s="67">
        <v>20</v>
      </c>
    </row>
    <row r="75" spans="1:8" x14ac:dyDescent="0.45">
      <c r="A75" s="67">
        <v>3</v>
      </c>
      <c r="B75" s="67" t="str">
        <f t="shared" si="0"/>
        <v>23C000</v>
      </c>
      <c r="C75" s="67" t="s">
        <v>294</v>
      </c>
      <c r="D75" s="67" t="s">
        <v>9714</v>
      </c>
      <c r="E75" s="67">
        <v>50</v>
      </c>
      <c r="F75" s="67">
        <v>310</v>
      </c>
      <c r="H75" s="67">
        <v>20</v>
      </c>
    </row>
    <row r="76" spans="1:8" x14ac:dyDescent="0.45">
      <c r="A76" s="67">
        <v>3</v>
      </c>
      <c r="B76" s="67" t="str">
        <f t="shared" si="0"/>
        <v>23C100</v>
      </c>
      <c r="C76" s="67" t="s">
        <v>296</v>
      </c>
      <c r="D76" s="67" t="s">
        <v>9715</v>
      </c>
      <c r="E76" s="67">
        <v>51</v>
      </c>
      <c r="F76" s="67">
        <v>50</v>
      </c>
      <c r="H76" s="67">
        <v>20</v>
      </c>
    </row>
    <row r="77" spans="1:8" x14ac:dyDescent="0.45">
      <c r="A77" s="67">
        <v>3</v>
      </c>
      <c r="B77" s="67" t="str">
        <f t="shared" si="0"/>
        <v>23C200</v>
      </c>
      <c r="C77" s="67" t="s">
        <v>298</v>
      </c>
      <c r="D77" s="67" t="s">
        <v>9716</v>
      </c>
      <c r="E77" s="67">
        <v>52</v>
      </c>
      <c r="F77" s="67">
        <v>50</v>
      </c>
      <c r="H77" s="67">
        <v>20</v>
      </c>
    </row>
    <row r="78" spans="1:8" x14ac:dyDescent="0.45">
      <c r="A78" s="67">
        <v>3</v>
      </c>
      <c r="B78" s="67" t="str">
        <f t="shared" si="0"/>
        <v>23C300</v>
      </c>
      <c r="C78" s="67" t="s">
        <v>300</v>
      </c>
      <c r="D78" s="67" t="s">
        <v>9717</v>
      </c>
      <c r="E78" s="67">
        <v>53</v>
      </c>
      <c r="F78" s="67">
        <v>50</v>
      </c>
      <c r="H78" s="67">
        <v>20</v>
      </c>
    </row>
    <row r="79" spans="1:8" x14ac:dyDescent="0.45">
      <c r="A79" s="67">
        <v>3</v>
      </c>
      <c r="B79" s="67" t="str">
        <f t="shared" si="0"/>
        <v>23C400</v>
      </c>
      <c r="C79" s="67" t="s">
        <v>302</v>
      </c>
      <c r="D79" s="67" t="s">
        <v>9718</v>
      </c>
      <c r="E79" s="67">
        <v>54</v>
      </c>
      <c r="F79" s="67">
        <v>50</v>
      </c>
      <c r="H79" s="67">
        <v>20</v>
      </c>
    </row>
    <row r="80" spans="1:8" x14ac:dyDescent="0.45">
      <c r="A80" s="67">
        <v>3</v>
      </c>
      <c r="B80" s="67" t="str">
        <f t="shared" si="0"/>
        <v>23C500</v>
      </c>
      <c r="C80" s="67" t="s">
        <v>304</v>
      </c>
      <c r="D80" s="67" t="s">
        <v>9719</v>
      </c>
      <c r="E80" s="67">
        <v>55</v>
      </c>
      <c r="F80" s="67">
        <v>50</v>
      </c>
      <c r="H80" s="67">
        <v>20</v>
      </c>
    </row>
    <row r="81" spans="1:8" x14ac:dyDescent="0.45">
      <c r="A81" s="67">
        <v>3</v>
      </c>
      <c r="B81" s="67" t="str">
        <f t="shared" si="0"/>
        <v>23D000</v>
      </c>
      <c r="C81" s="67" t="s">
        <v>306</v>
      </c>
      <c r="D81" s="67" t="s">
        <v>9720</v>
      </c>
      <c r="E81" s="67">
        <v>56</v>
      </c>
      <c r="F81" s="67">
        <v>47</v>
      </c>
      <c r="H81" s="67">
        <v>20</v>
      </c>
    </row>
    <row r="82" spans="1:8" x14ac:dyDescent="0.45">
      <c r="A82" s="67">
        <v>3</v>
      </c>
      <c r="B82" s="67" t="str">
        <f t="shared" si="0"/>
        <v>23E000</v>
      </c>
      <c r="C82" s="67" t="s">
        <v>308</v>
      </c>
      <c r="D82" s="67" t="s">
        <v>9721</v>
      </c>
      <c r="E82" s="67">
        <v>57</v>
      </c>
      <c r="F82" s="67">
        <v>310</v>
      </c>
      <c r="H82" s="67">
        <v>20</v>
      </c>
    </row>
    <row r="83" spans="1:8" x14ac:dyDescent="0.45">
      <c r="A83" s="67">
        <v>3</v>
      </c>
      <c r="B83" s="67" t="str">
        <f t="shared" si="0"/>
        <v>31-330</v>
      </c>
      <c r="C83" s="67" t="s">
        <v>142</v>
      </c>
      <c r="D83" s="67" t="s">
        <v>9722</v>
      </c>
      <c r="E83" s="67">
        <v>58</v>
      </c>
      <c r="F83" s="67">
        <v>1</v>
      </c>
    </row>
    <row r="84" spans="1:8" x14ac:dyDescent="0.45">
      <c r="A84" s="67">
        <v>3</v>
      </c>
      <c r="B84" s="67" t="str">
        <f t="shared" si="0"/>
        <v>311000</v>
      </c>
      <c r="C84" s="67" t="s">
        <v>311</v>
      </c>
      <c r="D84" s="67" t="s">
        <v>9723</v>
      </c>
      <c r="E84" s="67">
        <v>59</v>
      </c>
      <c r="F84" s="67">
        <v>58</v>
      </c>
    </row>
    <row r="85" spans="1:8" x14ac:dyDescent="0.45">
      <c r="A85" s="67">
        <v>3</v>
      </c>
      <c r="B85" s="67" t="str">
        <f t="shared" si="0"/>
        <v>311100</v>
      </c>
      <c r="C85" s="67" t="s">
        <v>314</v>
      </c>
      <c r="D85" s="67" t="s">
        <v>9724</v>
      </c>
      <c r="E85" s="67">
        <v>60</v>
      </c>
      <c r="F85" s="67">
        <v>59</v>
      </c>
    </row>
    <row r="86" spans="1:8" x14ac:dyDescent="0.45">
      <c r="A86" s="67">
        <v>3</v>
      </c>
      <c r="B86" s="67" t="str">
        <f t="shared" si="0"/>
        <v>311300</v>
      </c>
      <c r="C86" s="67" t="s">
        <v>317</v>
      </c>
      <c r="D86" s="67" t="s">
        <v>9725</v>
      </c>
      <c r="E86" s="67">
        <v>61</v>
      </c>
      <c r="F86" s="67">
        <v>59</v>
      </c>
    </row>
    <row r="87" spans="1:8" x14ac:dyDescent="0.45">
      <c r="A87" s="67">
        <v>3</v>
      </c>
      <c r="B87" s="67" t="str">
        <f t="shared" si="0"/>
        <v>311400</v>
      </c>
      <c r="C87" s="67" t="s">
        <v>320</v>
      </c>
      <c r="D87" s="67" t="s">
        <v>9726</v>
      </c>
      <c r="E87" s="67">
        <v>62</v>
      </c>
      <c r="F87" s="67">
        <v>59</v>
      </c>
    </row>
    <row r="88" spans="1:8" x14ac:dyDescent="0.45">
      <c r="A88" s="67">
        <v>3</v>
      </c>
      <c r="B88" s="67" t="str">
        <f t="shared" si="0"/>
        <v>311500</v>
      </c>
      <c r="C88" s="67" t="s">
        <v>323</v>
      </c>
      <c r="D88" s="67" t="s">
        <v>9727</v>
      </c>
      <c r="E88" s="67">
        <v>63</v>
      </c>
      <c r="F88" s="67">
        <v>59</v>
      </c>
    </row>
    <row r="89" spans="1:8" x14ac:dyDescent="0.45">
      <c r="A89" s="67">
        <v>3</v>
      </c>
      <c r="B89" s="67" t="str">
        <f t="shared" si="0"/>
        <v>311600</v>
      </c>
      <c r="C89" s="67" t="s">
        <v>326</v>
      </c>
      <c r="D89" s="67" t="s">
        <v>9728</v>
      </c>
      <c r="E89" s="67">
        <v>64</v>
      </c>
      <c r="F89" s="67">
        <v>59</v>
      </c>
    </row>
    <row r="90" spans="1:8" x14ac:dyDescent="0.45">
      <c r="A90" s="67">
        <v>3</v>
      </c>
      <c r="B90" s="67" t="str">
        <f t="shared" si="0"/>
        <v>311700</v>
      </c>
      <c r="C90" s="67" t="s">
        <v>329</v>
      </c>
      <c r="D90" s="67" t="s">
        <v>9729</v>
      </c>
      <c r="E90" s="67">
        <v>65</v>
      </c>
      <c r="F90" s="67">
        <v>59</v>
      </c>
    </row>
    <row r="91" spans="1:8" x14ac:dyDescent="0.45">
      <c r="A91" s="67">
        <v>3</v>
      </c>
      <c r="B91" s="67" t="str">
        <f t="shared" ref="B91:B154" si="1">LEFT(SUBSTITUTE(SUBSTITUTE(D91,"[",""),"]","")&amp;"00000",6)</f>
        <v>311A00</v>
      </c>
      <c r="C91" s="67" t="s">
        <v>331</v>
      </c>
      <c r="D91" s="67" t="s">
        <v>9730</v>
      </c>
      <c r="E91" s="67">
        <v>66</v>
      </c>
      <c r="F91" s="67">
        <v>59</v>
      </c>
      <c r="H91" s="67">
        <v>21</v>
      </c>
    </row>
    <row r="92" spans="1:8" x14ac:dyDescent="0.45">
      <c r="A92" s="67">
        <v>3</v>
      </c>
      <c r="B92" s="67" t="str">
        <f t="shared" si="1"/>
        <v>311200</v>
      </c>
      <c r="C92" s="67" t="s">
        <v>334</v>
      </c>
      <c r="D92" s="67" t="s">
        <v>9731</v>
      </c>
      <c r="E92" s="67">
        <v>67</v>
      </c>
      <c r="F92" s="67">
        <v>66</v>
      </c>
    </row>
    <row r="93" spans="1:8" x14ac:dyDescent="0.45">
      <c r="A93" s="67">
        <v>3</v>
      </c>
      <c r="B93" s="67" t="str">
        <f t="shared" si="1"/>
        <v>311800</v>
      </c>
      <c r="C93" s="67" t="s">
        <v>337</v>
      </c>
      <c r="D93" s="67" t="s">
        <v>9732</v>
      </c>
      <c r="E93" s="67">
        <v>68</v>
      </c>
      <c r="F93" s="67">
        <v>66</v>
      </c>
    </row>
    <row r="94" spans="1:8" x14ac:dyDescent="0.45">
      <c r="A94" s="67">
        <v>3</v>
      </c>
      <c r="B94" s="67" t="str">
        <f t="shared" si="1"/>
        <v>311900</v>
      </c>
      <c r="C94" s="67" t="s">
        <v>340</v>
      </c>
      <c r="D94" s="67" t="s">
        <v>9733</v>
      </c>
      <c r="E94" s="67">
        <v>69</v>
      </c>
      <c r="F94" s="67">
        <v>66</v>
      </c>
    </row>
    <row r="95" spans="1:8" x14ac:dyDescent="0.45">
      <c r="A95" s="67">
        <v>3</v>
      </c>
      <c r="B95" s="67" t="str">
        <f t="shared" si="1"/>
        <v>312000</v>
      </c>
      <c r="C95" s="67" t="s">
        <v>342</v>
      </c>
      <c r="D95" s="67" t="s">
        <v>9734</v>
      </c>
      <c r="E95" s="67">
        <v>70</v>
      </c>
      <c r="F95" s="67">
        <v>58</v>
      </c>
    </row>
    <row r="96" spans="1:8" x14ac:dyDescent="0.45">
      <c r="A96" s="67">
        <v>3</v>
      </c>
      <c r="B96" s="67" t="str">
        <f t="shared" si="1"/>
        <v>312110</v>
      </c>
      <c r="C96" s="67" t="s">
        <v>345</v>
      </c>
      <c r="D96" s="67" t="s">
        <v>9735</v>
      </c>
      <c r="E96" s="67">
        <v>71</v>
      </c>
      <c r="F96" s="67">
        <v>70</v>
      </c>
    </row>
    <row r="97" spans="1:8" x14ac:dyDescent="0.45">
      <c r="A97" s="67">
        <v>3</v>
      </c>
      <c r="B97" s="67" t="str">
        <f t="shared" si="1"/>
        <v>312120</v>
      </c>
      <c r="C97" s="67" t="s">
        <v>348</v>
      </c>
      <c r="D97" s="67" t="s">
        <v>9736</v>
      </c>
      <c r="E97" s="67">
        <v>72</v>
      </c>
      <c r="F97" s="67">
        <v>70</v>
      </c>
    </row>
    <row r="98" spans="1:8" x14ac:dyDescent="0.45">
      <c r="A98" s="67">
        <v>3</v>
      </c>
      <c r="B98" s="67" t="str">
        <f t="shared" si="1"/>
        <v>3121A0</v>
      </c>
      <c r="C98" s="67" t="s">
        <v>351</v>
      </c>
      <c r="D98" s="67" t="s">
        <v>9737</v>
      </c>
      <c r="E98" s="67">
        <v>73</v>
      </c>
      <c r="F98" s="67">
        <v>70</v>
      </c>
      <c r="H98" s="67">
        <v>22</v>
      </c>
    </row>
    <row r="99" spans="1:8" x14ac:dyDescent="0.45">
      <c r="A99" s="67">
        <v>3</v>
      </c>
      <c r="B99" s="67" t="str">
        <f t="shared" si="1"/>
        <v>312200</v>
      </c>
      <c r="C99" s="67" t="s">
        <v>354</v>
      </c>
      <c r="D99" s="67" t="s">
        <v>9738</v>
      </c>
      <c r="E99" s="67">
        <v>74</v>
      </c>
      <c r="F99" s="67">
        <v>70</v>
      </c>
    </row>
    <row r="100" spans="1:8" x14ac:dyDescent="0.45">
      <c r="A100" s="67">
        <v>3</v>
      </c>
      <c r="B100" s="67" t="str">
        <f t="shared" si="1"/>
        <v>31A000</v>
      </c>
      <c r="C100" s="67" t="s">
        <v>357</v>
      </c>
      <c r="D100" s="67" t="s">
        <v>9739</v>
      </c>
      <c r="E100" s="67">
        <v>75</v>
      </c>
      <c r="F100" s="67">
        <v>58</v>
      </c>
      <c r="H100" s="67">
        <v>23</v>
      </c>
    </row>
    <row r="101" spans="1:8" x14ac:dyDescent="0.45">
      <c r="A101" s="67">
        <v>3</v>
      </c>
      <c r="B101" s="67" t="str">
        <f t="shared" si="1"/>
        <v>31B000</v>
      </c>
      <c r="C101" s="67" t="s">
        <v>360</v>
      </c>
      <c r="D101" s="67" t="s">
        <v>9740</v>
      </c>
      <c r="E101" s="67">
        <v>76</v>
      </c>
      <c r="F101" s="67">
        <v>58</v>
      </c>
      <c r="H101" s="67">
        <v>24</v>
      </c>
    </row>
    <row r="102" spans="1:8" x14ac:dyDescent="0.45">
      <c r="A102" s="67">
        <v>3</v>
      </c>
      <c r="B102" s="67" t="str">
        <f t="shared" si="1"/>
        <v>321000</v>
      </c>
      <c r="C102" s="67" t="s">
        <v>362</v>
      </c>
      <c r="D102" s="67" t="s">
        <v>9741</v>
      </c>
      <c r="E102" s="67">
        <v>77</v>
      </c>
      <c r="F102" s="67">
        <v>58</v>
      </c>
    </row>
    <row r="103" spans="1:8" x14ac:dyDescent="0.45">
      <c r="A103" s="67">
        <v>3</v>
      </c>
      <c r="B103" s="67" t="str">
        <f t="shared" si="1"/>
        <v>321100</v>
      </c>
      <c r="C103" s="67" t="s">
        <v>365</v>
      </c>
      <c r="D103" s="67" t="s">
        <v>9742</v>
      </c>
      <c r="E103" s="67">
        <v>78</v>
      </c>
      <c r="F103" s="67">
        <v>77</v>
      </c>
    </row>
    <row r="104" spans="1:8" x14ac:dyDescent="0.45">
      <c r="A104" s="67">
        <v>3</v>
      </c>
      <c r="B104" s="67" t="str">
        <f t="shared" si="1"/>
        <v>321200</v>
      </c>
      <c r="C104" s="67" t="s">
        <v>368</v>
      </c>
      <c r="D104" s="67" t="s">
        <v>9743</v>
      </c>
      <c r="E104" s="67">
        <v>79</v>
      </c>
      <c r="F104" s="67">
        <v>77</v>
      </c>
    </row>
    <row r="105" spans="1:8" x14ac:dyDescent="0.45">
      <c r="A105" s="67">
        <v>3</v>
      </c>
      <c r="B105" s="67" t="str">
        <f t="shared" si="1"/>
        <v>321900</v>
      </c>
      <c r="C105" s="67" t="s">
        <v>371</v>
      </c>
      <c r="D105" s="67" t="s">
        <v>9744</v>
      </c>
      <c r="E105" s="67">
        <v>80</v>
      </c>
      <c r="F105" s="67">
        <v>77</v>
      </c>
    </row>
    <row r="106" spans="1:8" x14ac:dyDescent="0.45">
      <c r="A106" s="67">
        <v>3</v>
      </c>
      <c r="B106" s="67" t="str">
        <f t="shared" si="1"/>
        <v>322000</v>
      </c>
      <c r="C106" s="67" t="s">
        <v>373</v>
      </c>
      <c r="D106" s="67" t="s">
        <v>9745</v>
      </c>
      <c r="E106" s="67">
        <v>81</v>
      </c>
      <c r="F106" s="67">
        <v>58</v>
      </c>
    </row>
    <row r="107" spans="1:8" x14ac:dyDescent="0.45">
      <c r="A107" s="67">
        <v>3</v>
      </c>
      <c r="B107" s="67" t="str">
        <f t="shared" si="1"/>
        <v>322100</v>
      </c>
      <c r="C107" s="67" t="s">
        <v>376</v>
      </c>
      <c r="D107" s="67" t="s">
        <v>9746</v>
      </c>
      <c r="E107" s="67">
        <v>82</v>
      </c>
      <c r="F107" s="67">
        <v>81</v>
      </c>
    </row>
    <row r="108" spans="1:8" x14ac:dyDescent="0.45">
      <c r="A108" s="67">
        <v>3</v>
      </c>
      <c r="B108" s="67" t="str">
        <f t="shared" si="1"/>
        <v>322200</v>
      </c>
      <c r="C108" s="67" t="s">
        <v>379</v>
      </c>
      <c r="D108" s="67" t="s">
        <v>9747</v>
      </c>
      <c r="E108" s="67">
        <v>83</v>
      </c>
      <c r="F108" s="67">
        <v>81</v>
      </c>
    </row>
    <row r="109" spans="1:8" x14ac:dyDescent="0.45">
      <c r="A109" s="67">
        <v>3</v>
      </c>
      <c r="B109" s="67" t="str">
        <f t="shared" si="1"/>
        <v>323000</v>
      </c>
      <c r="C109" s="67" t="s">
        <v>382</v>
      </c>
      <c r="D109" s="67" t="s">
        <v>9748</v>
      </c>
      <c r="E109" s="67">
        <v>84</v>
      </c>
      <c r="F109" s="67">
        <v>58</v>
      </c>
    </row>
    <row r="110" spans="1:8" x14ac:dyDescent="0.45">
      <c r="A110" s="67">
        <v>3</v>
      </c>
      <c r="B110" s="67" t="str">
        <f t="shared" si="1"/>
        <v>324000</v>
      </c>
      <c r="C110" s="67" t="s">
        <v>384</v>
      </c>
      <c r="D110" s="67" t="s">
        <v>9749</v>
      </c>
      <c r="E110" s="67">
        <v>85</v>
      </c>
      <c r="F110" s="67">
        <v>58</v>
      </c>
    </row>
    <row r="111" spans="1:8" x14ac:dyDescent="0.45">
      <c r="A111" s="67">
        <v>3</v>
      </c>
      <c r="B111" s="67" t="str">
        <f t="shared" si="1"/>
        <v>324110</v>
      </c>
      <c r="C111" s="67" t="s">
        <v>387</v>
      </c>
      <c r="D111" s="67" t="s">
        <v>9750</v>
      </c>
      <c r="E111" s="67">
        <v>86</v>
      </c>
      <c r="F111" s="67">
        <v>85</v>
      </c>
    </row>
    <row r="112" spans="1:8" x14ac:dyDescent="0.45">
      <c r="A112" s="67">
        <v>3</v>
      </c>
      <c r="B112" s="67" t="str">
        <f t="shared" si="1"/>
        <v>3241A0</v>
      </c>
      <c r="C112" s="67" t="s">
        <v>1410</v>
      </c>
      <c r="D112" s="67" t="s">
        <v>9751</v>
      </c>
      <c r="E112" s="67">
        <v>87</v>
      </c>
      <c r="F112" s="67">
        <v>85</v>
      </c>
      <c r="H112" s="67">
        <v>25</v>
      </c>
    </row>
    <row r="113" spans="1:8" x14ac:dyDescent="0.45">
      <c r="A113" s="67">
        <v>3</v>
      </c>
      <c r="B113" s="67" t="str">
        <f t="shared" si="1"/>
        <v>325000</v>
      </c>
      <c r="C113" s="67" t="s">
        <v>391</v>
      </c>
      <c r="D113" s="67" t="s">
        <v>9752</v>
      </c>
      <c r="E113" s="67">
        <v>88</v>
      </c>
      <c r="F113" s="67">
        <v>58</v>
      </c>
    </row>
    <row r="114" spans="1:8" x14ac:dyDescent="0.45">
      <c r="A114" s="67">
        <v>3</v>
      </c>
      <c r="B114" s="67" t="str">
        <f t="shared" si="1"/>
        <v>325100</v>
      </c>
      <c r="C114" s="67" t="s">
        <v>394</v>
      </c>
      <c r="D114" s="67" t="s">
        <v>9753</v>
      </c>
      <c r="E114" s="67">
        <v>89</v>
      </c>
      <c r="F114" s="67">
        <v>88</v>
      </c>
    </row>
    <row r="115" spans="1:8" x14ac:dyDescent="0.45">
      <c r="A115" s="67">
        <v>3</v>
      </c>
      <c r="B115" s="67" t="str">
        <f t="shared" si="1"/>
        <v>325200</v>
      </c>
      <c r="C115" s="67" t="s">
        <v>397</v>
      </c>
      <c r="D115" s="67" t="s">
        <v>9754</v>
      </c>
      <c r="E115" s="67">
        <v>90</v>
      </c>
      <c r="F115" s="67">
        <v>88</v>
      </c>
    </row>
    <row r="116" spans="1:8" x14ac:dyDescent="0.45">
      <c r="A116" s="67">
        <v>3</v>
      </c>
      <c r="B116" s="67" t="str">
        <f t="shared" si="1"/>
        <v>325300</v>
      </c>
      <c r="C116" s="67" t="s">
        <v>400</v>
      </c>
      <c r="D116" s="67" t="s">
        <v>9755</v>
      </c>
      <c r="E116" s="67">
        <v>91</v>
      </c>
      <c r="F116" s="67">
        <v>88</v>
      </c>
    </row>
    <row r="117" spans="1:8" x14ac:dyDescent="0.45">
      <c r="A117" s="67">
        <v>3</v>
      </c>
      <c r="B117" s="67" t="str">
        <f t="shared" si="1"/>
        <v>325400</v>
      </c>
      <c r="C117" s="67" t="s">
        <v>403</v>
      </c>
      <c r="D117" s="67" t="s">
        <v>9756</v>
      </c>
      <c r="E117" s="67">
        <v>92</v>
      </c>
      <c r="F117" s="67">
        <v>88</v>
      </c>
    </row>
    <row r="118" spans="1:8" x14ac:dyDescent="0.45">
      <c r="A118" s="67">
        <v>3</v>
      </c>
      <c r="B118" s="67" t="str">
        <f t="shared" si="1"/>
        <v>325A00</v>
      </c>
      <c r="C118" s="67" t="s">
        <v>405</v>
      </c>
      <c r="D118" s="67" t="s">
        <v>9757</v>
      </c>
      <c r="E118" s="67">
        <v>93</v>
      </c>
      <c r="F118" s="67">
        <v>88</v>
      </c>
      <c r="H118" s="67">
        <v>26</v>
      </c>
    </row>
    <row r="119" spans="1:8" x14ac:dyDescent="0.45">
      <c r="A119" s="67">
        <v>3</v>
      </c>
      <c r="B119" s="67" t="str">
        <f t="shared" si="1"/>
        <v>325500</v>
      </c>
      <c r="C119" s="67" t="s">
        <v>408</v>
      </c>
      <c r="D119" s="67" t="s">
        <v>9758</v>
      </c>
      <c r="E119" s="67">
        <v>94</v>
      </c>
      <c r="F119" s="67">
        <v>93</v>
      </c>
    </row>
    <row r="120" spans="1:8" x14ac:dyDescent="0.45">
      <c r="A120" s="67">
        <v>3</v>
      </c>
      <c r="B120" s="67" t="str">
        <f t="shared" si="1"/>
        <v>325600</v>
      </c>
      <c r="C120" s="67" t="s">
        <v>411</v>
      </c>
      <c r="D120" s="67" t="s">
        <v>9759</v>
      </c>
      <c r="E120" s="67">
        <v>95</v>
      </c>
      <c r="F120" s="67">
        <v>93</v>
      </c>
    </row>
    <row r="121" spans="1:8" x14ac:dyDescent="0.45">
      <c r="A121" s="67">
        <v>3</v>
      </c>
      <c r="B121" s="67" t="str">
        <f t="shared" si="1"/>
        <v>325900</v>
      </c>
      <c r="C121" s="67" t="s">
        <v>414</v>
      </c>
      <c r="D121" s="67" t="s">
        <v>9760</v>
      </c>
      <c r="E121" s="67">
        <v>96</v>
      </c>
      <c r="F121" s="67">
        <v>93</v>
      </c>
    </row>
    <row r="122" spans="1:8" x14ac:dyDescent="0.45">
      <c r="A122" s="67">
        <v>3</v>
      </c>
      <c r="B122" s="67" t="str">
        <f t="shared" si="1"/>
        <v>326000</v>
      </c>
      <c r="C122" s="67" t="s">
        <v>416</v>
      </c>
      <c r="D122" s="67" t="s">
        <v>9761</v>
      </c>
      <c r="E122" s="67">
        <v>97</v>
      </c>
      <c r="F122" s="67">
        <v>58</v>
      </c>
    </row>
    <row r="123" spans="1:8" x14ac:dyDescent="0.45">
      <c r="A123" s="67">
        <v>3</v>
      </c>
      <c r="B123" s="67" t="str">
        <f t="shared" si="1"/>
        <v>326100</v>
      </c>
      <c r="C123" s="67" t="s">
        <v>419</v>
      </c>
      <c r="D123" s="67" t="s">
        <v>9762</v>
      </c>
      <c r="E123" s="67">
        <v>98</v>
      </c>
      <c r="F123" s="67">
        <v>97</v>
      </c>
    </row>
    <row r="124" spans="1:8" x14ac:dyDescent="0.45">
      <c r="A124" s="67">
        <v>3</v>
      </c>
      <c r="B124" s="67" t="str">
        <f t="shared" si="1"/>
        <v>326200</v>
      </c>
      <c r="C124" s="67" t="s">
        <v>422</v>
      </c>
      <c r="D124" s="67" t="s">
        <v>9763</v>
      </c>
      <c r="E124" s="67">
        <v>99</v>
      </c>
      <c r="F124" s="67">
        <v>97</v>
      </c>
    </row>
    <row r="125" spans="1:8" x14ac:dyDescent="0.45">
      <c r="A125" s="67">
        <v>3</v>
      </c>
      <c r="B125" s="67" t="str">
        <f t="shared" si="1"/>
        <v>327000</v>
      </c>
      <c r="C125" s="67" t="s">
        <v>424</v>
      </c>
      <c r="D125" s="67" t="s">
        <v>9764</v>
      </c>
      <c r="E125" s="67">
        <v>100</v>
      </c>
      <c r="F125" s="67">
        <v>58</v>
      </c>
    </row>
    <row r="126" spans="1:8" x14ac:dyDescent="0.45">
      <c r="A126" s="67">
        <v>3</v>
      </c>
      <c r="B126" s="67" t="str">
        <f t="shared" si="1"/>
        <v>327300</v>
      </c>
      <c r="C126" s="67" t="s">
        <v>427</v>
      </c>
      <c r="D126" s="67" t="s">
        <v>9765</v>
      </c>
      <c r="E126" s="67">
        <v>101</v>
      </c>
      <c r="F126" s="67">
        <v>100</v>
      </c>
    </row>
    <row r="127" spans="1:8" x14ac:dyDescent="0.45">
      <c r="A127" s="67">
        <v>3</v>
      </c>
      <c r="B127" s="67" t="str">
        <f t="shared" si="1"/>
        <v>327A00</v>
      </c>
      <c r="C127" s="67" t="s">
        <v>429</v>
      </c>
      <c r="D127" s="67" t="s">
        <v>9766</v>
      </c>
      <c r="E127" s="67">
        <v>102</v>
      </c>
      <c r="F127" s="67">
        <v>100</v>
      </c>
      <c r="H127" s="67">
        <v>27</v>
      </c>
    </row>
    <row r="128" spans="1:8" x14ac:dyDescent="0.45">
      <c r="A128" s="67">
        <v>3</v>
      </c>
      <c r="B128" s="67" t="str">
        <f t="shared" si="1"/>
        <v>331000</v>
      </c>
      <c r="C128" s="67" t="s">
        <v>431</v>
      </c>
      <c r="D128" s="67" t="s">
        <v>9767</v>
      </c>
      <c r="E128" s="67">
        <v>103</v>
      </c>
      <c r="F128" s="67">
        <v>58</v>
      </c>
    </row>
    <row r="129" spans="1:8" x14ac:dyDescent="0.45">
      <c r="A129" s="67">
        <v>3</v>
      </c>
      <c r="B129" s="67" t="str">
        <f t="shared" si="1"/>
        <v>331100</v>
      </c>
      <c r="C129" s="67" t="s">
        <v>434</v>
      </c>
      <c r="D129" s="67" t="s">
        <v>9768</v>
      </c>
      <c r="E129" s="67">
        <v>104</v>
      </c>
      <c r="F129" s="67">
        <v>103</v>
      </c>
    </row>
    <row r="130" spans="1:8" x14ac:dyDescent="0.45">
      <c r="A130" s="67">
        <v>3</v>
      </c>
      <c r="B130" s="67" t="str">
        <f t="shared" si="1"/>
        <v>331200</v>
      </c>
      <c r="C130" s="67" t="s">
        <v>437</v>
      </c>
      <c r="D130" s="67" t="s">
        <v>9769</v>
      </c>
      <c r="E130" s="67">
        <v>105</v>
      </c>
      <c r="F130" s="67">
        <v>103</v>
      </c>
    </row>
    <row r="131" spans="1:8" x14ac:dyDescent="0.45">
      <c r="A131" s="67">
        <v>3</v>
      </c>
      <c r="B131" s="67" t="str">
        <f t="shared" si="1"/>
        <v>331300</v>
      </c>
      <c r="C131" s="67" t="s">
        <v>440</v>
      </c>
      <c r="D131" s="67" t="s">
        <v>9770</v>
      </c>
      <c r="E131" s="67">
        <v>106</v>
      </c>
      <c r="F131" s="67">
        <v>103</v>
      </c>
    </row>
    <row r="132" spans="1:8" x14ac:dyDescent="0.45">
      <c r="A132" s="67">
        <v>3</v>
      </c>
      <c r="B132" s="67" t="str">
        <f t="shared" si="1"/>
        <v>331400</v>
      </c>
      <c r="C132" s="67" t="s">
        <v>443</v>
      </c>
      <c r="D132" s="67" t="s">
        <v>9771</v>
      </c>
      <c r="E132" s="67">
        <v>107</v>
      </c>
      <c r="F132" s="67">
        <v>103</v>
      </c>
    </row>
    <row r="133" spans="1:8" x14ac:dyDescent="0.45">
      <c r="A133" s="67">
        <v>3</v>
      </c>
      <c r="B133" s="67" t="str">
        <f t="shared" si="1"/>
        <v>331500</v>
      </c>
      <c r="C133" s="67" t="s">
        <v>446</v>
      </c>
      <c r="D133" s="67" t="s">
        <v>9772</v>
      </c>
      <c r="E133" s="67">
        <v>108</v>
      </c>
      <c r="F133" s="67">
        <v>103</v>
      </c>
    </row>
    <row r="134" spans="1:8" x14ac:dyDescent="0.45">
      <c r="A134" s="67">
        <v>3</v>
      </c>
      <c r="B134" s="67" t="str">
        <f t="shared" si="1"/>
        <v>332000</v>
      </c>
      <c r="C134" s="67" t="s">
        <v>448</v>
      </c>
      <c r="D134" s="67" t="s">
        <v>9773</v>
      </c>
      <c r="E134" s="67">
        <v>109</v>
      </c>
      <c r="F134" s="67">
        <v>58</v>
      </c>
    </row>
    <row r="135" spans="1:8" x14ac:dyDescent="0.45">
      <c r="A135" s="67">
        <v>3</v>
      </c>
      <c r="B135" s="67" t="str">
        <f t="shared" si="1"/>
        <v>332100</v>
      </c>
      <c r="C135" s="67" t="s">
        <v>451</v>
      </c>
      <c r="D135" s="67" t="s">
        <v>9774</v>
      </c>
      <c r="E135" s="67">
        <v>110</v>
      </c>
      <c r="F135" s="67">
        <v>109</v>
      </c>
    </row>
    <row r="136" spans="1:8" x14ac:dyDescent="0.45">
      <c r="A136" s="67">
        <v>3</v>
      </c>
      <c r="B136" s="67" t="str">
        <f t="shared" si="1"/>
        <v>332300</v>
      </c>
      <c r="C136" s="67" t="s">
        <v>454</v>
      </c>
      <c r="D136" s="67" t="s">
        <v>9775</v>
      </c>
      <c r="E136" s="67">
        <v>111</v>
      </c>
      <c r="F136" s="67">
        <v>109</v>
      </c>
    </row>
    <row r="137" spans="1:8" x14ac:dyDescent="0.45">
      <c r="A137" s="67">
        <v>3</v>
      </c>
      <c r="B137" s="67" t="str">
        <f t="shared" si="1"/>
        <v>332400</v>
      </c>
      <c r="C137" s="67" t="s">
        <v>457</v>
      </c>
      <c r="D137" s="67" t="s">
        <v>9776</v>
      </c>
      <c r="E137" s="67">
        <v>112</v>
      </c>
      <c r="F137" s="67">
        <v>109</v>
      </c>
    </row>
    <row r="138" spans="1:8" x14ac:dyDescent="0.45">
      <c r="A138" s="67">
        <v>3</v>
      </c>
      <c r="B138" s="67" t="str">
        <f t="shared" si="1"/>
        <v>332500</v>
      </c>
      <c r="C138" s="67" t="s">
        <v>460</v>
      </c>
      <c r="D138" s="67" t="s">
        <v>9777</v>
      </c>
      <c r="E138" s="67">
        <v>113</v>
      </c>
      <c r="F138" s="67">
        <v>109</v>
      </c>
    </row>
    <row r="139" spans="1:8" x14ac:dyDescent="0.45">
      <c r="A139" s="67">
        <v>3</v>
      </c>
      <c r="B139" s="67" t="str">
        <f t="shared" si="1"/>
        <v>332600</v>
      </c>
      <c r="C139" s="67" t="s">
        <v>463</v>
      </c>
      <c r="D139" s="67" t="s">
        <v>9778</v>
      </c>
      <c r="E139" s="67">
        <v>114</v>
      </c>
      <c r="F139" s="67">
        <v>109</v>
      </c>
    </row>
    <row r="140" spans="1:8" x14ac:dyDescent="0.45">
      <c r="A140" s="67">
        <v>3</v>
      </c>
      <c r="B140" s="67" t="str">
        <f t="shared" si="1"/>
        <v>332700</v>
      </c>
      <c r="C140" s="67" t="s">
        <v>466</v>
      </c>
      <c r="D140" s="67" t="s">
        <v>9779</v>
      </c>
      <c r="E140" s="67">
        <v>115</v>
      </c>
      <c r="F140" s="67">
        <v>109</v>
      </c>
    </row>
    <row r="141" spans="1:8" x14ac:dyDescent="0.45">
      <c r="A141" s="67">
        <v>3</v>
      </c>
      <c r="B141" s="67" t="str">
        <f t="shared" si="1"/>
        <v>332800</v>
      </c>
      <c r="C141" s="67" t="s">
        <v>1567</v>
      </c>
      <c r="D141" s="67" t="s">
        <v>9780</v>
      </c>
      <c r="E141" s="67">
        <v>116</v>
      </c>
      <c r="F141" s="67">
        <v>109</v>
      </c>
    </row>
    <row r="142" spans="1:8" x14ac:dyDescent="0.45">
      <c r="A142" s="67">
        <v>3</v>
      </c>
      <c r="B142" s="67" t="str">
        <f t="shared" si="1"/>
        <v>332A00</v>
      </c>
      <c r="C142" s="67" t="s">
        <v>472</v>
      </c>
      <c r="D142" s="67" t="s">
        <v>9781</v>
      </c>
      <c r="E142" s="67">
        <v>117</v>
      </c>
      <c r="F142" s="67">
        <v>109</v>
      </c>
      <c r="H142" s="67">
        <v>28</v>
      </c>
    </row>
    <row r="143" spans="1:8" x14ac:dyDescent="0.45">
      <c r="A143" s="67">
        <v>3</v>
      </c>
      <c r="B143" s="67" t="str">
        <f t="shared" si="1"/>
        <v>333000</v>
      </c>
      <c r="C143" s="67" t="s">
        <v>474</v>
      </c>
      <c r="D143" s="67" t="s">
        <v>9782</v>
      </c>
      <c r="E143" s="67">
        <v>118</v>
      </c>
      <c r="F143" s="67">
        <v>58</v>
      </c>
    </row>
    <row r="144" spans="1:8" x14ac:dyDescent="0.45">
      <c r="A144" s="67">
        <v>3</v>
      </c>
      <c r="B144" s="67" t="str">
        <f t="shared" si="1"/>
        <v>333100</v>
      </c>
      <c r="C144" s="67" t="s">
        <v>477</v>
      </c>
      <c r="D144" s="67" t="s">
        <v>9783</v>
      </c>
      <c r="E144" s="67">
        <v>119</v>
      </c>
      <c r="F144" s="67">
        <v>118</v>
      </c>
    </row>
    <row r="145" spans="1:8" x14ac:dyDescent="0.45">
      <c r="A145" s="67">
        <v>3</v>
      </c>
      <c r="B145" s="67" t="str">
        <f t="shared" si="1"/>
        <v>333A00</v>
      </c>
      <c r="C145" s="67" t="s">
        <v>479</v>
      </c>
      <c r="D145" s="67" t="s">
        <v>9784</v>
      </c>
      <c r="E145" s="67">
        <v>120</v>
      </c>
      <c r="F145" s="67">
        <v>118</v>
      </c>
      <c r="H145" s="67">
        <v>29</v>
      </c>
    </row>
    <row r="146" spans="1:8" x14ac:dyDescent="0.45">
      <c r="A146" s="67">
        <v>3</v>
      </c>
      <c r="B146" s="67" t="str">
        <f t="shared" si="1"/>
        <v>333200</v>
      </c>
      <c r="C146" s="67" t="s">
        <v>482</v>
      </c>
      <c r="D146" s="67" t="s">
        <v>9785</v>
      </c>
      <c r="E146" s="67">
        <v>121</v>
      </c>
      <c r="F146" s="67">
        <v>120</v>
      </c>
    </row>
    <row r="147" spans="1:8" x14ac:dyDescent="0.45">
      <c r="A147" s="67">
        <v>3</v>
      </c>
      <c r="B147" s="67" t="str">
        <f t="shared" si="1"/>
        <v>333300</v>
      </c>
      <c r="C147" s="67" t="s">
        <v>485</v>
      </c>
      <c r="D147" s="67" t="s">
        <v>9786</v>
      </c>
      <c r="E147" s="67">
        <v>122</v>
      </c>
      <c r="F147" s="67">
        <v>120</v>
      </c>
    </row>
    <row r="148" spans="1:8" x14ac:dyDescent="0.45">
      <c r="A148" s="67">
        <v>3</v>
      </c>
      <c r="B148" s="67" t="str">
        <f t="shared" si="1"/>
        <v>333400</v>
      </c>
      <c r="C148" s="67" t="s">
        <v>488</v>
      </c>
      <c r="D148" s="67" t="s">
        <v>9787</v>
      </c>
      <c r="E148" s="67">
        <v>123</v>
      </c>
      <c r="F148" s="67">
        <v>118</v>
      </c>
    </row>
    <row r="149" spans="1:8" x14ac:dyDescent="0.45">
      <c r="A149" s="67">
        <v>3</v>
      </c>
      <c r="B149" s="67" t="str">
        <f t="shared" si="1"/>
        <v>333500</v>
      </c>
      <c r="C149" s="67" t="s">
        <v>491</v>
      </c>
      <c r="D149" s="67" t="s">
        <v>9788</v>
      </c>
      <c r="E149" s="67">
        <v>124</v>
      </c>
      <c r="F149" s="67">
        <v>118</v>
      </c>
    </row>
    <row r="150" spans="1:8" x14ac:dyDescent="0.45">
      <c r="A150" s="67">
        <v>3</v>
      </c>
      <c r="B150" s="67" t="str">
        <f t="shared" si="1"/>
        <v>333600</v>
      </c>
      <c r="C150" s="67" t="s">
        <v>494</v>
      </c>
      <c r="D150" s="67" t="s">
        <v>9789</v>
      </c>
      <c r="E150" s="67">
        <v>125</v>
      </c>
      <c r="F150" s="67">
        <v>118</v>
      </c>
    </row>
    <row r="151" spans="1:8" x14ac:dyDescent="0.45">
      <c r="A151" s="67">
        <v>3</v>
      </c>
      <c r="B151" s="67" t="str">
        <f t="shared" si="1"/>
        <v>333900</v>
      </c>
      <c r="C151" s="67" t="s">
        <v>497</v>
      </c>
      <c r="D151" s="67" t="s">
        <v>9790</v>
      </c>
      <c r="E151" s="67">
        <v>126</v>
      </c>
      <c r="F151" s="67">
        <v>118</v>
      </c>
    </row>
    <row r="152" spans="1:8" x14ac:dyDescent="0.45">
      <c r="A152" s="67">
        <v>3</v>
      </c>
      <c r="B152" s="67" t="str">
        <f t="shared" si="1"/>
        <v>334000</v>
      </c>
      <c r="C152" s="67" t="s">
        <v>499</v>
      </c>
      <c r="D152" s="67" t="s">
        <v>9791</v>
      </c>
      <c r="E152" s="67">
        <v>127</v>
      </c>
      <c r="F152" s="67">
        <v>58</v>
      </c>
    </row>
    <row r="153" spans="1:8" x14ac:dyDescent="0.45">
      <c r="A153" s="67">
        <v>3</v>
      </c>
      <c r="B153" s="67" t="str">
        <f t="shared" si="1"/>
        <v>334100</v>
      </c>
      <c r="C153" s="67" t="s">
        <v>502</v>
      </c>
      <c r="D153" s="67" t="s">
        <v>9792</v>
      </c>
      <c r="E153" s="67">
        <v>128</v>
      </c>
      <c r="F153" s="67">
        <v>127</v>
      </c>
    </row>
    <row r="154" spans="1:8" x14ac:dyDescent="0.45">
      <c r="A154" s="67">
        <v>3</v>
      </c>
      <c r="B154" s="67" t="str">
        <f t="shared" si="1"/>
        <v>334200</v>
      </c>
      <c r="C154" s="67" t="s">
        <v>505</v>
      </c>
      <c r="D154" s="67" t="s">
        <v>9793</v>
      </c>
      <c r="E154" s="67">
        <v>129</v>
      </c>
      <c r="F154" s="67">
        <v>127</v>
      </c>
    </row>
    <row r="155" spans="1:8" x14ac:dyDescent="0.45">
      <c r="A155" s="67">
        <v>3</v>
      </c>
      <c r="B155" s="67" t="str">
        <f t="shared" ref="B155:B218" si="2">LEFT(SUBSTITUTE(SUBSTITUTE(D155,"[",""),"]","")&amp;"00000",6)</f>
        <v>334400</v>
      </c>
      <c r="C155" s="67" t="s">
        <v>508</v>
      </c>
      <c r="D155" s="67" t="s">
        <v>9794</v>
      </c>
      <c r="E155" s="67">
        <v>130</v>
      </c>
      <c r="F155" s="67">
        <v>127</v>
      </c>
    </row>
    <row r="156" spans="1:8" x14ac:dyDescent="0.45">
      <c r="A156" s="67">
        <v>3</v>
      </c>
      <c r="B156" s="67" t="str">
        <f t="shared" si="2"/>
        <v>334A00</v>
      </c>
      <c r="C156" s="67" t="s">
        <v>511</v>
      </c>
      <c r="D156" s="67" t="s">
        <v>9795</v>
      </c>
      <c r="E156" s="67">
        <v>131</v>
      </c>
      <c r="F156" s="67">
        <v>127</v>
      </c>
      <c r="H156" s="67">
        <v>30</v>
      </c>
    </row>
    <row r="157" spans="1:8" x14ac:dyDescent="0.45">
      <c r="A157" s="67">
        <v>3</v>
      </c>
      <c r="B157" s="67" t="str">
        <f t="shared" si="2"/>
        <v>335000</v>
      </c>
      <c r="C157" s="67" t="s">
        <v>513</v>
      </c>
      <c r="D157" s="67" t="s">
        <v>9796</v>
      </c>
      <c r="E157" s="67">
        <v>132</v>
      </c>
      <c r="F157" s="67">
        <v>58</v>
      </c>
    </row>
    <row r="158" spans="1:8" x14ac:dyDescent="0.45">
      <c r="A158" s="67">
        <v>3</v>
      </c>
      <c r="B158" s="67" t="str">
        <f t="shared" si="2"/>
        <v>335100</v>
      </c>
      <c r="C158" s="67" t="s">
        <v>516</v>
      </c>
      <c r="D158" s="67" t="s">
        <v>9797</v>
      </c>
      <c r="E158" s="67">
        <v>133</v>
      </c>
      <c r="F158" s="67">
        <v>132</v>
      </c>
    </row>
    <row r="159" spans="1:8" x14ac:dyDescent="0.45">
      <c r="A159" s="67">
        <v>3</v>
      </c>
      <c r="B159" s="67" t="str">
        <f t="shared" si="2"/>
        <v>335200</v>
      </c>
      <c r="C159" s="67" t="s">
        <v>519</v>
      </c>
      <c r="D159" s="67" t="s">
        <v>9798</v>
      </c>
      <c r="E159" s="67">
        <v>134</v>
      </c>
      <c r="F159" s="67">
        <v>132</v>
      </c>
    </row>
    <row r="160" spans="1:8" x14ac:dyDescent="0.45">
      <c r="A160" s="67">
        <v>3</v>
      </c>
      <c r="B160" s="67" t="str">
        <f t="shared" si="2"/>
        <v>335300</v>
      </c>
      <c r="C160" s="67" t="s">
        <v>522</v>
      </c>
      <c r="D160" s="67" t="s">
        <v>9799</v>
      </c>
      <c r="E160" s="67">
        <v>135</v>
      </c>
      <c r="F160" s="67">
        <v>132</v>
      </c>
    </row>
    <row r="161" spans="1:6" x14ac:dyDescent="0.45">
      <c r="A161" s="67">
        <v>3</v>
      </c>
      <c r="B161" s="67" t="str">
        <f t="shared" si="2"/>
        <v>335900</v>
      </c>
      <c r="C161" s="67" t="s">
        <v>525</v>
      </c>
      <c r="D161" s="67" t="s">
        <v>9800</v>
      </c>
      <c r="E161" s="67">
        <v>136</v>
      </c>
      <c r="F161" s="67">
        <v>132</v>
      </c>
    </row>
    <row r="162" spans="1:6" x14ac:dyDescent="0.45">
      <c r="A162" s="67">
        <v>3</v>
      </c>
      <c r="B162" s="67" t="str">
        <f t="shared" si="2"/>
        <v>336000</v>
      </c>
      <c r="C162" s="67" t="s">
        <v>527</v>
      </c>
      <c r="D162" s="67" t="s">
        <v>9801</v>
      </c>
      <c r="E162" s="67">
        <v>137</v>
      </c>
      <c r="F162" s="67">
        <v>58</v>
      </c>
    </row>
    <row r="163" spans="1:6" x14ac:dyDescent="0.45">
      <c r="A163" s="67">
        <v>3</v>
      </c>
      <c r="B163" s="67" t="str">
        <f t="shared" si="2"/>
        <v>336100</v>
      </c>
      <c r="C163" s="67" t="s">
        <v>529</v>
      </c>
      <c r="D163" s="67" t="s">
        <v>9802</v>
      </c>
      <c r="E163" s="67">
        <v>138</v>
      </c>
      <c r="F163" s="67">
        <v>312</v>
      </c>
    </row>
    <row r="164" spans="1:6" x14ac:dyDescent="0.45">
      <c r="A164" s="67">
        <v>3</v>
      </c>
      <c r="B164" s="67" t="str">
        <f t="shared" si="2"/>
        <v>336110</v>
      </c>
      <c r="C164" s="67" t="s">
        <v>532</v>
      </c>
      <c r="D164" s="67" t="s">
        <v>9803</v>
      </c>
      <c r="E164" s="67">
        <v>139</v>
      </c>
      <c r="F164" s="67">
        <v>138</v>
      </c>
    </row>
    <row r="165" spans="1:6" x14ac:dyDescent="0.45">
      <c r="A165" s="67">
        <v>3</v>
      </c>
      <c r="B165" s="67" t="str">
        <f t="shared" si="2"/>
        <v>336120</v>
      </c>
      <c r="C165" s="67" t="s">
        <v>535</v>
      </c>
      <c r="D165" s="67" t="s">
        <v>9804</v>
      </c>
      <c r="E165" s="67">
        <v>140</v>
      </c>
      <c r="F165" s="67">
        <v>138</v>
      </c>
    </row>
    <row r="166" spans="1:6" x14ac:dyDescent="0.45">
      <c r="A166" s="67">
        <v>3</v>
      </c>
      <c r="B166" s="67" t="str">
        <f t="shared" si="2"/>
        <v>336200</v>
      </c>
      <c r="C166" s="67" t="s">
        <v>538</v>
      </c>
      <c r="D166" s="67" t="s">
        <v>9805</v>
      </c>
      <c r="E166" s="67">
        <v>141</v>
      </c>
      <c r="F166" s="67">
        <v>312</v>
      </c>
    </row>
    <row r="167" spans="1:6" x14ac:dyDescent="0.45">
      <c r="A167" s="67">
        <v>3</v>
      </c>
      <c r="B167" s="67" t="str">
        <f t="shared" si="2"/>
        <v>336300</v>
      </c>
      <c r="C167" s="67" t="s">
        <v>540</v>
      </c>
      <c r="D167" s="67" t="s">
        <v>9806</v>
      </c>
      <c r="E167" s="67">
        <v>142</v>
      </c>
      <c r="F167" s="67">
        <v>312</v>
      </c>
    </row>
    <row r="168" spans="1:6" x14ac:dyDescent="0.45">
      <c r="A168" s="67">
        <v>3</v>
      </c>
      <c r="B168" s="67" t="str">
        <f t="shared" si="2"/>
        <v>336310</v>
      </c>
      <c r="C168" s="67" t="s">
        <v>543</v>
      </c>
      <c r="D168" s="67" t="s">
        <v>9807</v>
      </c>
      <c r="E168" s="67">
        <v>143</v>
      </c>
      <c r="F168" s="67">
        <v>142</v>
      </c>
    </row>
    <row r="169" spans="1:6" x14ac:dyDescent="0.45">
      <c r="A169" s="67">
        <v>3</v>
      </c>
      <c r="B169" s="67" t="str">
        <f t="shared" si="2"/>
        <v>336320</v>
      </c>
      <c r="C169" s="67" t="s">
        <v>546</v>
      </c>
      <c r="D169" s="67" t="s">
        <v>9808</v>
      </c>
      <c r="E169" s="67">
        <v>144</v>
      </c>
      <c r="F169" s="67">
        <v>142</v>
      </c>
    </row>
    <row r="170" spans="1:6" x14ac:dyDescent="0.45">
      <c r="A170" s="67">
        <v>3</v>
      </c>
      <c r="B170" s="67" t="str">
        <f t="shared" si="2"/>
        <v>336330</v>
      </c>
      <c r="C170" s="67" t="s">
        <v>549</v>
      </c>
      <c r="D170" s="67" t="s">
        <v>9809</v>
      </c>
      <c r="E170" s="67">
        <v>145</v>
      </c>
      <c r="F170" s="67">
        <v>142</v>
      </c>
    </row>
    <row r="171" spans="1:6" x14ac:dyDescent="0.45">
      <c r="A171" s="67">
        <v>3</v>
      </c>
      <c r="B171" s="67" t="str">
        <f t="shared" si="2"/>
        <v>336340</v>
      </c>
      <c r="C171" s="67" t="s">
        <v>552</v>
      </c>
      <c r="D171" s="67" t="s">
        <v>9810</v>
      </c>
      <c r="E171" s="67">
        <v>146</v>
      </c>
      <c r="F171" s="67">
        <v>142</v>
      </c>
    </row>
    <row r="172" spans="1:6" x14ac:dyDescent="0.45">
      <c r="A172" s="67">
        <v>3</v>
      </c>
      <c r="B172" s="67" t="str">
        <f t="shared" si="2"/>
        <v>336350</v>
      </c>
      <c r="C172" s="67" t="s">
        <v>555</v>
      </c>
      <c r="D172" s="67" t="s">
        <v>9811</v>
      </c>
      <c r="E172" s="67">
        <v>147</v>
      </c>
      <c r="F172" s="67">
        <v>142</v>
      </c>
    </row>
    <row r="173" spans="1:6" x14ac:dyDescent="0.45">
      <c r="A173" s="67">
        <v>3</v>
      </c>
      <c r="B173" s="67" t="str">
        <f t="shared" si="2"/>
        <v>336360</v>
      </c>
      <c r="C173" s="67" t="s">
        <v>558</v>
      </c>
      <c r="D173" s="67" t="s">
        <v>9812</v>
      </c>
      <c r="E173" s="67">
        <v>148</v>
      </c>
      <c r="F173" s="67">
        <v>142</v>
      </c>
    </row>
    <row r="174" spans="1:6" x14ac:dyDescent="0.45">
      <c r="A174" s="67">
        <v>3</v>
      </c>
      <c r="B174" s="67" t="str">
        <f t="shared" si="2"/>
        <v>336370</v>
      </c>
      <c r="C174" s="67" t="s">
        <v>561</v>
      </c>
      <c r="D174" s="67" t="s">
        <v>9813</v>
      </c>
      <c r="E174" s="67">
        <v>149</v>
      </c>
      <c r="F174" s="67">
        <v>142</v>
      </c>
    </row>
    <row r="175" spans="1:6" x14ac:dyDescent="0.45">
      <c r="A175" s="67">
        <v>3</v>
      </c>
      <c r="B175" s="67" t="str">
        <f t="shared" si="2"/>
        <v>336390</v>
      </c>
      <c r="C175" s="67" t="s">
        <v>564</v>
      </c>
      <c r="D175" s="67" t="s">
        <v>9814</v>
      </c>
      <c r="E175" s="67">
        <v>150</v>
      </c>
      <c r="F175" s="67">
        <v>142</v>
      </c>
    </row>
    <row r="176" spans="1:6" x14ac:dyDescent="0.45">
      <c r="A176" s="67">
        <v>3</v>
      </c>
      <c r="B176" s="67" t="str">
        <f t="shared" si="2"/>
        <v>336400</v>
      </c>
      <c r="C176" s="67" t="s">
        <v>567</v>
      </c>
      <c r="D176" s="67" t="s">
        <v>9815</v>
      </c>
      <c r="E176" s="67">
        <v>151</v>
      </c>
      <c r="F176" s="67">
        <v>137</v>
      </c>
    </row>
    <row r="177" spans="1:6" x14ac:dyDescent="0.45">
      <c r="A177" s="67">
        <v>3</v>
      </c>
      <c r="B177" s="67" t="str">
        <f t="shared" si="2"/>
        <v>336500</v>
      </c>
      <c r="C177" s="67" t="s">
        <v>570</v>
      </c>
      <c r="D177" s="67" t="s">
        <v>9816</v>
      </c>
      <c r="E177" s="67">
        <v>152</v>
      </c>
      <c r="F177" s="67">
        <v>137</v>
      </c>
    </row>
    <row r="178" spans="1:6" x14ac:dyDescent="0.45">
      <c r="A178" s="67">
        <v>3</v>
      </c>
      <c r="B178" s="67" t="str">
        <f t="shared" si="2"/>
        <v>336600</v>
      </c>
      <c r="C178" s="67" t="s">
        <v>573</v>
      </c>
      <c r="D178" s="67" t="s">
        <v>9817</v>
      </c>
      <c r="E178" s="67">
        <v>153</v>
      </c>
      <c r="F178" s="67">
        <v>137</v>
      </c>
    </row>
    <row r="179" spans="1:6" x14ac:dyDescent="0.45">
      <c r="A179" s="67">
        <v>3</v>
      </c>
      <c r="B179" s="67" t="str">
        <f t="shared" si="2"/>
        <v>336900</v>
      </c>
      <c r="C179" s="67" t="s">
        <v>576</v>
      </c>
      <c r="D179" s="67" t="s">
        <v>9818</v>
      </c>
      <c r="E179" s="67">
        <v>154</v>
      </c>
      <c r="F179" s="67">
        <v>137</v>
      </c>
    </row>
    <row r="180" spans="1:6" x14ac:dyDescent="0.45">
      <c r="A180" s="67">
        <v>3</v>
      </c>
      <c r="B180" s="67" t="str">
        <f t="shared" si="2"/>
        <v>337000</v>
      </c>
      <c r="C180" s="67" t="s">
        <v>578</v>
      </c>
      <c r="D180" s="67" t="s">
        <v>9819</v>
      </c>
      <c r="E180" s="67">
        <v>155</v>
      </c>
      <c r="F180" s="67">
        <v>58</v>
      </c>
    </row>
    <row r="181" spans="1:6" x14ac:dyDescent="0.45">
      <c r="A181" s="67">
        <v>3</v>
      </c>
      <c r="B181" s="67" t="str">
        <f t="shared" si="2"/>
        <v>337100</v>
      </c>
      <c r="C181" s="67" t="s">
        <v>581</v>
      </c>
      <c r="D181" s="67" t="s">
        <v>9820</v>
      </c>
      <c r="E181" s="67">
        <v>156</v>
      </c>
      <c r="F181" s="67">
        <v>155</v>
      </c>
    </row>
    <row r="182" spans="1:6" x14ac:dyDescent="0.45">
      <c r="A182" s="67">
        <v>3</v>
      </c>
      <c r="B182" s="67" t="str">
        <f t="shared" si="2"/>
        <v>337200</v>
      </c>
      <c r="C182" s="67" t="s">
        <v>584</v>
      </c>
      <c r="D182" s="67" t="s">
        <v>9821</v>
      </c>
      <c r="E182" s="67">
        <v>157</v>
      </c>
      <c r="F182" s="67">
        <v>155</v>
      </c>
    </row>
    <row r="183" spans="1:6" x14ac:dyDescent="0.45">
      <c r="A183" s="67">
        <v>3</v>
      </c>
      <c r="B183" s="67" t="str">
        <f t="shared" si="2"/>
        <v>337900</v>
      </c>
      <c r="C183" s="67" t="s">
        <v>587</v>
      </c>
      <c r="D183" s="67" t="s">
        <v>9822</v>
      </c>
      <c r="E183" s="67">
        <v>158</v>
      </c>
      <c r="F183" s="67">
        <v>155</v>
      </c>
    </row>
    <row r="184" spans="1:6" x14ac:dyDescent="0.45">
      <c r="A184" s="67">
        <v>3</v>
      </c>
      <c r="B184" s="67" t="str">
        <f t="shared" si="2"/>
        <v>339000</v>
      </c>
      <c r="C184" s="67" t="s">
        <v>589</v>
      </c>
      <c r="D184" s="67" t="s">
        <v>9823</v>
      </c>
      <c r="E184" s="67">
        <v>159</v>
      </c>
      <c r="F184" s="67">
        <v>58</v>
      </c>
    </row>
    <row r="185" spans="1:6" x14ac:dyDescent="0.45">
      <c r="A185" s="67">
        <v>3</v>
      </c>
      <c r="B185" s="67" t="str">
        <f t="shared" si="2"/>
        <v>339100</v>
      </c>
      <c r="C185" s="67" t="s">
        <v>592</v>
      </c>
      <c r="D185" s="67" t="s">
        <v>9824</v>
      </c>
      <c r="E185" s="67">
        <v>160</v>
      </c>
      <c r="F185" s="67">
        <v>159</v>
      </c>
    </row>
    <row r="186" spans="1:6" x14ac:dyDescent="0.45">
      <c r="A186" s="67">
        <v>3</v>
      </c>
      <c r="B186" s="67" t="str">
        <f t="shared" si="2"/>
        <v>339900</v>
      </c>
      <c r="C186" s="67" t="s">
        <v>13</v>
      </c>
      <c r="D186" s="67" t="s">
        <v>9825</v>
      </c>
      <c r="E186" s="67">
        <v>161</v>
      </c>
      <c r="F186" s="67">
        <v>159</v>
      </c>
    </row>
    <row r="187" spans="1:6" x14ac:dyDescent="0.45">
      <c r="A187" s="67">
        <v>3</v>
      </c>
      <c r="B187" s="67" t="str">
        <f t="shared" si="2"/>
        <v>410000</v>
      </c>
      <c r="C187" s="67" t="s">
        <v>144</v>
      </c>
      <c r="D187" s="67" t="s">
        <v>9826</v>
      </c>
      <c r="E187" s="67">
        <v>162</v>
      </c>
      <c r="F187" s="67">
        <v>1</v>
      </c>
    </row>
    <row r="188" spans="1:6" x14ac:dyDescent="0.45">
      <c r="A188" s="67">
        <v>3</v>
      </c>
      <c r="B188" s="67" t="str">
        <f t="shared" si="2"/>
        <v>411000</v>
      </c>
      <c r="C188" s="67" t="s">
        <v>3990</v>
      </c>
      <c r="D188" s="67" t="s">
        <v>9827</v>
      </c>
      <c r="E188" s="67">
        <v>163</v>
      </c>
      <c r="F188" s="67">
        <v>162</v>
      </c>
    </row>
    <row r="189" spans="1:6" x14ac:dyDescent="0.45">
      <c r="A189" s="67">
        <v>3</v>
      </c>
      <c r="B189" s="67" t="str">
        <f t="shared" si="2"/>
        <v>412000</v>
      </c>
      <c r="C189" s="67" t="s">
        <v>1712</v>
      </c>
      <c r="D189" s="67" t="s">
        <v>9828</v>
      </c>
      <c r="E189" s="67">
        <v>164</v>
      </c>
      <c r="F189" s="67">
        <v>162</v>
      </c>
    </row>
    <row r="190" spans="1:6" x14ac:dyDescent="0.45">
      <c r="A190" s="67">
        <v>3</v>
      </c>
      <c r="B190" s="67" t="str">
        <f t="shared" si="2"/>
        <v>413000</v>
      </c>
      <c r="C190" s="67" t="s">
        <v>4005</v>
      </c>
      <c r="D190" s="67" t="s">
        <v>9829</v>
      </c>
      <c r="E190" s="67">
        <v>165</v>
      </c>
      <c r="F190" s="67">
        <v>162</v>
      </c>
    </row>
    <row r="191" spans="1:6" x14ac:dyDescent="0.45">
      <c r="A191" s="67">
        <v>3</v>
      </c>
      <c r="B191" s="67" t="str">
        <f t="shared" si="2"/>
        <v>414000</v>
      </c>
      <c r="C191" s="67" t="s">
        <v>4032</v>
      </c>
      <c r="D191" s="67" t="s">
        <v>9830</v>
      </c>
      <c r="E191" s="67">
        <v>166</v>
      </c>
      <c r="F191" s="67">
        <v>162</v>
      </c>
    </row>
    <row r="192" spans="1:6" x14ac:dyDescent="0.45">
      <c r="A192" s="67">
        <v>3</v>
      </c>
      <c r="B192" s="67" t="str">
        <f t="shared" si="2"/>
        <v>415000</v>
      </c>
      <c r="C192" s="67" t="s">
        <v>4080</v>
      </c>
      <c r="D192" s="67" t="s">
        <v>9831</v>
      </c>
      <c r="E192" s="67">
        <v>167</v>
      </c>
      <c r="F192" s="67">
        <v>162</v>
      </c>
    </row>
    <row r="193" spans="1:6" x14ac:dyDescent="0.45">
      <c r="A193" s="67">
        <v>3</v>
      </c>
      <c r="B193" s="67" t="str">
        <f t="shared" si="2"/>
        <v>416000</v>
      </c>
      <c r="C193" s="67" t="s">
        <v>4099</v>
      </c>
      <c r="D193" s="67" t="s">
        <v>9832</v>
      </c>
      <c r="E193" s="67">
        <v>168</v>
      </c>
      <c r="F193" s="67">
        <v>162</v>
      </c>
    </row>
    <row r="194" spans="1:6" x14ac:dyDescent="0.45">
      <c r="A194" s="67">
        <v>3</v>
      </c>
      <c r="B194" s="67" t="str">
        <f t="shared" si="2"/>
        <v>417000</v>
      </c>
      <c r="C194" s="67" t="s">
        <v>4122</v>
      </c>
      <c r="D194" s="67" t="s">
        <v>9833</v>
      </c>
      <c r="E194" s="67">
        <v>169</v>
      </c>
      <c r="F194" s="67">
        <v>162</v>
      </c>
    </row>
    <row r="195" spans="1:6" x14ac:dyDescent="0.45">
      <c r="A195" s="67">
        <v>3</v>
      </c>
      <c r="B195" s="67" t="str">
        <f t="shared" si="2"/>
        <v>418000</v>
      </c>
      <c r="C195" s="67" t="s">
        <v>4151</v>
      </c>
      <c r="D195" s="67" t="s">
        <v>9834</v>
      </c>
      <c r="E195" s="67">
        <v>170</v>
      </c>
      <c r="F195" s="67">
        <v>162</v>
      </c>
    </row>
    <row r="196" spans="1:6" x14ac:dyDescent="0.45">
      <c r="A196" s="67">
        <v>3</v>
      </c>
      <c r="B196" s="67" t="str">
        <f t="shared" si="2"/>
        <v>419000</v>
      </c>
      <c r="C196" s="67" t="s">
        <v>4188</v>
      </c>
      <c r="D196" s="67" t="s">
        <v>9835</v>
      </c>
      <c r="E196" s="67">
        <v>171</v>
      </c>
      <c r="F196" s="67">
        <v>162</v>
      </c>
    </row>
    <row r="197" spans="1:6" x14ac:dyDescent="0.45">
      <c r="A197" s="67">
        <v>3</v>
      </c>
      <c r="B197" s="67" t="str">
        <f t="shared" si="2"/>
        <v>44-450</v>
      </c>
      <c r="C197" s="67" t="s">
        <v>145</v>
      </c>
      <c r="D197" s="67" t="s">
        <v>9836</v>
      </c>
      <c r="E197" s="67">
        <v>172</v>
      </c>
      <c r="F197" s="67">
        <v>1</v>
      </c>
    </row>
    <row r="198" spans="1:6" x14ac:dyDescent="0.45">
      <c r="A198" s="67">
        <v>3</v>
      </c>
      <c r="B198" s="67" t="str">
        <f t="shared" si="2"/>
        <v>441000</v>
      </c>
      <c r="C198" s="67" t="s">
        <v>627</v>
      </c>
      <c r="D198" s="67" t="s">
        <v>9837</v>
      </c>
      <c r="E198" s="67">
        <v>173</v>
      </c>
      <c r="F198" s="67">
        <v>172</v>
      </c>
    </row>
    <row r="199" spans="1:6" x14ac:dyDescent="0.45">
      <c r="A199" s="67">
        <v>3</v>
      </c>
      <c r="B199" s="67" t="str">
        <f t="shared" si="2"/>
        <v>442000</v>
      </c>
      <c r="C199" s="67" t="s">
        <v>630</v>
      </c>
      <c r="D199" s="67" t="s">
        <v>9838</v>
      </c>
      <c r="E199" s="67">
        <v>174</v>
      </c>
      <c r="F199" s="67">
        <v>172</v>
      </c>
    </row>
    <row r="200" spans="1:6" x14ac:dyDescent="0.45">
      <c r="A200" s="67">
        <v>3</v>
      </c>
      <c r="B200" s="67" t="str">
        <f t="shared" si="2"/>
        <v>443000</v>
      </c>
      <c r="C200" s="67" t="s">
        <v>633</v>
      </c>
      <c r="D200" s="67" t="s">
        <v>9839</v>
      </c>
      <c r="E200" s="67">
        <v>175</v>
      </c>
      <c r="F200" s="67">
        <v>172</v>
      </c>
    </row>
    <row r="201" spans="1:6" x14ac:dyDescent="0.45">
      <c r="A201" s="67">
        <v>3</v>
      </c>
      <c r="B201" s="67" t="str">
        <f t="shared" si="2"/>
        <v>444000</v>
      </c>
      <c r="C201" s="67" t="s">
        <v>636</v>
      </c>
      <c r="D201" s="67" t="s">
        <v>9840</v>
      </c>
      <c r="E201" s="67">
        <v>176</v>
      </c>
      <c r="F201" s="67">
        <v>172</v>
      </c>
    </row>
    <row r="202" spans="1:6" x14ac:dyDescent="0.45">
      <c r="A202" s="67">
        <v>3</v>
      </c>
      <c r="B202" s="67" t="str">
        <f t="shared" si="2"/>
        <v>445000</v>
      </c>
      <c r="C202" s="67" t="s">
        <v>639</v>
      </c>
      <c r="D202" s="67" t="s">
        <v>9841</v>
      </c>
      <c r="E202" s="67">
        <v>177</v>
      </c>
      <c r="F202" s="67">
        <v>172</v>
      </c>
    </row>
    <row r="203" spans="1:6" x14ac:dyDescent="0.45">
      <c r="A203" s="67">
        <v>3</v>
      </c>
      <c r="B203" s="67" t="str">
        <f t="shared" si="2"/>
        <v>446000</v>
      </c>
      <c r="C203" s="67" t="s">
        <v>642</v>
      </c>
      <c r="D203" s="67" t="s">
        <v>9842</v>
      </c>
      <c r="E203" s="67">
        <v>178</v>
      </c>
      <c r="F203" s="67">
        <v>172</v>
      </c>
    </row>
    <row r="204" spans="1:6" x14ac:dyDescent="0.45">
      <c r="A204" s="67">
        <v>3</v>
      </c>
      <c r="B204" s="67" t="str">
        <f t="shared" si="2"/>
        <v>447000</v>
      </c>
      <c r="C204" s="67" t="s">
        <v>645</v>
      </c>
      <c r="D204" s="67" t="s">
        <v>9843</v>
      </c>
      <c r="E204" s="67">
        <v>179</v>
      </c>
      <c r="F204" s="67">
        <v>172</v>
      </c>
    </row>
    <row r="205" spans="1:6" x14ac:dyDescent="0.45">
      <c r="A205" s="67">
        <v>3</v>
      </c>
      <c r="B205" s="67" t="str">
        <f t="shared" si="2"/>
        <v>448000</v>
      </c>
      <c r="C205" s="67" t="s">
        <v>648</v>
      </c>
      <c r="D205" s="67" t="s">
        <v>9844</v>
      </c>
      <c r="E205" s="67">
        <v>180</v>
      </c>
      <c r="F205" s="67">
        <v>172</v>
      </c>
    </row>
    <row r="206" spans="1:6" x14ac:dyDescent="0.45">
      <c r="A206" s="67">
        <v>3</v>
      </c>
      <c r="B206" s="67" t="str">
        <f t="shared" si="2"/>
        <v>451000</v>
      </c>
      <c r="C206" s="67" t="s">
        <v>651</v>
      </c>
      <c r="D206" s="67" t="s">
        <v>9845</v>
      </c>
      <c r="E206" s="67">
        <v>181</v>
      </c>
      <c r="F206" s="67">
        <v>172</v>
      </c>
    </row>
    <row r="207" spans="1:6" x14ac:dyDescent="0.45">
      <c r="A207" s="67">
        <v>3</v>
      </c>
      <c r="B207" s="67" t="str">
        <f t="shared" si="2"/>
        <v>452000</v>
      </c>
      <c r="C207" s="67" t="s">
        <v>654</v>
      </c>
      <c r="D207" s="67" t="s">
        <v>9846</v>
      </c>
      <c r="E207" s="67">
        <v>182</v>
      </c>
      <c r="F207" s="67">
        <v>172</v>
      </c>
    </row>
    <row r="208" spans="1:6" x14ac:dyDescent="0.45">
      <c r="A208" s="67">
        <v>3</v>
      </c>
      <c r="B208" s="67" t="str">
        <f t="shared" si="2"/>
        <v>453000</v>
      </c>
      <c r="C208" s="67" t="s">
        <v>657</v>
      </c>
      <c r="D208" s="67" t="s">
        <v>9847</v>
      </c>
      <c r="E208" s="67">
        <v>183</v>
      </c>
      <c r="F208" s="67">
        <v>172</v>
      </c>
    </row>
    <row r="209" spans="1:8" x14ac:dyDescent="0.45">
      <c r="A209" s="67">
        <v>3</v>
      </c>
      <c r="B209" s="67" t="str">
        <f t="shared" si="2"/>
        <v>454000</v>
      </c>
      <c r="C209" s="67" t="s">
        <v>660</v>
      </c>
      <c r="D209" s="67" t="s">
        <v>9848</v>
      </c>
      <c r="E209" s="67">
        <v>184</v>
      </c>
      <c r="F209" s="67">
        <v>172</v>
      </c>
    </row>
    <row r="210" spans="1:8" x14ac:dyDescent="0.45">
      <c r="A210" s="67">
        <v>3</v>
      </c>
      <c r="B210" s="67" t="str">
        <f t="shared" si="2"/>
        <v>48-490</v>
      </c>
      <c r="C210" s="67" t="s">
        <v>662</v>
      </c>
      <c r="D210" s="67" t="s">
        <v>9849</v>
      </c>
      <c r="E210" s="67">
        <v>185</v>
      </c>
      <c r="F210" s="67">
        <v>1</v>
      </c>
    </row>
    <row r="211" spans="1:8" x14ac:dyDescent="0.45">
      <c r="A211" s="67">
        <v>3</v>
      </c>
      <c r="B211" s="67" t="str">
        <f t="shared" si="2"/>
        <v>481000</v>
      </c>
      <c r="C211" s="67" t="s">
        <v>665</v>
      </c>
      <c r="D211" s="67" t="s">
        <v>9850</v>
      </c>
      <c r="E211" s="67">
        <v>186</v>
      </c>
      <c r="F211" s="67">
        <v>185</v>
      </c>
    </row>
    <row r="212" spans="1:8" x14ac:dyDescent="0.45">
      <c r="A212" s="67">
        <v>3</v>
      </c>
      <c r="B212" s="67" t="str">
        <f t="shared" si="2"/>
        <v>482000</v>
      </c>
      <c r="C212" s="67" t="s">
        <v>668</v>
      </c>
      <c r="D212" s="67" t="s">
        <v>9851</v>
      </c>
      <c r="E212" s="67">
        <v>187</v>
      </c>
      <c r="F212" s="67">
        <v>185</v>
      </c>
    </row>
    <row r="213" spans="1:8" x14ac:dyDescent="0.45">
      <c r="A213" s="67">
        <v>3</v>
      </c>
      <c r="B213" s="67" t="str">
        <f t="shared" si="2"/>
        <v>483000</v>
      </c>
      <c r="C213" s="67" t="s">
        <v>671</v>
      </c>
      <c r="D213" s="67" t="s">
        <v>9852</v>
      </c>
      <c r="E213" s="67">
        <v>188</v>
      </c>
      <c r="F213" s="67">
        <v>185</v>
      </c>
    </row>
    <row r="214" spans="1:8" x14ac:dyDescent="0.45">
      <c r="A214" s="67">
        <v>3</v>
      </c>
      <c r="B214" s="67" t="str">
        <f t="shared" si="2"/>
        <v>484000</v>
      </c>
      <c r="C214" s="67" t="s">
        <v>674</v>
      </c>
      <c r="D214" s="67" t="s">
        <v>9853</v>
      </c>
      <c r="E214" s="67">
        <v>189</v>
      </c>
      <c r="F214" s="67">
        <v>185</v>
      </c>
    </row>
    <row r="215" spans="1:8" x14ac:dyDescent="0.45">
      <c r="A215" s="67">
        <v>3</v>
      </c>
      <c r="B215" s="67" t="str">
        <f t="shared" si="2"/>
        <v>48Z000</v>
      </c>
      <c r="C215" s="67" t="s">
        <v>676</v>
      </c>
      <c r="D215" s="67" t="s">
        <v>9854</v>
      </c>
      <c r="E215" s="67">
        <v>190</v>
      </c>
      <c r="F215" s="67">
        <v>185</v>
      </c>
      <c r="H215" s="67">
        <v>31</v>
      </c>
    </row>
    <row r="216" spans="1:8" x14ac:dyDescent="0.45">
      <c r="A216" s="67">
        <v>3</v>
      </c>
      <c r="B216" s="67" t="str">
        <f t="shared" si="2"/>
        <v>485100</v>
      </c>
      <c r="C216" s="67" t="s">
        <v>679</v>
      </c>
      <c r="D216" s="67" t="s">
        <v>9855</v>
      </c>
      <c r="E216" s="67">
        <v>191</v>
      </c>
      <c r="F216" s="67">
        <v>190</v>
      </c>
    </row>
    <row r="217" spans="1:8" x14ac:dyDescent="0.45">
      <c r="A217" s="67">
        <v>3</v>
      </c>
      <c r="B217" s="67" t="str">
        <f t="shared" si="2"/>
        <v>485300</v>
      </c>
      <c r="C217" s="67" t="s">
        <v>682</v>
      </c>
      <c r="D217" s="67" t="s">
        <v>9856</v>
      </c>
      <c r="E217" s="67">
        <v>192</v>
      </c>
      <c r="F217" s="67">
        <v>190</v>
      </c>
    </row>
    <row r="218" spans="1:8" x14ac:dyDescent="0.45">
      <c r="A218" s="67">
        <v>3</v>
      </c>
      <c r="B218" s="67" t="str">
        <f t="shared" si="2"/>
        <v>48A000</v>
      </c>
      <c r="C218" s="67" t="s">
        <v>685</v>
      </c>
      <c r="D218" s="67" t="s">
        <v>9857</v>
      </c>
      <c r="E218" s="67">
        <v>193</v>
      </c>
      <c r="F218" s="67">
        <v>190</v>
      </c>
      <c r="H218" s="67">
        <v>32</v>
      </c>
    </row>
    <row r="219" spans="1:8" x14ac:dyDescent="0.45">
      <c r="A219" s="67">
        <v>3</v>
      </c>
      <c r="B219" s="67" t="str">
        <f t="shared" ref="B219:B282" si="3">LEFT(SUBSTITUTE(SUBSTITUTE(D219,"[",""),"]","")&amp;"00000",6)</f>
        <v>488000</v>
      </c>
      <c r="C219" s="67" t="s">
        <v>688</v>
      </c>
      <c r="D219" s="67" t="s">
        <v>9858</v>
      </c>
      <c r="E219" s="67">
        <v>194</v>
      </c>
      <c r="F219" s="67">
        <v>185</v>
      </c>
    </row>
    <row r="220" spans="1:8" x14ac:dyDescent="0.45">
      <c r="A220" s="67">
        <v>3</v>
      </c>
      <c r="B220" s="67" t="str">
        <f t="shared" si="3"/>
        <v>486000</v>
      </c>
      <c r="C220" s="67" t="s">
        <v>690</v>
      </c>
      <c r="D220" s="67" t="s">
        <v>9859</v>
      </c>
      <c r="E220" s="67">
        <v>195</v>
      </c>
      <c r="F220" s="67">
        <v>185</v>
      </c>
    </row>
    <row r="221" spans="1:8" x14ac:dyDescent="0.45">
      <c r="A221" s="67">
        <v>3</v>
      </c>
      <c r="B221" s="67" t="str">
        <f t="shared" si="3"/>
        <v>486200</v>
      </c>
      <c r="C221" s="67" t="s">
        <v>693</v>
      </c>
      <c r="D221" s="67" t="s">
        <v>9860</v>
      </c>
      <c r="E221" s="67">
        <v>196</v>
      </c>
      <c r="F221" s="67">
        <v>195</v>
      </c>
    </row>
    <row r="222" spans="1:8" x14ac:dyDescent="0.45">
      <c r="A222" s="67">
        <v>3</v>
      </c>
      <c r="B222" s="67" t="str">
        <f t="shared" si="3"/>
        <v>486A00</v>
      </c>
      <c r="C222" s="67" t="s">
        <v>696</v>
      </c>
      <c r="D222" s="67" t="s">
        <v>9861</v>
      </c>
      <c r="E222" s="67">
        <v>197</v>
      </c>
      <c r="F222" s="67">
        <v>195</v>
      </c>
      <c r="H222" s="67">
        <v>33</v>
      </c>
    </row>
    <row r="223" spans="1:8" x14ac:dyDescent="0.45">
      <c r="A223" s="67">
        <v>3</v>
      </c>
      <c r="B223" s="67" t="str">
        <f t="shared" si="3"/>
        <v>49A000</v>
      </c>
      <c r="C223" s="67" t="s">
        <v>9862</v>
      </c>
      <c r="D223" s="67" t="s">
        <v>9863</v>
      </c>
      <c r="E223" s="67">
        <v>198</v>
      </c>
      <c r="F223" s="67">
        <v>185</v>
      </c>
      <c r="H223" s="67">
        <v>34</v>
      </c>
    </row>
    <row r="224" spans="1:8" x14ac:dyDescent="0.45">
      <c r="A224" s="67">
        <v>3</v>
      </c>
      <c r="B224" s="67" t="str">
        <f t="shared" si="3"/>
        <v>491000</v>
      </c>
      <c r="C224" s="67" t="s">
        <v>701</v>
      </c>
      <c r="D224" s="67" t="s">
        <v>9864</v>
      </c>
      <c r="E224" s="67">
        <v>199</v>
      </c>
      <c r="F224" s="67">
        <v>198</v>
      </c>
    </row>
    <row r="225" spans="1:8" x14ac:dyDescent="0.45">
      <c r="A225" s="67">
        <v>3</v>
      </c>
      <c r="B225" s="67" t="str">
        <f t="shared" si="3"/>
        <v>492000</v>
      </c>
      <c r="C225" s="67" t="s">
        <v>704</v>
      </c>
      <c r="D225" s="67" t="s">
        <v>9865</v>
      </c>
      <c r="E225" s="67">
        <v>200</v>
      </c>
      <c r="F225" s="67">
        <v>198</v>
      </c>
    </row>
    <row r="226" spans="1:8" x14ac:dyDescent="0.45">
      <c r="A226" s="67">
        <v>3</v>
      </c>
      <c r="B226" s="67" t="str">
        <f t="shared" si="3"/>
        <v>493000</v>
      </c>
      <c r="C226" s="67" t="s">
        <v>707</v>
      </c>
      <c r="D226" s="67" t="s">
        <v>9866</v>
      </c>
      <c r="E226" s="67">
        <v>201</v>
      </c>
      <c r="F226" s="67">
        <v>185</v>
      </c>
    </row>
    <row r="227" spans="1:8" x14ac:dyDescent="0.45">
      <c r="A227" s="67">
        <v>3</v>
      </c>
      <c r="B227" s="67" t="str">
        <f t="shared" si="3"/>
        <v>510000</v>
      </c>
      <c r="C227" s="67" t="s">
        <v>709</v>
      </c>
      <c r="D227" s="67" t="s">
        <v>9867</v>
      </c>
      <c r="E227" s="67">
        <v>202</v>
      </c>
      <c r="F227" s="67">
        <v>1</v>
      </c>
    </row>
    <row r="228" spans="1:8" x14ac:dyDescent="0.45">
      <c r="A228" s="67">
        <v>3</v>
      </c>
      <c r="B228" s="67" t="str">
        <f t="shared" si="3"/>
        <v>511000</v>
      </c>
      <c r="C228" s="67" t="s">
        <v>9868</v>
      </c>
      <c r="D228" s="67" t="s">
        <v>9869</v>
      </c>
      <c r="E228" s="67">
        <v>203</v>
      </c>
      <c r="F228" s="67">
        <v>202</v>
      </c>
    </row>
    <row r="229" spans="1:8" x14ac:dyDescent="0.45">
      <c r="A229" s="67">
        <v>3</v>
      </c>
      <c r="B229" s="67" t="str">
        <f t="shared" si="3"/>
        <v>511110</v>
      </c>
      <c r="C229" s="67" t="s">
        <v>713</v>
      </c>
      <c r="D229" s="67" t="s">
        <v>9870</v>
      </c>
      <c r="E229" s="67">
        <v>204</v>
      </c>
      <c r="F229" s="67">
        <v>313</v>
      </c>
    </row>
    <row r="230" spans="1:8" x14ac:dyDescent="0.45">
      <c r="A230" s="67">
        <v>3</v>
      </c>
      <c r="B230" s="67" t="str">
        <f t="shared" si="3"/>
        <v>5111A0</v>
      </c>
      <c r="C230" s="67" t="s">
        <v>715</v>
      </c>
      <c r="D230" s="67" t="s">
        <v>9871</v>
      </c>
      <c r="E230" s="67">
        <v>205</v>
      </c>
      <c r="F230" s="67">
        <v>313</v>
      </c>
      <c r="H230" s="67">
        <v>35</v>
      </c>
    </row>
    <row r="231" spans="1:8" x14ac:dyDescent="0.45">
      <c r="A231" s="67">
        <v>3</v>
      </c>
      <c r="B231" s="67" t="str">
        <f t="shared" si="3"/>
        <v>511200</v>
      </c>
      <c r="C231" s="67" t="s">
        <v>26</v>
      </c>
      <c r="D231" s="67" t="s">
        <v>9872</v>
      </c>
      <c r="E231" s="67">
        <v>206</v>
      </c>
      <c r="F231" s="67">
        <v>203</v>
      </c>
    </row>
    <row r="232" spans="1:8" x14ac:dyDescent="0.45">
      <c r="A232" s="67">
        <v>3</v>
      </c>
      <c r="B232" s="67" t="str">
        <f t="shared" si="3"/>
        <v>512000</v>
      </c>
      <c r="C232" s="67" t="s">
        <v>718</v>
      </c>
      <c r="D232" s="67" t="s">
        <v>9873</v>
      </c>
      <c r="E232" s="67">
        <v>207</v>
      </c>
      <c r="F232" s="67">
        <v>202</v>
      </c>
    </row>
    <row r="233" spans="1:8" x14ac:dyDescent="0.45">
      <c r="A233" s="67">
        <v>3</v>
      </c>
      <c r="B233" s="67" t="str">
        <f t="shared" si="3"/>
        <v>512130</v>
      </c>
      <c r="C233" s="67" t="s">
        <v>720</v>
      </c>
      <c r="D233" s="67" t="s">
        <v>9874</v>
      </c>
      <c r="E233" s="67">
        <v>208</v>
      </c>
      <c r="F233" s="67">
        <v>207</v>
      </c>
    </row>
    <row r="234" spans="1:8" x14ac:dyDescent="0.45">
      <c r="A234" s="67">
        <v>3</v>
      </c>
      <c r="B234" s="67" t="str">
        <f t="shared" si="3"/>
        <v>5121A0</v>
      </c>
      <c r="C234" s="67" t="s">
        <v>722</v>
      </c>
      <c r="D234" s="67" t="s">
        <v>9875</v>
      </c>
      <c r="E234" s="67">
        <v>209</v>
      </c>
      <c r="F234" s="67">
        <v>207</v>
      </c>
      <c r="H234" s="67" t="s">
        <v>9876</v>
      </c>
    </row>
    <row r="235" spans="1:8" x14ac:dyDescent="0.45">
      <c r="A235" s="67">
        <v>3</v>
      </c>
      <c r="B235" s="67" t="str">
        <f t="shared" si="3"/>
        <v>512200</v>
      </c>
      <c r="C235" s="67" t="s">
        <v>39</v>
      </c>
      <c r="D235" s="67" t="s">
        <v>9877</v>
      </c>
      <c r="E235" s="67">
        <v>210</v>
      </c>
      <c r="F235" s="67">
        <v>207</v>
      </c>
    </row>
    <row r="236" spans="1:8" x14ac:dyDescent="0.45">
      <c r="A236" s="67">
        <v>3</v>
      </c>
      <c r="B236" s="67" t="str">
        <f t="shared" si="3"/>
        <v>515000</v>
      </c>
      <c r="C236" s="67" t="s">
        <v>4589</v>
      </c>
      <c r="D236" s="67" t="s">
        <v>9878</v>
      </c>
      <c r="E236" s="67">
        <v>211</v>
      </c>
      <c r="F236" s="67">
        <v>202</v>
      </c>
    </row>
    <row r="237" spans="1:8" x14ac:dyDescent="0.45">
      <c r="A237" s="67">
        <v>3</v>
      </c>
      <c r="B237" s="67" t="str">
        <f t="shared" si="3"/>
        <v>515100</v>
      </c>
      <c r="C237" s="67" t="s">
        <v>44</v>
      </c>
      <c r="D237" s="67" t="s">
        <v>9879</v>
      </c>
      <c r="E237" s="67">
        <v>212</v>
      </c>
      <c r="F237" s="67">
        <v>211</v>
      </c>
    </row>
    <row r="238" spans="1:8" x14ac:dyDescent="0.45">
      <c r="A238" s="67">
        <v>3</v>
      </c>
      <c r="B238" s="67" t="str">
        <f t="shared" si="3"/>
        <v>515200</v>
      </c>
      <c r="C238" s="67" t="s">
        <v>49</v>
      </c>
      <c r="D238" s="67" t="s">
        <v>9880</v>
      </c>
      <c r="E238" s="67">
        <v>213</v>
      </c>
      <c r="F238" s="67">
        <v>211</v>
      </c>
    </row>
    <row r="239" spans="1:8" x14ac:dyDescent="0.45">
      <c r="A239" s="67">
        <v>3</v>
      </c>
      <c r="B239" s="67" t="str">
        <f t="shared" si="3"/>
        <v>517000</v>
      </c>
      <c r="C239" s="67" t="s">
        <v>730</v>
      </c>
      <c r="D239" s="67" t="s">
        <v>9881</v>
      </c>
      <c r="E239" s="67">
        <v>214</v>
      </c>
      <c r="F239" s="67">
        <v>202</v>
      </c>
    </row>
    <row r="240" spans="1:8" x14ac:dyDescent="0.45">
      <c r="A240" s="67">
        <v>3</v>
      </c>
      <c r="B240" s="67" t="str">
        <f t="shared" si="3"/>
        <v>518000</v>
      </c>
      <c r="C240" s="67" t="s">
        <v>54</v>
      </c>
      <c r="D240" s="67" t="s">
        <v>9882</v>
      </c>
      <c r="E240" s="67">
        <v>215</v>
      </c>
      <c r="F240" s="67">
        <v>202</v>
      </c>
    </row>
    <row r="241" spans="1:8" x14ac:dyDescent="0.45">
      <c r="A241" s="67">
        <v>3</v>
      </c>
      <c r="B241" s="67" t="str">
        <f t="shared" si="3"/>
        <v>519000</v>
      </c>
      <c r="C241" s="67" t="s">
        <v>59</v>
      </c>
      <c r="D241" s="67" t="s">
        <v>9883</v>
      </c>
      <c r="E241" s="67">
        <v>216</v>
      </c>
      <c r="F241" s="67">
        <v>202</v>
      </c>
    </row>
    <row r="242" spans="1:8" x14ac:dyDescent="0.45">
      <c r="A242" s="67">
        <v>3</v>
      </c>
      <c r="B242" s="67" t="str">
        <f t="shared" si="3"/>
        <v>520000</v>
      </c>
      <c r="C242" s="67" t="s">
        <v>736</v>
      </c>
      <c r="D242" s="67" t="s">
        <v>9884</v>
      </c>
      <c r="E242" s="67">
        <v>217</v>
      </c>
      <c r="F242" s="67">
        <v>1</v>
      </c>
    </row>
    <row r="243" spans="1:8" x14ac:dyDescent="0.45">
      <c r="A243" s="67">
        <v>3</v>
      </c>
      <c r="B243" s="67" t="str">
        <f t="shared" si="3"/>
        <v>52B000</v>
      </c>
      <c r="C243" s="67" t="s">
        <v>738</v>
      </c>
      <c r="D243" s="67" t="s">
        <v>9885</v>
      </c>
      <c r="E243" s="67">
        <v>218</v>
      </c>
      <c r="F243" s="67">
        <v>217</v>
      </c>
      <c r="H243" s="67">
        <v>37</v>
      </c>
    </row>
    <row r="244" spans="1:8" x14ac:dyDescent="0.45">
      <c r="A244" s="67">
        <v>3</v>
      </c>
      <c r="B244" s="67" t="str">
        <f t="shared" si="3"/>
        <v>521000</v>
      </c>
      <c r="C244" s="67" t="s">
        <v>741</v>
      </c>
      <c r="D244" s="67" t="s">
        <v>9886</v>
      </c>
      <c r="E244" s="67">
        <v>219</v>
      </c>
      <c r="F244" s="67">
        <v>315</v>
      </c>
    </row>
    <row r="245" spans="1:8" x14ac:dyDescent="0.45">
      <c r="A245" s="67">
        <v>3</v>
      </c>
      <c r="B245" s="67" t="str">
        <f t="shared" si="3"/>
        <v>522130</v>
      </c>
      <c r="C245" s="67" t="s">
        <v>744</v>
      </c>
      <c r="D245" s="67" t="s">
        <v>9887</v>
      </c>
      <c r="E245" s="67">
        <v>220</v>
      </c>
      <c r="F245" s="67">
        <v>317</v>
      </c>
    </row>
    <row r="246" spans="1:8" x14ac:dyDescent="0.45">
      <c r="A246" s="67">
        <v>3</v>
      </c>
      <c r="B246" s="67" t="str">
        <f t="shared" si="3"/>
        <v>5221A0</v>
      </c>
      <c r="C246" s="67" t="s">
        <v>747</v>
      </c>
      <c r="D246" s="67" t="s">
        <v>9888</v>
      </c>
      <c r="E246" s="67">
        <v>221</v>
      </c>
      <c r="F246" s="67">
        <v>317</v>
      </c>
      <c r="H246" s="67">
        <v>38</v>
      </c>
    </row>
    <row r="247" spans="1:8" x14ac:dyDescent="0.45">
      <c r="A247" s="67">
        <v>3</v>
      </c>
      <c r="B247" s="67" t="str">
        <f t="shared" si="3"/>
        <v>522200</v>
      </c>
      <c r="C247" s="67" t="s">
        <v>750</v>
      </c>
      <c r="D247" s="67" t="s">
        <v>9889</v>
      </c>
      <c r="E247" s="67">
        <v>222</v>
      </c>
      <c r="F247" s="67">
        <v>318</v>
      </c>
    </row>
    <row r="248" spans="1:8" x14ac:dyDescent="0.45">
      <c r="A248" s="67">
        <v>3</v>
      </c>
      <c r="B248" s="67" t="str">
        <f t="shared" si="3"/>
        <v>522300</v>
      </c>
      <c r="C248" s="67" t="s">
        <v>753</v>
      </c>
      <c r="D248" s="67" t="s">
        <v>9890</v>
      </c>
      <c r="E248" s="67">
        <v>223</v>
      </c>
      <c r="F248" s="67">
        <v>318</v>
      </c>
    </row>
    <row r="249" spans="1:8" x14ac:dyDescent="0.45">
      <c r="A249" s="67">
        <v>3</v>
      </c>
      <c r="B249" s="67" t="str">
        <f t="shared" si="3"/>
        <v>524000</v>
      </c>
      <c r="C249" s="67" t="s">
        <v>755</v>
      </c>
      <c r="D249" s="67" t="s">
        <v>9891</v>
      </c>
      <c r="E249" s="67">
        <v>224</v>
      </c>
      <c r="F249" s="67">
        <v>315</v>
      </c>
    </row>
    <row r="250" spans="1:8" x14ac:dyDescent="0.45">
      <c r="A250" s="67">
        <v>3</v>
      </c>
      <c r="B250" s="67" t="str">
        <f t="shared" si="3"/>
        <v>524100</v>
      </c>
      <c r="C250" s="67" t="s">
        <v>758</v>
      </c>
      <c r="D250" s="67" t="s">
        <v>9892</v>
      </c>
      <c r="E250" s="67">
        <v>225</v>
      </c>
      <c r="F250" s="67">
        <v>224</v>
      </c>
    </row>
    <row r="251" spans="1:8" x14ac:dyDescent="0.45">
      <c r="A251" s="67">
        <v>3</v>
      </c>
      <c r="B251" s="67" t="str">
        <f t="shared" si="3"/>
        <v>524200</v>
      </c>
      <c r="C251" s="67" t="s">
        <v>761</v>
      </c>
      <c r="D251" s="67" t="s">
        <v>9893</v>
      </c>
      <c r="E251" s="67">
        <v>226</v>
      </c>
      <c r="F251" s="67">
        <v>224</v>
      </c>
    </row>
    <row r="252" spans="1:8" x14ac:dyDescent="0.45">
      <c r="A252" s="67">
        <v>3</v>
      </c>
      <c r="B252" s="67" t="str">
        <f t="shared" si="3"/>
        <v>52A000</v>
      </c>
      <c r="C252" s="67" t="s">
        <v>764</v>
      </c>
      <c r="D252" s="67" t="s">
        <v>9894</v>
      </c>
      <c r="E252" s="67">
        <v>227</v>
      </c>
      <c r="F252" s="67">
        <v>315</v>
      </c>
      <c r="H252" s="67">
        <v>39</v>
      </c>
    </row>
    <row r="253" spans="1:8" x14ac:dyDescent="0.45">
      <c r="A253" s="67">
        <v>3</v>
      </c>
      <c r="B253" s="67" t="str">
        <f t="shared" si="3"/>
        <v>530000</v>
      </c>
      <c r="C253" s="67" t="s">
        <v>4745</v>
      </c>
      <c r="D253" s="67" t="s">
        <v>9895</v>
      </c>
      <c r="E253" s="67">
        <v>228</v>
      </c>
      <c r="F253" s="67">
        <v>1</v>
      </c>
    </row>
    <row r="254" spans="1:8" x14ac:dyDescent="0.45">
      <c r="A254" s="67">
        <v>3</v>
      </c>
      <c r="B254" s="67" t="str">
        <f t="shared" si="3"/>
        <v>531000</v>
      </c>
      <c r="C254" s="67" t="s">
        <v>768</v>
      </c>
      <c r="D254" s="67" t="s">
        <v>9896</v>
      </c>
      <c r="E254" s="67">
        <v>229</v>
      </c>
      <c r="F254" s="67">
        <v>228</v>
      </c>
    </row>
    <row r="255" spans="1:8" x14ac:dyDescent="0.45">
      <c r="A255" s="67">
        <v>3</v>
      </c>
      <c r="B255" s="67" t="str">
        <f t="shared" si="3"/>
        <v>531100</v>
      </c>
      <c r="C255" s="67" t="s">
        <v>771</v>
      </c>
      <c r="D255" s="67" t="s">
        <v>9897</v>
      </c>
      <c r="E255" s="67">
        <v>230</v>
      </c>
      <c r="F255" s="67">
        <v>229</v>
      </c>
    </row>
    <row r="256" spans="1:8" x14ac:dyDescent="0.45">
      <c r="A256" s="67">
        <v>3</v>
      </c>
      <c r="B256" s="67" t="str">
        <f t="shared" si="3"/>
        <v>5311A0</v>
      </c>
      <c r="C256" s="67" t="s">
        <v>9898</v>
      </c>
      <c r="D256" s="67" t="s">
        <v>9899</v>
      </c>
      <c r="E256" s="67">
        <v>231</v>
      </c>
      <c r="F256" s="67">
        <v>229</v>
      </c>
      <c r="H256" s="67">
        <v>109</v>
      </c>
    </row>
    <row r="257" spans="1:8" x14ac:dyDescent="0.45">
      <c r="A257" s="67">
        <v>3</v>
      </c>
      <c r="B257" s="67" t="str">
        <f t="shared" si="3"/>
        <v>531A00</v>
      </c>
      <c r="C257" s="67" t="s">
        <v>774</v>
      </c>
      <c r="D257" s="67" t="s">
        <v>9900</v>
      </c>
      <c r="E257" s="67">
        <v>232</v>
      </c>
      <c r="F257" s="67">
        <v>229</v>
      </c>
      <c r="H257" s="67">
        <v>42</v>
      </c>
    </row>
    <row r="258" spans="1:8" x14ac:dyDescent="0.45">
      <c r="A258" s="67">
        <v>3</v>
      </c>
      <c r="B258" s="67" t="str">
        <f t="shared" si="3"/>
        <v>532000</v>
      </c>
      <c r="C258" s="67" t="s">
        <v>776</v>
      </c>
      <c r="D258" s="67" t="s">
        <v>9901</v>
      </c>
      <c r="E258" s="67">
        <v>233</v>
      </c>
      <c r="F258" s="67">
        <v>228</v>
      </c>
    </row>
    <row r="259" spans="1:8" x14ac:dyDescent="0.45">
      <c r="A259" s="67">
        <v>3</v>
      </c>
      <c r="B259" s="67" t="str">
        <f t="shared" si="3"/>
        <v>532100</v>
      </c>
      <c r="C259" s="67" t="s">
        <v>779</v>
      </c>
      <c r="D259" s="67" t="s">
        <v>9902</v>
      </c>
      <c r="E259" s="67">
        <v>234</v>
      </c>
      <c r="F259" s="67">
        <v>233</v>
      </c>
    </row>
    <row r="260" spans="1:8" x14ac:dyDescent="0.45">
      <c r="A260" s="67">
        <v>3</v>
      </c>
      <c r="B260" s="67" t="str">
        <f t="shared" si="3"/>
        <v>532A00</v>
      </c>
      <c r="C260" s="67" t="s">
        <v>782</v>
      </c>
      <c r="D260" s="67" t="s">
        <v>9903</v>
      </c>
      <c r="E260" s="67">
        <v>235</v>
      </c>
      <c r="F260" s="67">
        <v>233</v>
      </c>
      <c r="H260" s="67">
        <v>43</v>
      </c>
    </row>
    <row r="261" spans="1:8" x14ac:dyDescent="0.45">
      <c r="A261" s="67">
        <v>3</v>
      </c>
      <c r="B261" s="67" t="str">
        <f t="shared" si="3"/>
        <v>533000</v>
      </c>
      <c r="C261" s="67" t="s">
        <v>785</v>
      </c>
      <c r="D261" s="67" t="s">
        <v>9904</v>
      </c>
      <c r="E261" s="67">
        <v>236</v>
      </c>
      <c r="F261" s="67">
        <v>228</v>
      </c>
    </row>
    <row r="262" spans="1:8" x14ac:dyDescent="0.45">
      <c r="A262" s="67">
        <v>3</v>
      </c>
      <c r="B262" s="67" t="str">
        <f t="shared" si="3"/>
        <v>540000</v>
      </c>
      <c r="C262" s="67" t="s">
        <v>154</v>
      </c>
      <c r="D262" s="67" t="s">
        <v>9905</v>
      </c>
      <c r="E262" s="67">
        <v>237</v>
      </c>
      <c r="F262" s="67">
        <v>1</v>
      </c>
    </row>
    <row r="263" spans="1:8" x14ac:dyDescent="0.45">
      <c r="A263" s="67">
        <v>3</v>
      </c>
      <c r="B263" s="67" t="str">
        <f t="shared" si="3"/>
        <v>541A00</v>
      </c>
      <c r="C263" s="67" t="s">
        <v>788</v>
      </c>
      <c r="D263" s="67" t="s">
        <v>9906</v>
      </c>
      <c r="E263" s="67">
        <v>238</v>
      </c>
      <c r="F263" s="67">
        <v>237</v>
      </c>
      <c r="H263" s="67">
        <v>44</v>
      </c>
    </row>
    <row r="264" spans="1:8" x14ac:dyDescent="0.45">
      <c r="A264" s="67">
        <v>3</v>
      </c>
      <c r="B264" s="67" t="str">
        <f t="shared" si="3"/>
        <v>541100</v>
      </c>
      <c r="C264" s="67" t="s">
        <v>791</v>
      </c>
      <c r="D264" s="67" t="s">
        <v>9907</v>
      </c>
      <c r="E264" s="67">
        <v>239</v>
      </c>
      <c r="F264" s="67">
        <v>238</v>
      </c>
    </row>
    <row r="265" spans="1:8" x14ac:dyDescent="0.45">
      <c r="A265" s="67">
        <v>3</v>
      </c>
      <c r="B265" s="67" t="str">
        <f t="shared" si="3"/>
        <v>541200</v>
      </c>
      <c r="C265" s="67" t="s">
        <v>794</v>
      </c>
      <c r="D265" s="67" t="s">
        <v>9908</v>
      </c>
      <c r="E265" s="67">
        <v>240</v>
      </c>
      <c r="F265" s="67">
        <v>238</v>
      </c>
    </row>
    <row r="266" spans="1:8" x14ac:dyDescent="0.45">
      <c r="A266" s="67">
        <v>3</v>
      </c>
      <c r="B266" s="67" t="str">
        <f t="shared" si="3"/>
        <v>541300</v>
      </c>
      <c r="C266" s="67" t="s">
        <v>65</v>
      </c>
      <c r="D266" s="67" t="s">
        <v>9909</v>
      </c>
      <c r="E266" s="67">
        <v>241</v>
      </c>
      <c r="F266" s="67">
        <v>237</v>
      </c>
    </row>
    <row r="267" spans="1:8" x14ac:dyDescent="0.45">
      <c r="A267" s="67">
        <v>3</v>
      </c>
      <c r="B267" s="67" t="str">
        <f t="shared" si="3"/>
        <v>541B00</v>
      </c>
      <c r="C267" s="67" t="s">
        <v>797</v>
      </c>
      <c r="D267" s="67" t="s">
        <v>9910</v>
      </c>
      <c r="E267" s="67">
        <v>242</v>
      </c>
      <c r="F267" s="67">
        <v>237</v>
      </c>
      <c r="H267" s="67">
        <v>45</v>
      </c>
    </row>
    <row r="268" spans="1:8" x14ac:dyDescent="0.45">
      <c r="A268" s="67">
        <v>3</v>
      </c>
      <c r="B268" s="67" t="str">
        <f t="shared" si="3"/>
        <v>541400</v>
      </c>
      <c r="C268" s="67" t="s">
        <v>71</v>
      </c>
      <c r="D268" s="67" t="s">
        <v>9911</v>
      </c>
      <c r="E268" s="67">
        <v>243</v>
      </c>
      <c r="F268" s="67">
        <v>242</v>
      </c>
    </row>
    <row r="269" spans="1:8" x14ac:dyDescent="0.45">
      <c r="A269" s="67">
        <v>3</v>
      </c>
      <c r="B269" s="67" t="str">
        <f t="shared" si="3"/>
        <v>541600</v>
      </c>
      <c r="C269" s="67" t="s">
        <v>82</v>
      </c>
      <c r="D269" s="67" t="s">
        <v>9912</v>
      </c>
      <c r="E269" s="67">
        <v>244</v>
      </c>
      <c r="F269" s="67">
        <v>242</v>
      </c>
    </row>
    <row r="270" spans="1:8" x14ac:dyDescent="0.45">
      <c r="A270" s="67">
        <v>3</v>
      </c>
      <c r="B270" s="67" t="str">
        <f t="shared" si="3"/>
        <v>541700</v>
      </c>
      <c r="C270" s="67" t="s">
        <v>802</v>
      </c>
      <c r="D270" s="67" t="s">
        <v>9913</v>
      </c>
      <c r="E270" s="67">
        <v>245</v>
      </c>
      <c r="F270" s="67">
        <v>242</v>
      </c>
    </row>
    <row r="271" spans="1:8" x14ac:dyDescent="0.45">
      <c r="A271" s="67">
        <v>3</v>
      </c>
      <c r="B271" s="67" t="str">
        <f t="shared" si="3"/>
        <v>541900</v>
      </c>
      <c r="C271" s="67" t="s">
        <v>92</v>
      </c>
      <c r="D271" s="67" t="s">
        <v>9914</v>
      </c>
      <c r="E271" s="67">
        <v>246</v>
      </c>
      <c r="F271" s="67">
        <v>242</v>
      </c>
    </row>
    <row r="272" spans="1:8" x14ac:dyDescent="0.45">
      <c r="A272" s="67">
        <v>3</v>
      </c>
      <c r="B272" s="67" t="str">
        <f t="shared" si="3"/>
        <v>541500</v>
      </c>
      <c r="C272" s="67" t="s">
        <v>76</v>
      </c>
      <c r="D272" s="67" t="s">
        <v>9915</v>
      </c>
      <c r="E272" s="67">
        <v>247</v>
      </c>
      <c r="F272" s="67">
        <v>237</v>
      </c>
    </row>
    <row r="273" spans="1:8" x14ac:dyDescent="0.45">
      <c r="A273" s="67">
        <v>3</v>
      </c>
      <c r="B273" s="67" t="str">
        <f t="shared" si="3"/>
        <v>541800</v>
      </c>
      <c r="C273" s="67" t="s">
        <v>87</v>
      </c>
      <c r="D273" s="67" t="s">
        <v>9916</v>
      </c>
      <c r="E273" s="67">
        <v>248</v>
      </c>
      <c r="F273" s="67">
        <v>237</v>
      </c>
    </row>
    <row r="274" spans="1:8" x14ac:dyDescent="0.45">
      <c r="A274" s="67">
        <v>3</v>
      </c>
      <c r="B274" s="67" t="str">
        <f t="shared" si="3"/>
        <v>550000</v>
      </c>
      <c r="C274" s="67" t="s">
        <v>4892</v>
      </c>
      <c r="D274" s="67" t="s">
        <v>9917</v>
      </c>
      <c r="E274" s="67">
        <v>249</v>
      </c>
      <c r="F274" s="67">
        <v>1</v>
      </c>
    </row>
    <row r="275" spans="1:8" x14ac:dyDescent="0.45">
      <c r="A275" s="67">
        <v>3</v>
      </c>
      <c r="B275" s="67" t="str">
        <f t="shared" si="3"/>
        <v>560000</v>
      </c>
      <c r="C275" s="67" t="s">
        <v>810</v>
      </c>
      <c r="D275" s="67" t="s">
        <v>9918</v>
      </c>
      <c r="E275" s="67">
        <v>250</v>
      </c>
      <c r="F275" s="67">
        <v>1</v>
      </c>
    </row>
    <row r="276" spans="1:8" x14ac:dyDescent="0.45">
      <c r="A276" s="67">
        <v>3</v>
      </c>
      <c r="B276" s="67" t="str">
        <f t="shared" si="3"/>
        <v>561000</v>
      </c>
      <c r="C276" s="67" t="s">
        <v>812</v>
      </c>
      <c r="D276" s="67" t="s">
        <v>9919</v>
      </c>
      <c r="E276" s="67">
        <v>251</v>
      </c>
      <c r="F276" s="67">
        <v>250</v>
      </c>
    </row>
    <row r="277" spans="1:8" x14ac:dyDescent="0.45">
      <c r="A277" s="67">
        <v>3</v>
      </c>
      <c r="B277" s="67" t="str">
        <f t="shared" si="3"/>
        <v>561100</v>
      </c>
      <c r="C277" s="67" t="s">
        <v>815</v>
      </c>
      <c r="D277" s="67" t="s">
        <v>9920</v>
      </c>
      <c r="E277" s="67">
        <v>252</v>
      </c>
      <c r="F277" s="67">
        <v>320</v>
      </c>
    </row>
    <row r="278" spans="1:8" x14ac:dyDescent="0.45">
      <c r="A278" s="67">
        <v>3</v>
      </c>
      <c r="B278" s="67" t="str">
        <f t="shared" si="3"/>
        <v>561300</v>
      </c>
      <c r="C278" s="67" t="s">
        <v>818</v>
      </c>
      <c r="D278" s="67" t="s">
        <v>9921</v>
      </c>
      <c r="E278" s="67">
        <v>253</v>
      </c>
      <c r="F278" s="67">
        <v>320</v>
      </c>
    </row>
    <row r="279" spans="1:8" x14ac:dyDescent="0.45">
      <c r="A279" s="67">
        <v>3</v>
      </c>
      <c r="B279" s="67" t="str">
        <f t="shared" si="3"/>
        <v>561400</v>
      </c>
      <c r="C279" s="67" t="s">
        <v>821</v>
      </c>
      <c r="D279" s="67" t="s">
        <v>9922</v>
      </c>
      <c r="E279" s="67">
        <v>254</v>
      </c>
      <c r="F279" s="67">
        <v>320</v>
      </c>
    </row>
    <row r="280" spans="1:8" x14ac:dyDescent="0.45">
      <c r="A280" s="67">
        <v>3</v>
      </c>
      <c r="B280" s="67" t="str">
        <f t="shared" si="3"/>
        <v>561500</v>
      </c>
      <c r="C280" s="67" t="s">
        <v>824</v>
      </c>
      <c r="D280" s="67" t="s">
        <v>9923</v>
      </c>
      <c r="E280" s="67">
        <v>255</v>
      </c>
      <c r="F280" s="67">
        <v>251</v>
      </c>
    </row>
    <row r="281" spans="1:8" x14ac:dyDescent="0.45">
      <c r="A281" s="67">
        <v>3</v>
      </c>
      <c r="B281" s="67" t="str">
        <f t="shared" si="3"/>
        <v>561600</v>
      </c>
      <c r="C281" s="67" t="s">
        <v>827</v>
      </c>
      <c r="D281" s="67" t="s">
        <v>9924</v>
      </c>
      <c r="E281" s="67">
        <v>256</v>
      </c>
      <c r="F281" s="67">
        <v>251</v>
      </c>
    </row>
    <row r="282" spans="1:8" x14ac:dyDescent="0.45">
      <c r="A282" s="67">
        <v>3</v>
      </c>
      <c r="B282" s="67" t="str">
        <f t="shared" si="3"/>
        <v>561700</v>
      </c>
      <c r="C282" s="67" t="s">
        <v>830</v>
      </c>
      <c r="D282" s="67" t="s">
        <v>9925</v>
      </c>
      <c r="E282" s="67">
        <v>257</v>
      </c>
      <c r="F282" s="67">
        <v>251</v>
      </c>
    </row>
    <row r="283" spans="1:8" x14ac:dyDescent="0.45">
      <c r="A283" s="67">
        <v>3</v>
      </c>
      <c r="B283" s="67" t="str">
        <f t="shared" ref="B283:B346" si="4">LEFT(SUBSTITUTE(SUBSTITUTE(D283,"[",""),"]","")&amp;"00000",6)</f>
        <v>561A00</v>
      </c>
      <c r="C283" s="67" t="s">
        <v>833</v>
      </c>
      <c r="D283" s="67" t="s">
        <v>9926</v>
      </c>
      <c r="E283" s="67">
        <v>258</v>
      </c>
      <c r="F283" s="67">
        <v>320</v>
      </c>
      <c r="H283" s="67">
        <v>46</v>
      </c>
    </row>
    <row r="284" spans="1:8" x14ac:dyDescent="0.45">
      <c r="A284" s="67">
        <v>3</v>
      </c>
      <c r="B284" s="67" t="str">
        <f t="shared" si="4"/>
        <v>562000</v>
      </c>
      <c r="C284" s="67" t="s">
        <v>836</v>
      </c>
      <c r="D284" s="67" t="s">
        <v>9927</v>
      </c>
      <c r="E284" s="67">
        <v>259</v>
      </c>
      <c r="F284" s="67">
        <v>250</v>
      </c>
    </row>
    <row r="285" spans="1:8" x14ac:dyDescent="0.45">
      <c r="A285" s="67">
        <v>3</v>
      </c>
      <c r="B285" s="67" t="str">
        <f t="shared" si="4"/>
        <v>610000</v>
      </c>
      <c r="C285" s="67" t="s">
        <v>160</v>
      </c>
      <c r="D285" s="67" t="s">
        <v>9656</v>
      </c>
      <c r="E285" s="67">
        <v>260</v>
      </c>
      <c r="F285" s="67">
        <v>1</v>
      </c>
    </row>
    <row r="286" spans="1:8" x14ac:dyDescent="0.45">
      <c r="A286" s="67">
        <v>3</v>
      </c>
      <c r="B286" s="67" t="str">
        <f t="shared" si="4"/>
        <v>611300</v>
      </c>
      <c r="C286" s="67" t="s">
        <v>967</v>
      </c>
      <c r="D286" s="67" t="s">
        <v>9928</v>
      </c>
      <c r="E286" s="67">
        <v>261</v>
      </c>
      <c r="F286" s="67">
        <v>260</v>
      </c>
    </row>
    <row r="287" spans="1:8" x14ac:dyDescent="0.45">
      <c r="A287" s="67">
        <v>3</v>
      </c>
      <c r="B287" s="67" t="str">
        <f t="shared" si="4"/>
        <v>611B00</v>
      </c>
      <c r="C287" s="67" t="s">
        <v>9929</v>
      </c>
      <c r="D287" s="67" t="s">
        <v>9930</v>
      </c>
      <c r="E287" s="67">
        <v>262</v>
      </c>
      <c r="F287" s="67">
        <v>260</v>
      </c>
      <c r="H287" s="67">
        <v>47</v>
      </c>
    </row>
    <row r="288" spans="1:8" x14ac:dyDescent="0.45">
      <c r="A288" s="67">
        <v>3</v>
      </c>
      <c r="B288" s="67" t="str">
        <f t="shared" si="4"/>
        <v>611100</v>
      </c>
      <c r="C288" s="67" t="s">
        <v>961</v>
      </c>
      <c r="D288" s="67" t="s">
        <v>9931</v>
      </c>
      <c r="E288" s="67">
        <v>263</v>
      </c>
      <c r="F288" s="67">
        <v>262</v>
      </c>
    </row>
    <row r="289" spans="1:8" x14ac:dyDescent="0.45">
      <c r="A289" s="67">
        <v>3</v>
      </c>
      <c r="B289" s="67" t="str">
        <f t="shared" si="4"/>
        <v>611200</v>
      </c>
      <c r="C289" s="67" t="s">
        <v>964</v>
      </c>
      <c r="D289" s="67" t="s">
        <v>9932</v>
      </c>
      <c r="E289" s="67">
        <v>264</v>
      </c>
      <c r="F289" s="67">
        <v>262</v>
      </c>
    </row>
    <row r="290" spans="1:8" x14ac:dyDescent="0.45">
      <c r="A290" s="67">
        <v>3</v>
      </c>
      <c r="B290" s="67" t="str">
        <f t="shared" si="4"/>
        <v>611A00</v>
      </c>
      <c r="C290" s="67" t="s">
        <v>969</v>
      </c>
      <c r="D290" s="67" t="s">
        <v>9933</v>
      </c>
      <c r="E290" s="67">
        <v>265</v>
      </c>
      <c r="F290" s="67">
        <v>262</v>
      </c>
      <c r="H290" s="67">
        <v>48</v>
      </c>
    </row>
    <row r="291" spans="1:8" x14ac:dyDescent="0.45">
      <c r="A291" s="67">
        <v>3</v>
      </c>
      <c r="B291" s="67" t="str">
        <f t="shared" si="4"/>
        <v>620000</v>
      </c>
      <c r="C291" s="67" t="s">
        <v>842</v>
      </c>
      <c r="D291" s="67" t="s">
        <v>9657</v>
      </c>
      <c r="E291" s="67">
        <v>266</v>
      </c>
      <c r="F291" s="67">
        <v>1</v>
      </c>
    </row>
    <row r="292" spans="1:8" x14ac:dyDescent="0.45">
      <c r="A292" s="67">
        <v>3</v>
      </c>
      <c r="B292" s="67" t="str">
        <f t="shared" si="4"/>
        <v>62X000</v>
      </c>
      <c r="C292" s="67" t="s">
        <v>844</v>
      </c>
      <c r="D292" s="67" t="s">
        <v>9934</v>
      </c>
      <c r="E292" s="67">
        <v>267</v>
      </c>
      <c r="F292" s="67">
        <v>266</v>
      </c>
      <c r="H292" s="67">
        <v>49</v>
      </c>
    </row>
    <row r="293" spans="1:8" x14ac:dyDescent="0.45">
      <c r="A293" s="67">
        <v>3</v>
      </c>
      <c r="B293" s="67" t="str">
        <f t="shared" si="4"/>
        <v>621000</v>
      </c>
      <c r="C293" s="67" t="s">
        <v>846</v>
      </c>
      <c r="D293" s="67" t="s">
        <v>9935</v>
      </c>
      <c r="E293" s="67">
        <v>268</v>
      </c>
      <c r="F293" s="67">
        <v>267</v>
      </c>
    </row>
    <row r="294" spans="1:8" x14ac:dyDescent="0.45">
      <c r="A294" s="67">
        <v>3</v>
      </c>
      <c r="B294" s="67" t="str">
        <f t="shared" si="4"/>
        <v>621100</v>
      </c>
      <c r="C294" s="67" t="s">
        <v>849</v>
      </c>
      <c r="D294" s="67" t="s">
        <v>9936</v>
      </c>
      <c r="E294" s="67">
        <v>269</v>
      </c>
      <c r="F294" s="67">
        <v>268</v>
      </c>
    </row>
    <row r="295" spans="1:8" x14ac:dyDescent="0.45">
      <c r="A295" s="67">
        <v>3</v>
      </c>
      <c r="B295" s="67" t="str">
        <f t="shared" si="4"/>
        <v>621200</v>
      </c>
      <c r="C295" s="67" t="s">
        <v>852</v>
      </c>
      <c r="D295" s="67" t="s">
        <v>9937</v>
      </c>
      <c r="E295" s="67">
        <v>270</v>
      </c>
      <c r="F295" s="67">
        <v>268</v>
      </c>
    </row>
    <row r="296" spans="1:8" x14ac:dyDescent="0.45">
      <c r="A296" s="67">
        <v>3</v>
      </c>
      <c r="B296" s="67" t="str">
        <f t="shared" si="4"/>
        <v>621A00</v>
      </c>
      <c r="C296" s="67" t="s">
        <v>855</v>
      </c>
      <c r="D296" s="67" t="s">
        <v>9938</v>
      </c>
      <c r="E296" s="67">
        <v>271</v>
      </c>
      <c r="F296" s="67">
        <v>268</v>
      </c>
      <c r="H296" s="67">
        <v>50</v>
      </c>
    </row>
    <row r="297" spans="1:8" x14ac:dyDescent="0.45">
      <c r="A297" s="67">
        <v>3</v>
      </c>
      <c r="B297" s="67" t="str">
        <f t="shared" si="4"/>
        <v>622000</v>
      </c>
      <c r="C297" s="67" t="s">
        <v>974</v>
      </c>
      <c r="D297" s="67" t="s">
        <v>9939</v>
      </c>
      <c r="E297" s="67">
        <v>272</v>
      </c>
      <c r="F297" s="67">
        <v>267</v>
      </c>
    </row>
    <row r="298" spans="1:8" x14ac:dyDescent="0.45">
      <c r="A298" s="67">
        <v>3</v>
      </c>
      <c r="B298" s="67" t="str">
        <f t="shared" si="4"/>
        <v>623000</v>
      </c>
      <c r="C298" s="67" t="s">
        <v>858</v>
      </c>
      <c r="D298" s="67" t="s">
        <v>9940</v>
      </c>
      <c r="E298" s="67">
        <v>273</v>
      </c>
      <c r="F298" s="67">
        <v>267</v>
      </c>
    </row>
    <row r="299" spans="1:8" x14ac:dyDescent="0.45">
      <c r="A299" s="67">
        <v>3</v>
      </c>
      <c r="B299" s="67" t="str">
        <f t="shared" si="4"/>
        <v>624000</v>
      </c>
      <c r="C299" s="67" t="s">
        <v>861</v>
      </c>
      <c r="D299" s="67" t="s">
        <v>9941</v>
      </c>
      <c r="E299" s="67">
        <v>274</v>
      </c>
      <c r="F299" s="67">
        <v>266</v>
      </c>
    </row>
    <row r="300" spans="1:8" x14ac:dyDescent="0.45">
      <c r="A300" s="67">
        <v>3</v>
      </c>
      <c r="B300" s="67" t="str">
        <f t="shared" si="4"/>
        <v>710000</v>
      </c>
      <c r="C300" s="67" t="s">
        <v>164</v>
      </c>
      <c r="D300" s="67" t="s">
        <v>9942</v>
      </c>
      <c r="E300" s="67">
        <v>275</v>
      </c>
      <c r="F300" s="67">
        <v>1</v>
      </c>
    </row>
    <row r="301" spans="1:8" x14ac:dyDescent="0.45">
      <c r="A301" s="67">
        <v>3</v>
      </c>
      <c r="B301" s="67" t="str">
        <f t="shared" si="4"/>
        <v>71A000</v>
      </c>
      <c r="C301" s="67" t="s">
        <v>864</v>
      </c>
      <c r="D301" s="67" t="s">
        <v>9943</v>
      </c>
      <c r="E301" s="67">
        <v>276</v>
      </c>
      <c r="F301" s="67">
        <v>275</v>
      </c>
      <c r="H301" s="67">
        <v>51</v>
      </c>
    </row>
    <row r="302" spans="1:8" x14ac:dyDescent="0.45">
      <c r="A302" s="67">
        <v>3</v>
      </c>
      <c r="B302" s="67" t="str">
        <f t="shared" si="4"/>
        <v>713000</v>
      </c>
      <c r="C302" s="67" t="s">
        <v>866</v>
      </c>
      <c r="D302" s="67" t="s">
        <v>9944</v>
      </c>
      <c r="E302" s="67">
        <v>277</v>
      </c>
      <c r="F302" s="67">
        <v>275</v>
      </c>
    </row>
    <row r="303" spans="1:8" x14ac:dyDescent="0.45">
      <c r="A303" s="67">
        <v>3</v>
      </c>
      <c r="B303" s="67" t="str">
        <f t="shared" si="4"/>
        <v>713200</v>
      </c>
      <c r="C303" s="67" t="s">
        <v>869</v>
      </c>
      <c r="D303" s="67" t="s">
        <v>9945</v>
      </c>
      <c r="E303" s="67">
        <v>278</v>
      </c>
      <c r="F303" s="67">
        <v>277</v>
      </c>
    </row>
    <row r="304" spans="1:8" x14ac:dyDescent="0.45">
      <c r="A304" s="67">
        <v>3</v>
      </c>
      <c r="B304" s="67" t="str">
        <f t="shared" si="4"/>
        <v>713A00</v>
      </c>
      <c r="C304" s="67" t="s">
        <v>872</v>
      </c>
      <c r="D304" s="67" t="s">
        <v>9946</v>
      </c>
      <c r="E304" s="67">
        <v>279</v>
      </c>
      <c r="F304" s="67">
        <v>277</v>
      </c>
      <c r="H304" s="67">
        <v>52</v>
      </c>
    </row>
    <row r="305" spans="1:8" x14ac:dyDescent="0.45">
      <c r="A305" s="67">
        <v>3</v>
      </c>
      <c r="B305" s="67" t="str">
        <f t="shared" si="4"/>
        <v>720000</v>
      </c>
      <c r="C305" s="67" t="s">
        <v>874</v>
      </c>
      <c r="D305" s="67" t="s">
        <v>9947</v>
      </c>
      <c r="E305" s="67">
        <v>280</v>
      </c>
      <c r="F305" s="67">
        <v>1</v>
      </c>
    </row>
    <row r="306" spans="1:8" x14ac:dyDescent="0.45">
      <c r="A306" s="67">
        <v>3</v>
      </c>
      <c r="B306" s="67" t="str">
        <f t="shared" si="4"/>
        <v>721000</v>
      </c>
      <c r="C306" s="67" t="s">
        <v>876</v>
      </c>
      <c r="D306" s="67" t="s">
        <v>9948</v>
      </c>
      <c r="E306" s="67">
        <v>281</v>
      </c>
      <c r="F306" s="67">
        <v>280</v>
      </c>
    </row>
    <row r="307" spans="1:8" x14ac:dyDescent="0.45">
      <c r="A307" s="67">
        <v>3</v>
      </c>
      <c r="B307" s="67" t="str">
        <f t="shared" si="4"/>
        <v>721100</v>
      </c>
      <c r="C307" s="67" t="s">
        <v>879</v>
      </c>
      <c r="D307" s="67" t="s">
        <v>9949</v>
      </c>
      <c r="E307" s="67">
        <v>282</v>
      </c>
      <c r="F307" s="67">
        <v>281</v>
      </c>
    </row>
    <row r="308" spans="1:8" x14ac:dyDescent="0.45">
      <c r="A308" s="67">
        <v>3</v>
      </c>
      <c r="B308" s="67" t="str">
        <f t="shared" si="4"/>
        <v>721A00</v>
      </c>
      <c r="C308" s="67" t="s">
        <v>9950</v>
      </c>
      <c r="D308" s="67" t="s">
        <v>9951</v>
      </c>
      <c r="E308" s="67">
        <v>283</v>
      </c>
      <c r="F308" s="67">
        <v>281</v>
      </c>
      <c r="H308" s="67">
        <v>53</v>
      </c>
    </row>
    <row r="309" spans="1:8" x14ac:dyDescent="0.45">
      <c r="A309" s="67">
        <v>3</v>
      </c>
      <c r="B309" s="67" t="str">
        <f t="shared" si="4"/>
        <v>722000</v>
      </c>
      <c r="C309" s="67" t="s">
        <v>885</v>
      </c>
      <c r="D309" s="67" t="s">
        <v>9952</v>
      </c>
      <c r="E309" s="67">
        <v>284</v>
      </c>
      <c r="F309" s="67">
        <v>280</v>
      </c>
    </row>
    <row r="310" spans="1:8" x14ac:dyDescent="0.45">
      <c r="A310" s="67">
        <v>3</v>
      </c>
      <c r="B310" s="67" t="str">
        <f t="shared" si="4"/>
        <v>810000</v>
      </c>
      <c r="C310" s="67" t="s">
        <v>5251</v>
      </c>
      <c r="D310" s="67" t="s">
        <v>9953</v>
      </c>
      <c r="E310" s="67">
        <v>285</v>
      </c>
      <c r="F310" s="67">
        <v>1</v>
      </c>
    </row>
    <row r="311" spans="1:8" x14ac:dyDescent="0.45">
      <c r="A311" s="67">
        <v>3</v>
      </c>
      <c r="B311" s="67" t="str">
        <f t="shared" si="4"/>
        <v>811000</v>
      </c>
      <c r="C311" s="67" t="s">
        <v>889</v>
      </c>
      <c r="D311" s="67" t="s">
        <v>9954</v>
      </c>
      <c r="E311" s="67">
        <v>286</v>
      </c>
      <c r="F311" s="67">
        <v>285</v>
      </c>
    </row>
    <row r="312" spans="1:8" x14ac:dyDescent="0.45">
      <c r="A312" s="67">
        <v>3</v>
      </c>
      <c r="B312" s="67" t="str">
        <f t="shared" si="4"/>
        <v>811100</v>
      </c>
      <c r="C312" s="67" t="s">
        <v>892</v>
      </c>
      <c r="D312" s="67" t="s">
        <v>9955</v>
      </c>
      <c r="E312" s="67">
        <v>287</v>
      </c>
      <c r="F312" s="67">
        <v>286</v>
      </c>
    </row>
    <row r="313" spans="1:8" x14ac:dyDescent="0.45">
      <c r="A313" s="67">
        <v>3</v>
      </c>
      <c r="B313" s="67" t="str">
        <f t="shared" si="4"/>
        <v>811A00</v>
      </c>
      <c r="C313" s="67" t="s">
        <v>895</v>
      </c>
      <c r="D313" s="67" t="s">
        <v>9956</v>
      </c>
      <c r="E313" s="67">
        <v>288</v>
      </c>
      <c r="F313" s="67">
        <v>286</v>
      </c>
      <c r="H313" s="67">
        <v>54</v>
      </c>
    </row>
    <row r="314" spans="1:8" x14ac:dyDescent="0.45">
      <c r="A314" s="67">
        <v>3</v>
      </c>
      <c r="B314" s="67" t="str">
        <f t="shared" si="4"/>
        <v>81A000</v>
      </c>
      <c r="C314" s="67" t="s">
        <v>897</v>
      </c>
      <c r="D314" s="67" t="s">
        <v>9957</v>
      </c>
      <c r="E314" s="67">
        <v>289</v>
      </c>
      <c r="F314" s="67">
        <v>285</v>
      </c>
      <c r="H314" s="67">
        <v>55</v>
      </c>
    </row>
    <row r="315" spans="1:8" x14ac:dyDescent="0.45">
      <c r="A315" s="67">
        <v>3</v>
      </c>
      <c r="B315" s="67" t="str">
        <f t="shared" si="4"/>
        <v>812000</v>
      </c>
      <c r="C315" s="67" t="s">
        <v>899</v>
      </c>
      <c r="D315" s="67" t="s">
        <v>9958</v>
      </c>
      <c r="E315" s="67">
        <v>290</v>
      </c>
      <c r="F315" s="67">
        <v>289</v>
      </c>
    </row>
    <row r="316" spans="1:8" x14ac:dyDescent="0.45">
      <c r="A316" s="67">
        <v>3</v>
      </c>
      <c r="B316" s="67" t="str">
        <f t="shared" si="4"/>
        <v>812200</v>
      </c>
      <c r="C316" s="67" t="s">
        <v>902</v>
      </c>
      <c r="D316" s="67" t="s">
        <v>9959</v>
      </c>
      <c r="E316" s="67">
        <v>291</v>
      </c>
      <c r="F316" s="67">
        <v>290</v>
      </c>
    </row>
    <row r="317" spans="1:8" x14ac:dyDescent="0.45">
      <c r="A317" s="67">
        <v>3</v>
      </c>
      <c r="B317" s="67" t="str">
        <f t="shared" si="4"/>
        <v>812300</v>
      </c>
      <c r="C317" s="67" t="s">
        <v>905</v>
      </c>
      <c r="D317" s="67" t="s">
        <v>9960</v>
      </c>
      <c r="E317" s="67">
        <v>292</v>
      </c>
      <c r="F317" s="67">
        <v>290</v>
      </c>
    </row>
    <row r="318" spans="1:8" x14ac:dyDescent="0.45">
      <c r="A318" s="67">
        <v>3</v>
      </c>
      <c r="B318" s="67" t="str">
        <f t="shared" si="4"/>
        <v>812A00</v>
      </c>
      <c r="C318" s="67" t="s">
        <v>907</v>
      </c>
      <c r="D318" s="67" t="s">
        <v>9961</v>
      </c>
      <c r="E318" s="67">
        <v>293</v>
      </c>
      <c r="F318" s="67">
        <v>290</v>
      </c>
      <c r="H318" s="67">
        <v>56</v>
      </c>
    </row>
    <row r="319" spans="1:8" x14ac:dyDescent="0.45">
      <c r="A319" s="67">
        <v>3</v>
      </c>
      <c r="B319" s="67" t="str">
        <f t="shared" si="4"/>
        <v>814000</v>
      </c>
      <c r="C319" s="67" t="s">
        <v>910</v>
      </c>
      <c r="D319" s="67" t="s">
        <v>9962</v>
      </c>
      <c r="E319" s="67">
        <v>294</v>
      </c>
      <c r="F319" s="67">
        <v>289</v>
      </c>
    </row>
    <row r="320" spans="1:8" x14ac:dyDescent="0.45">
      <c r="A320" s="67">
        <v>3</v>
      </c>
      <c r="B320" s="67" t="str">
        <f t="shared" si="4"/>
        <v>813000</v>
      </c>
      <c r="C320" s="67" t="s">
        <v>5319</v>
      </c>
      <c r="D320" s="67" t="s">
        <v>9963</v>
      </c>
      <c r="E320" s="67">
        <v>295</v>
      </c>
      <c r="F320" s="67">
        <v>285</v>
      </c>
    </row>
    <row r="321" spans="1:8" x14ac:dyDescent="0.45">
      <c r="A321" s="67">
        <v>3</v>
      </c>
      <c r="B321" s="67" t="str">
        <f t="shared" si="4"/>
        <v>813100</v>
      </c>
      <c r="C321" s="67" t="s">
        <v>952</v>
      </c>
      <c r="D321" s="67" t="s">
        <v>9964</v>
      </c>
      <c r="E321" s="67">
        <v>296</v>
      </c>
      <c r="F321" s="67">
        <v>295</v>
      </c>
    </row>
    <row r="322" spans="1:8" x14ac:dyDescent="0.45">
      <c r="A322" s="67">
        <v>3</v>
      </c>
      <c r="B322" s="67" t="str">
        <f t="shared" si="4"/>
        <v>813A00</v>
      </c>
      <c r="C322" s="67" t="s">
        <v>949</v>
      </c>
      <c r="D322" s="67" t="s">
        <v>9965</v>
      </c>
      <c r="E322" s="67">
        <v>297</v>
      </c>
      <c r="F322" s="67">
        <v>295</v>
      </c>
      <c r="H322" s="67">
        <v>57</v>
      </c>
    </row>
    <row r="323" spans="1:8" x14ac:dyDescent="0.45">
      <c r="A323" s="67">
        <v>3</v>
      </c>
      <c r="B323" s="67" t="str">
        <f t="shared" si="4"/>
        <v>910000</v>
      </c>
      <c r="C323" s="67" t="s">
        <v>5349</v>
      </c>
      <c r="D323" s="67" t="s">
        <v>9966</v>
      </c>
      <c r="E323" s="67">
        <v>298</v>
      </c>
      <c r="F323" s="67">
        <v>1</v>
      </c>
    </row>
    <row r="324" spans="1:8" x14ac:dyDescent="0.45">
      <c r="A324" s="67">
        <v>3</v>
      </c>
      <c r="B324" s="67" t="str">
        <f t="shared" si="4"/>
        <v>911000</v>
      </c>
      <c r="C324" s="67" t="s">
        <v>5351</v>
      </c>
      <c r="D324" s="67" t="s">
        <v>9967</v>
      </c>
      <c r="E324" s="67">
        <v>299</v>
      </c>
      <c r="F324" s="67">
        <v>298</v>
      </c>
    </row>
    <row r="325" spans="1:8" x14ac:dyDescent="0.45">
      <c r="A325" s="67">
        <v>3</v>
      </c>
      <c r="B325" s="67" t="str">
        <f t="shared" si="4"/>
        <v>911100</v>
      </c>
      <c r="C325" s="67" t="s">
        <v>981</v>
      </c>
      <c r="D325" s="67" t="s">
        <v>9968</v>
      </c>
      <c r="E325" s="67">
        <v>300</v>
      </c>
      <c r="F325" s="67">
        <v>299</v>
      </c>
    </row>
    <row r="326" spans="1:8" x14ac:dyDescent="0.45">
      <c r="A326" s="67">
        <v>3</v>
      </c>
      <c r="B326" s="67" t="str">
        <f t="shared" si="4"/>
        <v>911A00</v>
      </c>
      <c r="C326" s="67" t="s">
        <v>9969</v>
      </c>
      <c r="D326" s="67" t="s">
        <v>9970</v>
      </c>
      <c r="E326" s="67">
        <v>301</v>
      </c>
      <c r="F326" s="67">
        <v>299</v>
      </c>
      <c r="H326" s="67">
        <v>58</v>
      </c>
    </row>
    <row r="327" spans="1:8" x14ac:dyDescent="0.45">
      <c r="A327" s="67">
        <v>3</v>
      </c>
      <c r="B327" s="67" t="str">
        <f t="shared" si="4"/>
        <v>912000</v>
      </c>
      <c r="C327" s="67" t="s">
        <v>5385</v>
      </c>
      <c r="D327" s="67" t="s">
        <v>9971</v>
      </c>
      <c r="E327" s="67">
        <v>302</v>
      </c>
      <c r="F327" s="67">
        <v>298</v>
      </c>
    </row>
    <row r="328" spans="1:8" x14ac:dyDescent="0.45">
      <c r="A328" s="67">
        <v>3</v>
      </c>
      <c r="B328" s="67" t="str">
        <f t="shared" si="4"/>
        <v>91A000</v>
      </c>
      <c r="C328" s="67" t="s">
        <v>9972</v>
      </c>
      <c r="D328" s="67" t="s">
        <v>9973</v>
      </c>
      <c r="E328" s="67">
        <v>303</v>
      </c>
      <c r="F328" s="67">
        <v>298</v>
      </c>
      <c r="H328" s="67">
        <v>59</v>
      </c>
    </row>
    <row r="329" spans="1:8" x14ac:dyDescent="0.45">
      <c r="A329" s="67">
        <v>3</v>
      </c>
      <c r="B329" s="67" t="str">
        <f t="shared" si="4"/>
        <v>913000</v>
      </c>
      <c r="C329" s="67" t="s">
        <v>5407</v>
      </c>
      <c r="D329" s="67" t="s">
        <v>9974</v>
      </c>
      <c r="E329" s="67">
        <v>304</v>
      </c>
      <c r="F329" s="67">
        <v>303</v>
      </c>
    </row>
    <row r="330" spans="1:8" x14ac:dyDescent="0.45">
      <c r="A330" s="67">
        <v>3</v>
      </c>
      <c r="B330" s="67" t="str">
        <f t="shared" si="4"/>
        <v>914000</v>
      </c>
      <c r="C330" s="67" t="s">
        <v>2790</v>
      </c>
      <c r="D330" s="67" t="s">
        <v>9975</v>
      </c>
      <c r="E330" s="67">
        <v>305</v>
      </c>
      <c r="F330" s="67">
        <v>303</v>
      </c>
    </row>
    <row r="331" spans="1:8" x14ac:dyDescent="0.45">
      <c r="A331" s="67">
        <v>3</v>
      </c>
      <c r="B331" s="67" t="str">
        <f t="shared" si="4"/>
        <v>112500</v>
      </c>
      <c r="C331" s="67" t="s">
        <v>203</v>
      </c>
      <c r="D331" s="67" t="s">
        <v>9976</v>
      </c>
      <c r="E331" s="67">
        <v>306</v>
      </c>
      <c r="F331" s="67">
        <v>16</v>
      </c>
      <c r="H331" s="67">
        <v>62</v>
      </c>
    </row>
    <row r="332" spans="1:8" x14ac:dyDescent="0.45">
      <c r="A332" s="67">
        <v>3</v>
      </c>
      <c r="B332" s="67" t="str">
        <f t="shared" si="4"/>
        <v>112A00</v>
      </c>
      <c r="C332" s="67" t="s">
        <v>206</v>
      </c>
      <c r="D332" s="67" t="s">
        <v>9977</v>
      </c>
      <c r="E332" s="67">
        <v>307</v>
      </c>
      <c r="F332" s="67">
        <v>16</v>
      </c>
      <c r="H332" s="67" t="s">
        <v>9978</v>
      </c>
    </row>
    <row r="333" spans="1:8" x14ac:dyDescent="0.45">
      <c r="A333" s="67">
        <v>3</v>
      </c>
      <c r="B333" s="67" t="str">
        <f t="shared" si="4"/>
        <v>T01800</v>
      </c>
      <c r="C333" s="67" t="s">
        <v>9979</v>
      </c>
      <c r="D333" s="67" t="s">
        <v>9980</v>
      </c>
      <c r="E333" s="67">
        <v>308</v>
      </c>
      <c r="F333" s="67">
        <v>1</v>
      </c>
      <c r="H333" s="67">
        <v>67</v>
      </c>
    </row>
    <row r="334" spans="1:8" x14ac:dyDescent="0.45">
      <c r="A334" s="67">
        <v>3</v>
      </c>
      <c r="B334" s="67" t="str">
        <f t="shared" si="4"/>
        <v>212390</v>
      </c>
      <c r="C334" s="67" t="s">
        <v>3276</v>
      </c>
      <c r="D334" s="67" t="s">
        <v>9981</v>
      </c>
      <c r="E334" s="67">
        <v>309</v>
      </c>
      <c r="F334" s="67">
        <v>33</v>
      </c>
    </row>
    <row r="335" spans="1:8" x14ac:dyDescent="0.45">
      <c r="A335" s="67">
        <v>3</v>
      </c>
      <c r="B335" s="67" t="str">
        <f t="shared" si="4"/>
        <v>23X000</v>
      </c>
      <c r="C335" s="67" t="s">
        <v>9982</v>
      </c>
      <c r="D335" s="67" t="s">
        <v>9983</v>
      </c>
      <c r="E335" s="67">
        <v>310</v>
      </c>
      <c r="F335" s="67">
        <v>47</v>
      </c>
      <c r="H335" s="67">
        <v>68</v>
      </c>
    </row>
    <row r="336" spans="1:8" x14ac:dyDescent="0.45">
      <c r="A336" s="67">
        <v>3</v>
      </c>
      <c r="B336" s="67" t="str">
        <f t="shared" si="4"/>
        <v>325B00</v>
      </c>
      <c r="C336" s="67" t="s">
        <v>9984</v>
      </c>
      <c r="D336" s="67" t="s">
        <v>9985</v>
      </c>
      <c r="E336" s="67">
        <v>311</v>
      </c>
      <c r="F336" s="67">
        <v>88</v>
      </c>
      <c r="H336" s="67">
        <v>69</v>
      </c>
    </row>
    <row r="337" spans="1:8" x14ac:dyDescent="0.45">
      <c r="A337" s="67">
        <v>3</v>
      </c>
      <c r="B337" s="67" t="str">
        <f t="shared" si="4"/>
        <v>336Y00</v>
      </c>
      <c r="C337" s="67" t="s">
        <v>9986</v>
      </c>
      <c r="D337" s="67" t="s">
        <v>9987</v>
      </c>
      <c r="E337" s="67">
        <v>312</v>
      </c>
      <c r="F337" s="67">
        <v>137</v>
      </c>
      <c r="H337" s="67">
        <v>70</v>
      </c>
    </row>
    <row r="338" spans="1:8" x14ac:dyDescent="0.45">
      <c r="A338" s="67">
        <v>3</v>
      </c>
      <c r="B338" s="67" t="str">
        <f t="shared" si="4"/>
        <v>511100</v>
      </c>
      <c r="C338" s="67" t="s">
        <v>4553</v>
      </c>
      <c r="D338" s="67" t="s">
        <v>9988</v>
      </c>
      <c r="E338" s="67">
        <v>313</v>
      </c>
      <c r="F338" s="67">
        <v>203</v>
      </c>
    </row>
    <row r="339" spans="1:8" x14ac:dyDescent="0.45">
      <c r="A339" s="67">
        <v>3</v>
      </c>
      <c r="B339" s="67" t="str">
        <f t="shared" si="4"/>
        <v>51A000</v>
      </c>
      <c r="C339" s="67" t="s">
        <v>9989</v>
      </c>
      <c r="D339" s="67" t="s">
        <v>9990</v>
      </c>
      <c r="E339" s="67">
        <v>314</v>
      </c>
      <c r="F339" s="67">
        <v>202</v>
      </c>
      <c r="H339" s="67">
        <v>71</v>
      </c>
    </row>
    <row r="340" spans="1:8" x14ac:dyDescent="0.45">
      <c r="A340" s="67">
        <v>3</v>
      </c>
      <c r="B340" s="67" t="str">
        <f t="shared" si="4"/>
        <v>52X000</v>
      </c>
      <c r="C340" s="67" t="s">
        <v>9991</v>
      </c>
      <c r="D340" s="67" t="s">
        <v>9992</v>
      </c>
      <c r="E340" s="67">
        <v>315</v>
      </c>
      <c r="F340" s="67">
        <v>217</v>
      </c>
      <c r="H340" s="67">
        <v>72</v>
      </c>
    </row>
    <row r="341" spans="1:8" x14ac:dyDescent="0.45">
      <c r="A341" s="67">
        <v>3</v>
      </c>
      <c r="B341" s="67" t="str">
        <f t="shared" si="4"/>
        <v>522000</v>
      </c>
      <c r="C341" s="67" t="s">
        <v>4636</v>
      </c>
      <c r="D341" s="67" t="s">
        <v>9993</v>
      </c>
      <c r="E341" s="67">
        <v>316</v>
      </c>
      <c r="F341" s="67">
        <v>315</v>
      </c>
    </row>
    <row r="342" spans="1:8" x14ac:dyDescent="0.45">
      <c r="A342" s="67">
        <v>3</v>
      </c>
      <c r="B342" s="67" t="str">
        <f t="shared" si="4"/>
        <v>522100</v>
      </c>
      <c r="C342" s="67" t="s">
        <v>4638</v>
      </c>
      <c r="D342" s="67" t="s">
        <v>9994</v>
      </c>
      <c r="E342" s="67">
        <v>317</v>
      </c>
      <c r="F342" s="67">
        <v>316</v>
      </c>
    </row>
    <row r="343" spans="1:8" x14ac:dyDescent="0.45">
      <c r="A343" s="67">
        <v>3</v>
      </c>
      <c r="B343" s="67" t="str">
        <f t="shared" si="4"/>
        <v>522A00</v>
      </c>
      <c r="C343" s="67" t="s">
        <v>9995</v>
      </c>
      <c r="D343" s="67" t="s">
        <v>9996</v>
      </c>
      <c r="E343" s="67">
        <v>318</v>
      </c>
      <c r="F343" s="67">
        <v>316</v>
      </c>
      <c r="H343" s="67">
        <v>73</v>
      </c>
    </row>
    <row r="344" spans="1:8" x14ac:dyDescent="0.45">
      <c r="A344" s="67">
        <v>3</v>
      </c>
      <c r="B344" s="67" t="str">
        <f t="shared" si="4"/>
        <v>53A000</v>
      </c>
      <c r="C344" s="67" t="s">
        <v>9997</v>
      </c>
      <c r="D344" s="67" t="s">
        <v>9998</v>
      </c>
      <c r="E344" s="67">
        <v>319</v>
      </c>
      <c r="F344" s="67">
        <v>228</v>
      </c>
      <c r="H344" s="67">
        <v>74</v>
      </c>
    </row>
    <row r="345" spans="1:8" x14ac:dyDescent="0.45">
      <c r="A345" s="67">
        <v>3</v>
      </c>
      <c r="B345" s="67" t="str">
        <f t="shared" si="4"/>
        <v>561B00</v>
      </c>
      <c r="C345" s="67" t="s">
        <v>9999</v>
      </c>
      <c r="D345" s="67" t="s">
        <v>10000</v>
      </c>
      <c r="E345" s="67">
        <v>320</v>
      </c>
      <c r="F345" s="67">
        <v>251</v>
      </c>
      <c r="H345" s="67">
        <v>75</v>
      </c>
    </row>
    <row r="346" spans="1:8" x14ac:dyDescent="0.45">
      <c r="A346" s="67">
        <v>3</v>
      </c>
      <c r="B346" s="67" t="str">
        <f t="shared" si="4"/>
        <v>T02000</v>
      </c>
      <c r="C346" s="67" t="s">
        <v>10001</v>
      </c>
      <c r="D346" s="67" t="s">
        <v>10002</v>
      </c>
      <c r="E346" s="67">
        <v>321</v>
      </c>
      <c r="F346" s="67">
        <v>1</v>
      </c>
      <c r="H346" s="67">
        <v>81</v>
      </c>
    </row>
    <row r="347" spans="1:8" x14ac:dyDescent="0.45">
      <c r="A347" s="67">
        <v>3</v>
      </c>
      <c r="B347" s="67" t="str">
        <f t="shared" ref="B347:B362" si="5">LEFT(SUBSTITUTE(SUBSTITUTE(D347,"[",""),"]","")&amp;"00000",6)</f>
        <v>T02100</v>
      </c>
      <c r="C347" s="67" t="s">
        <v>10003</v>
      </c>
      <c r="D347" s="67" t="s">
        <v>10004</v>
      </c>
      <c r="E347" s="67">
        <v>322</v>
      </c>
      <c r="F347" s="67">
        <v>1</v>
      </c>
      <c r="H347" s="67">
        <v>83</v>
      </c>
    </row>
    <row r="348" spans="1:8" x14ac:dyDescent="0.45">
      <c r="A348" s="67">
        <v>3</v>
      </c>
      <c r="B348" s="67" t="str">
        <f t="shared" si="5"/>
        <v>T02200</v>
      </c>
      <c r="C348" s="67" t="s">
        <v>10005</v>
      </c>
      <c r="D348" s="67" t="s">
        <v>10006</v>
      </c>
      <c r="E348" s="67">
        <v>323</v>
      </c>
      <c r="F348" s="67">
        <v>322</v>
      </c>
      <c r="H348" s="67">
        <v>103</v>
      </c>
    </row>
    <row r="349" spans="1:8" x14ac:dyDescent="0.45">
      <c r="A349" s="67">
        <v>3</v>
      </c>
      <c r="B349" s="67" t="str">
        <f t="shared" si="5"/>
        <v>T02300</v>
      </c>
      <c r="C349" s="67" t="s">
        <v>10007</v>
      </c>
      <c r="D349" s="67" t="s">
        <v>10008</v>
      </c>
      <c r="E349" s="67">
        <v>324</v>
      </c>
      <c r="F349" s="67">
        <v>322</v>
      </c>
      <c r="H349" s="67">
        <v>105</v>
      </c>
    </row>
    <row r="350" spans="1:8" x14ac:dyDescent="0.45">
      <c r="A350" s="67">
        <v>3</v>
      </c>
      <c r="B350" s="67" t="str">
        <f t="shared" si="5"/>
        <v>T02400</v>
      </c>
      <c r="C350" s="67" t="s">
        <v>10009</v>
      </c>
      <c r="D350" s="67" t="s">
        <v>10010</v>
      </c>
      <c r="E350" s="67">
        <v>325</v>
      </c>
      <c r="F350" s="67">
        <v>1</v>
      </c>
      <c r="H350" s="67">
        <v>106</v>
      </c>
    </row>
    <row r="351" spans="1:8" x14ac:dyDescent="0.45">
      <c r="A351" s="67">
        <v>3</v>
      </c>
      <c r="B351" s="67" t="str">
        <f t="shared" si="5"/>
        <v>111X00</v>
      </c>
      <c r="C351" s="67" t="s">
        <v>10011</v>
      </c>
      <c r="D351" s="67" t="s">
        <v>10012</v>
      </c>
      <c r="E351" s="67">
        <v>326</v>
      </c>
      <c r="F351" s="67">
        <v>13</v>
      </c>
      <c r="H351" s="67">
        <v>88</v>
      </c>
    </row>
    <row r="352" spans="1:8" x14ac:dyDescent="0.45">
      <c r="A352" s="67">
        <v>3</v>
      </c>
      <c r="B352" s="67" t="str">
        <f t="shared" si="5"/>
        <v>111C00</v>
      </c>
      <c r="C352" s="67" t="s">
        <v>10013</v>
      </c>
      <c r="D352" s="67" t="s">
        <v>10014</v>
      </c>
      <c r="E352" s="67">
        <v>327</v>
      </c>
      <c r="F352" s="67">
        <v>13</v>
      </c>
      <c r="H352" s="67">
        <v>89</v>
      </c>
    </row>
    <row r="353" spans="1:8" x14ac:dyDescent="0.45">
      <c r="A353" s="67">
        <v>3</v>
      </c>
      <c r="B353" s="67" t="str">
        <f t="shared" si="5"/>
        <v>111CL0</v>
      </c>
      <c r="C353" s="67" t="s">
        <v>10015</v>
      </c>
      <c r="D353" s="67" t="s">
        <v>10016</v>
      </c>
      <c r="E353" s="67">
        <v>328</v>
      </c>
      <c r="F353" s="67">
        <v>327</v>
      </c>
      <c r="H353" s="67">
        <v>98</v>
      </c>
    </row>
    <row r="354" spans="1:8" x14ac:dyDescent="0.45">
      <c r="A354" s="67">
        <v>3</v>
      </c>
      <c r="B354" s="67" t="str">
        <f t="shared" si="5"/>
        <v>111CU0</v>
      </c>
      <c r="C354" s="67" t="s">
        <v>10017</v>
      </c>
      <c r="D354" s="67" t="s">
        <v>10018</v>
      </c>
      <c r="E354" s="67">
        <v>329</v>
      </c>
      <c r="F354" s="67">
        <v>327</v>
      </c>
      <c r="H354" s="67">
        <v>99</v>
      </c>
    </row>
    <row r="355" spans="1:8" x14ac:dyDescent="0.45">
      <c r="A355" s="67">
        <v>3</v>
      </c>
      <c r="B355" s="67" t="str">
        <f t="shared" si="5"/>
        <v>111Y00</v>
      </c>
      <c r="C355" s="67" t="s">
        <v>10019</v>
      </c>
      <c r="D355" s="67" t="s">
        <v>10020</v>
      </c>
      <c r="E355" s="67">
        <v>330</v>
      </c>
      <c r="F355" s="67">
        <v>12</v>
      </c>
      <c r="H355" s="67">
        <v>90</v>
      </c>
    </row>
    <row r="356" spans="1:8" x14ac:dyDescent="0.45">
      <c r="A356" s="67">
        <v>3</v>
      </c>
      <c r="B356" s="67" t="str">
        <f t="shared" si="5"/>
        <v>453A00</v>
      </c>
      <c r="C356" s="67" t="s">
        <v>10021</v>
      </c>
      <c r="D356" s="67" t="s">
        <v>10022</v>
      </c>
      <c r="E356" s="67">
        <v>331</v>
      </c>
      <c r="F356" s="67">
        <v>183</v>
      </c>
      <c r="H356" s="67" t="s">
        <v>10023</v>
      </c>
    </row>
    <row r="357" spans="1:8" x14ac:dyDescent="0.45">
      <c r="A357" s="67">
        <v>3</v>
      </c>
      <c r="B357" s="67" t="str">
        <f t="shared" si="5"/>
        <v>453B00</v>
      </c>
      <c r="C357" s="67" t="s">
        <v>10024</v>
      </c>
      <c r="D357" s="67" t="s">
        <v>10025</v>
      </c>
      <c r="E357" s="67">
        <v>332</v>
      </c>
      <c r="F357" s="67">
        <v>183</v>
      </c>
      <c r="H357" s="67">
        <v>86</v>
      </c>
    </row>
    <row r="358" spans="1:8" x14ac:dyDescent="0.45">
      <c r="A358" s="67">
        <v>3</v>
      </c>
      <c r="B358" s="67" t="str">
        <f t="shared" si="5"/>
        <v>453BL0</v>
      </c>
      <c r="C358" s="67" t="s">
        <v>10026</v>
      </c>
      <c r="D358" s="67" t="s">
        <v>10027</v>
      </c>
      <c r="E358" s="67">
        <v>333</v>
      </c>
      <c r="F358" s="67">
        <v>332</v>
      </c>
      <c r="H358" s="67">
        <v>100</v>
      </c>
    </row>
    <row r="359" spans="1:8" x14ac:dyDescent="0.45">
      <c r="A359" s="67">
        <v>3</v>
      </c>
      <c r="B359" s="67" t="str">
        <f t="shared" si="5"/>
        <v>453BU0</v>
      </c>
      <c r="C359" s="67" t="s">
        <v>10028</v>
      </c>
      <c r="D359" s="67" t="s">
        <v>10029</v>
      </c>
      <c r="E359" s="67">
        <v>334</v>
      </c>
      <c r="F359" s="67">
        <v>332</v>
      </c>
      <c r="H359" s="67">
        <v>101</v>
      </c>
    </row>
    <row r="360" spans="1:8" x14ac:dyDescent="0.45">
      <c r="A360" s="67">
        <v>3</v>
      </c>
      <c r="B360" s="67" t="str">
        <f t="shared" si="5"/>
        <v>453X00</v>
      </c>
      <c r="C360" s="67" t="s">
        <v>10030</v>
      </c>
      <c r="D360" s="67" t="s">
        <v>10031</v>
      </c>
      <c r="E360" s="67">
        <v>335</v>
      </c>
      <c r="F360" s="67">
        <v>172</v>
      </c>
      <c r="H360" s="67">
        <v>79</v>
      </c>
    </row>
    <row r="361" spans="1:8" x14ac:dyDescent="0.45">
      <c r="A361" s="67">
        <v>3</v>
      </c>
      <c r="B361" s="67" t="str">
        <f t="shared" si="5"/>
        <v>4AA000</v>
      </c>
      <c r="C361" s="67" t="s">
        <v>10032</v>
      </c>
      <c r="D361" s="67" t="s">
        <v>10033</v>
      </c>
      <c r="E361" s="67">
        <v>336</v>
      </c>
      <c r="F361" s="67">
        <v>1</v>
      </c>
      <c r="H361" s="67">
        <v>91</v>
      </c>
    </row>
    <row r="362" spans="1:8" x14ac:dyDescent="0.45">
      <c r="A362" s="67">
        <v>3</v>
      </c>
      <c r="B362" s="67" t="str">
        <f t="shared" si="5"/>
        <v>4AZ000</v>
      </c>
      <c r="C362" s="67" t="s">
        <v>10034</v>
      </c>
      <c r="D362" s="67" t="s">
        <v>10035</v>
      </c>
      <c r="E362" s="67">
        <v>337</v>
      </c>
      <c r="F362" s="67">
        <v>1</v>
      </c>
      <c r="H362" s="67">
        <v>92</v>
      </c>
    </row>
    <row r="364" spans="1:8" x14ac:dyDescent="0.45">
      <c r="A364" s="67" t="s">
        <v>10036</v>
      </c>
    </row>
    <row r="365" spans="1:8" x14ac:dyDescent="0.45">
      <c r="A365" s="67" t="s">
        <v>9138</v>
      </c>
      <c r="C365" s="67" t="s">
        <v>10037</v>
      </c>
    </row>
    <row r="366" spans="1:8" x14ac:dyDescent="0.45">
      <c r="A366" s="67" t="s">
        <v>10038</v>
      </c>
      <c r="C366" s="67" t="s">
        <v>10039</v>
      </c>
    </row>
    <row r="367" spans="1:8" x14ac:dyDescent="0.45">
      <c r="A367" s="67" t="s">
        <v>10040</v>
      </c>
      <c r="C367" s="67" t="s">
        <v>10041</v>
      </c>
    </row>
    <row r="368" spans="1:8" x14ac:dyDescent="0.45">
      <c r="A368" s="67" t="s">
        <v>10042</v>
      </c>
      <c r="C368" s="67" t="s">
        <v>10043</v>
      </c>
    </row>
    <row r="369" spans="1:3" x14ac:dyDescent="0.45">
      <c r="A369" s="67" t="s">
        <v>10044</v>
      </c>
      <c r="C369" s="67" t="s">
        <v>10045</v>
      </c>
    </row>
    <row r="370" spans="1:3" x14ac:dyDescent="0.45">
      <c r="A370" s="67" t="s">
        <v>10046</v>
      </c>
      <c r="C370" s="67" t="s">
        <v>10047</v>
      </c>
    </row>
    <row r="371" spans="1:3" x14ac:dyDescent="0.45">
      <c r="A371" s="67" t="s">
        <v>10048</v>
      </c>
      <c r="C371" s="67" t="s">
        <v>10049</v>
      </c>
    </row>
    <row r="372" spans="1:3" x14ac:dyDescent="0.45">
      <c r="A372" s="67" t="s">
        <v>10050</v>
      </c>
      <c r="C372" s="67" t="s">
        <v>10051</v>
      </c>
    </row>
    <row r="373" spans="1:3" x14ac:dyDescent="0.45">
      <c r="A373" s="67" t="s">
        <v>10052</v>
      </c>
      <c r="C373" s="67" t="s">
        <v>10053</v>
      </c>
    </row>
    <row r="374" spans="1:3" x14ac:dyDescent="0.45">
      <c r="A374" s="67" t="s">
        <v>10054</v>
      </c>
      <c r="C374" s="67" t="s">
        <v>10055</v>
      </c>
    </row>
    <row r="375" spans="1:3" x14ac:dyDescent="0.45">
      <c r="A375" s="67" t="s">
        <v>10056</v>
      </c>
      <c r="C375" s="67" t="s">
        <v>10057</v>
      </c>
    </row>
    <row r="376" spans="1:3" x14ac:dyDescent="0.45">
      <c r="A376" s="67" t="s">
        <v>10058</v>
      </c>
      <c r="C376" s="67" t="s">
        <v>10059</v>
      </c>
    </row>
    <row r="377" spans="1:3" x14ac:dyDescent="0.45">
      <c r="A377" s="67" t="s">
        <v>10060</v>
      </c>
      <c r="C377" s="67" t="s">
        <v>10061</v>
      </c>
    </row>
    <row r="378" spans="1:3" x14ac:dyDescent="0.45">
      <c r="A378" s="67" t="s">
        <v>10062</v>
      </c>
      <c r="C378" s="67" t="s">
        <v>10063</v>
      </c>
    </row>
    <row r="379" spans="1:3" x14ac:dyDescent="0.45">
      <c r="A379" s="67" t="s">
        <v>10064</v>
      </c>
      <c r="C379" s="67" t="s">
        <v>10065</v>
      </c>
    </row>
    <row r="381" spans="1:3" x14ac:dyDescent="0.45">
      <c r="A381" s="67" t="s">
        <v>10066</v>
      </c>
      <c r="C381" s="67" t="s">
        <v>10067</v>
      </c>
    </row>
    <row r="382" spans="1:3" x14ac:dyDescent="0.45">
      <c r="A382" s="67">
        <v>1303</v>
      </c>
      <c r="C382" s="67" t="s">
        <v>10068</v>
      </c>
    </row>
    <row r="384" spans="1:3" x14ac:dyDescent="0.45">
      <c r="A384" s="67" t="s">
        <v>10069</v>
      </c>
      <c r="C384" s="67" t="s">
        <v>10070</v>
      </c>
    </row>
    <row r="385" spans="1:3" x14ac:dyDescent="0.45">
      <c r="A385" s="67">
        <v>36</v>
      </c>
      <c r="C385" s="67" t="s">
        <v>10071</v>
      </c>
    </row>
    <row r="387" spans="1:3" x14ac:dyDescent="0.45">
      <c r="A387" s="67" t="s">
        <v>10072</v>
      </c>
      <c r="C387" s="67" t="s">
        <v>6022</v>
      </c>
    </row>
    <row r="388" spans="1:3" x14ac:dyDescent="0.45">
      <c r="A388" s="67">
        <v>1</v>
      </c>
      <c r="C388" s="67" t="s">
        <v>10073</v>
      </c>
    </row>
    <row r="389" spans="1:3" x14ac:dyDescent="0.45">
      <c r="A389" s="67">
        <v>2</v>
      </c>
      <c r="C389" s="67" t="s">
        <v>10074</v>
      </c>
    </row>
    <row r="390" spans="1:3" x14ac:dyDescent="0.45">
      <c r="A390" s="67">
        <v>3</v>
      </c>
      <c r="C390" s="67" t="s">
        <v>10075</v>
      </c>
    </row>
    <row r="391" spans="1:3" x14ac:dyDescent="0.45">
      <c r="A391" s="67">
        <v>4</v>
      </c>
      <c r="C391" s="67" t="s">
        <v>10076</v>
      </c>
    </row>
    <row r="392" spans="1:3" x14ac:dyDescent="0.45">
      <c r="A392" s="67">
        <v>5</v>
      </c>
      <c r="C392" s="67" t="s">
        <v>10077</v>
      </c>
    </row>
    <row r="393" spans="1:3" x14ac:dyDescent="0.45">
      <c r="A393" s="67">
        <v>6</v>
      </c>
      <c r="C393" s="67" t="s">
        <v>10078</v>
      </c>
    </row>
    <row r="394" spans="1:3" x14ac:dyDescent="0.45">
      <c r="A394" s="67">
        <v>7</v>
      </c>
      <c r="C394" s="67" t="s">
        <v>10079</v>
      </c>
    </row>
    <row r="395" spans="1:3" x14ac:dyDescent="0.45">
      <c r="A395" s="67">
        <v>8</v>
      </c>
      <c r="C395" s="67" t="s">
        <v>10080</v>
      </c>
    </row>
    <row r="396" spans="1:3" x14ac:dyDescent="0.45">
      <c r="A396" s="67">
        <v>9</v>
      </c>
      <c r="C396" s="67" t="s">
        <v>10081</v>
      </c>
    </row>
    <row r="397" spans="1:3" x14ac:dyDescent="0.45">
      <c r="A397" s="67">
        <v>10</v>
      </c>
      <c r="C397" s="67" t="s">
        <v>10082</v>
      </c>
    </row>
    <row r="398" spans="1:3" x14ac:dyDescent="0.45">
      <c r="A398" s="67">
        <v>11</v>
      </c>
      <c r="C398" s="67" t="s">
        <v>10083</v>
      </c>
    </row>
    <row r="399" spans="1:3" x14ac:dyDescent="0.45">
      <c r="A399" s="67">
        <v>12</v>
      </c>
      <c r="C399" s="67" t="s">
        <v>10084</v>
      </c>
    </row>
    <row r="400" spans="1:3" x14ac:dyDescent="0.45">
      <c r="A400" s="67">
        <v>13</v>
      </c>
      <c r="C400" s="67" t="s">
        <v>10085</v>
      </c>
    </row>
    <row r="401" spans="1:3" x14ac:dyDescent="0.45">
      <c r="A401" s="67">
        <v>15</v>
      </c>
      <c r="C401" s="67" t="s">
        <v>10086</v>
      </c>
    </row>
    <row r="402" spans="1:3" x14ac:dyDescent="0.45">
      <c r="A402" s="67">
        <v>16</v>
      </c>
      <c r="C402" s="67" t="s">
        <v>10087</v>
      </c>
    </row>
    <row r="403" spans="1:3" x14ac:dyDescent="0.45">
      <c r="A403" s="67">
        <v>17</v>
      </c>
      <c r="C403" s="67" t="s">
        <v>10088</v>
      </c>
    </row>
    <row r="404" spans="1:3" x14ac:dyDescent="0.45">
      <c r="A404" s="67">
        <v>18</v>
      </c>
      <c r="C404" s="67" t="s">
        <v>10089</v>
      </c>
    </row>
    <row r="405" spans="1:3" x14ac:dyDescent="0.45">
      <c r="A405" s="67">
        <v>19</v>
      </c>
      <c r="C405" s="67" t="s">
        <v>10090</v>
      </c>
    </row>
    <row r="406" spans="1:3" x14ac:dyDescent="0.45">
      <c r="A406" s="67">
        <v>20</v>
      </c>
      <c r="C406" s="67" t="s">
        <v>10091</v>
      </c>
    </row>
    <row r="407" spans="1:3" x14ac:dyDescent="0.45">
      <c r="A407" s="67">
        <v>21</v>
      </c>
      <c r="C407" s="67" t="s">
        <v>10092</v>
      </c>
    </row>
    <row r="408" spans="1:3" x14ac:dyDescent="0.45">
      <c r="A408" s="67">
        <v>22</v>
      </c>
      <c r="C408" s="67" t="s">
        <v>10093</v>
      </c>
    </row>
    <row r="409" spans="1:3" x14ac:dyDescent="0.45">
      <c r="A409" s="67">
        <v>23</v>
      </c>
      <c r="C409" s="67" t="s">
        <v>10094</v>
      </c>
    </row>
    <row r="410" spans="1:3" x14ac:dyDescent="0.45">
      <c r="A410" s="67">
        <v>24</v>
      </c>
      <c r="C410" s="67" t="s">
        <v>10095</v>
      </c>
    </row>
    <row r="411" spans="1:3" x14ac:dyDescent="0.45">
      <c r="A411" s="67">
        <v>25</v>
      </c>
      <c r="C411" s="67" t="s">
        <v>10096</v>
      </c>
    </row>
    <row r="412" spans="1:3" x14ac:dyDescent="0.45">
      <c r="A412" s="67">
        <v>26</v>
      </c>
      <c r="C412" s="67" t="s">
        <v>10097</v>
      </c>
    </row>
    <row r="413" spans="1:3" x14ac:dyDescent="0.45">
      <c r="A413" s="67">
        <v>27</v>
      </c>
      <c r="C413" s="67" t="s">
        <v>10098</v>
      </c>
    </row>
    <row r="414" spans="1:3" x14ac:dyDescent="0.45">
      <c r="A414" s="67">
        <v>28</v>
      </c>
      <c r="C414" s="67" t="s">
        <v>10099</v>
      </c>
    </row>
    <row r="415" spans="1:3" x14ac:dyDescent="0.45">
      <c r="A415" s="67">
        <v>29</v>
      </c>
      <c r="C415" s="67" t="s">
        <v>10100</v>
      </c>
    </row>
    <row r="416" spans="1:3" x14ac:dyDescent="0.45">
      <c r="A416" s="67">
        <v>30</v>
      </c>
      <c r="C416" s="67" t="s">
        <v>10101</v>
      </c>
    </row>
    <row r="417" spans="1:3" x14ac:dyDescent="0.45">
      <c r="A417" s="67">
        <v>31</v>
      </c>
      <c r="C417" s="67" t="s">
        <v>10102</v>
      </c>
    </row>
    <row r="418" spans="1:3" x14ac:dyDescent="0.45">
      <c r="A418" s="67">
        <v>32</v>
      </c>
      <c r="C418" s="67" t="s">
        <v>10103</v>
      </c>
    </row>
    <row r="419" spans="1:3" x14ac:dyDescent="0.45">
      <c r="A419" s="67">
        <v>33</v>
      </c>
      <c r="C419" s="67" t="s">
        <v>10104</v>
      </c>
    </row>
    <row r="420" spans="1:3" x14ac:dyDescent="0.45">
      <c r="A420" s="67">
        <v>34</v>
      </c>
      <c r="C420" s="67" t="s">
        <v>10105</v>
      </c>
    </row>
    <row r="421" spans="1:3" x14ac:dyDescent="0.45">
      <c r="A421" s="67">
        <v>35</v>
      </c>
      <c r="C421" s="67" t="s">
        <v>10106</v>
      </c>
    </row>
    <row r="422" spans="1:3" x14ac:dyDescent="0.45">
      <c r="A422" s="67">
        <v>36</v>
      </c>
      <c r="C422" s="67" t="s">
        <v>10107</v>
      </c>
    </row>
    <row r="423" spans="1:3" x14ac:dyDescent="0.45">
      <c r="A423" s="67">
        <v>37</v>
      </c>
      <c r="C423" s="67" t="s">
        <v>10108</v>
      </c>
    </row>
    <row r="424" spans="1:3" x14ac:dyDescent="0.45">
      <c r="A424" s="67">
        <v>38</v>
      </c>
      <c r="C424" s="67" t="s">
        <v>10109</v>
      </c>
    </row>
    <row r="425" spans="1:3" x14ac:dyDescent="0.45">
      <c r="A425" s="67">
        <v>39</v>
      </c>
      <c r="C425" s="67" t="s">
        <v>10110</v>
      </c>
    </row>
    <row r="426" spans="1:3" x14ac:dyDescent="0.45">
      <c r="A426" s="67">
        <v>42</v>
      </c>
      <c r="C426" s="67" t="s">
        <v>10111</v>
      </c>
    </row>
    <row r="427" spans="1:3" x14ac:dyDescent="0.45">
      <c r="A427" s="67">
        <v>43</v>
      </c>
      <c r="C427" s="67" t="s">
        <v>10112</v>
      </c>
    </row>
    <row r="428" spans="1:3" x14ac:dyDescent="0.45">
      <c r="A428" s="67">
        <v>44</v>
      </c>
      <c r="C428" s="67" t="s">
        <v>10113</v>
      </c>
    </row>
    <row r="429" spans="1:3" x14ac:dyDescent="0.45">
      <c r="A429" s="67">
        <v>45</v>
      </c>
      <c r="C429" s="67" t="s">
        <v>10114</v>
      </c>
    </row>
    <row r="430" spans="1:3" x14ac:dyDescent="0.45">
      <c r="A430" s="67">
        <v>46</v>
      </c>
      <c r="C430" s="67" t="s">
        <v>10115</v>
      </c>
    </row>
    <row r="431" spans="1:3" x14ac:dyDescent="0.45">
      <c r="A431" s="67">
        <v>47</v>
      </c>
      <c r="C431" s="67" t="s">
        <v>10116</v>
      </c>
    </row>
    <row r="432" spans="1:3" x14ac:dyDescent="0.45">
      <c r="A432" s="67">
        <v>48</v>
      </c>
      <c r="C432" s="67" t="s">
        <v>10117</v>
      </c>
    </row>
    <row r="433" spans="1:3" x14ac:dyDescent="0.45">
      <c r="A433" s="67">
        <v>49</v>
      </c>
      <c r="C433" s="67" t="s">
        <v>10118</v>
      </c>
    </row>
    <row r="434" spans="1:3" x14ac:dyDescent="0.45">
      <c r="A434" s="67">
        <v>50</v>
      </c>
      <c r="C434" s="67" t="s">
        <v>10119</v>
      </c>
    </row>
    <row r="435" spans="1:3" x14ac:dyDescent="0.45">
      <c r="A435" s="67">
        <v>51</v>
      </c>
      <c r="C435" s="67" t="s">
        <v>10120</v>
      </c>
    </row>
    <row r="436" spans="1:3" x14ac:dyDescent="0.45">
      <c r="A436" s="67">
        <v>52</v>
      </c>
      <c r="C436" s="67" t="s">
        <v>10121</v>
      </c>
    </row>
    <row r="437" spans="1:3" x14ac:dyDescent="0.45">
      <c r="A437" s="67">
        <v>53</v>
      </c>
      <c r="C437" s="67" t="s">
        <v>10122</v>
      </c>
    </row>
    <row r="438" spans="1:3" x14ac:dyDescent="0.45">
      <c r="A438" s="67">
        <v>54</v>
      </c>
      <c r="C438" s="67" t="s">
        <v>10123</v>
      </c>
    </row>
    <row r="439" spans="1:3" x14ac:dyDescent="0.45">
      <c r="A439" s="67">
        <v>55</v>
      </c>
      <c r="C439" s="67" t="s">
        <v>10124</v>
      </c>
    </row>
    <row r="440" spans="1:3" x14ac:dyDescent="0.45">
      <c r="A440" s="67">
        <v>56</v>
      </c>
      <c r="C440" s="67" t="s">
        <v>10125</v>
      </c>
    </row>
    <row r="441" spans="1:3" x14ac:dyDescent="0.45">
      <c r="A441" s="67">
        <v>57</v>
      </c>
      <c r="C441" s="67" t="s">
        <v>10126</v>
      </c>
    </row>
    <row r="442" spans="1:3" x14ac:dyDescent="0.45">
      <c r="A442" s="67">
        <v>58</v>
      </c>
      <c r="C442" s="67" t="s">
        <v>10127</v>
      </c>
    </row>
    <row r="443" spans="1:3" x14ac:dyDescent="0.45">
      <c r="A443" s="67">
        <v>59</v>
      </c>
      <c r="C443" s="67" t="s">
        <v>10128</v>
      </c>
    </row>
    <row r="444" spans="1:3" x14ac:dyDescent="0.45">
      <c r="A444" s="67">
        <v>60</v>
      </c>
      <c r="C444" s="67" t="s">
        <v>10129</v>
      </c>
    </row>
    <row r="445" spans="1:3" x14ac:dyDescent="0.45">
      <c r="A445" s="67">
        <v>61</v>
      </c>
      <c r="C445" s="67" t="s">
        <v>10130</v>
      </c>
    </row>
    <row r="446" spans="1:3" x14ac:dyDescent="0.45">
      <c r="A446" s="67">
        <v>62</v>
      </c>
      <c r="C446" s="67" t="s">
        <v>10131</v>
      </c>
    </row>
    <row r="447" spans="1:3" x14ac:dyDescent="0.45">
      <c r="A447" s="67">
        <v>63</v>
      </c>
      <c r="C447" s="67" t="s">
        <v>10132</v>
      </c>
    </row>
    <row r="448" spans="1:3" x14ac:dyDescent="0.45">
      <c r="A448" s="67">
        <v>64</v>
      </c>
      <c r="C448" s="67" t="s">
        <v>10133</v>
      </c>
    </row>
    <row r="449" spans="1:3" x14ac:dyDescent="0.45">
      <c r="A449" s="67">
        <v>65</v>
      </c>
      <c r="C449" s="67" t="s">
        <v>10134</v>
      </c>
    </row>
    <row r="450" spans="1:3" x14ac:dyDescent="0.45">
      <c r="A450" s="67">
        <v>66</v>
      </c>
      <c r="C450" s="67" t="s">
        <v>10135</v>
      </c>
    </row>
    <row r="451" spans="1:3" x14ac:dyDescent="0.45">
      <c r="A451" s="67">
        <v>67</v>
      </c>
      <c r="C451" s="67" t="s">
        <v>10136</v>
      </c>
    </row>
    <row r="452" spans="1:3" x14ac:dyDescent="0.45">
      <c r="A452" s="67">
        <v>68</v>
      </c>
      <c r="C452" s="67" t="s">
        <v>10137</v>
      </c>
    </row>
    <row r="453" spans="1:3" x14ac:dyDescent="0.45">
      <c r="A453" s="67">
        <v>69</v>
      </c>
      <c r="C453" s="67" t="s">
        <v>10138</v>
      </c>
    </row>
    <row r="454" spans="1:3" x14ac:dyDescent="0.45">
      <c r="A454" s="67">
        <v>70</v>
      </c>
      <c r="C454" s="67" t="s">
        <v>10139</v>
      </c>
    </row>
    <row r="455" spans="1:3" x14ac:dyDescent="0.45">
      <c r="A455" s="67">
        <v>71</v>
      </c>
      <c r="C455" s="67" t="s">
        <v>10140</v>
      </c>
    </row>
    <row r="456" spans="1:3" x14ac:dyDescent="0.45">
      <c r="A456" s="67">
        <v>72</v>
      </c>
      <c r="C456" s="67" t="s">
        <v>10141</v>
      </c>
    </row>
    <row r="457" spans="1:3" x14ac:dyDescent="0.45">
      <c r="A457" s="67">
        <v>73</v>
      </c>
      <c r="C457" s="67" t="s">
        <v>10142</v>
      </c>
    </row>
    <row r="458" spans="1:3" x14ac:dyDescent="0.45">
      <c r="A458" s="67">
        <v>74</v>
      </c>
      <c r="C458" s="67" t="s">
        <v>10143</v>
      </c>
    </row>
    <row r="459" spans="1:3" x14ac:dyDescent="0.45">
      <c r="A459" s="67">
        <v>75</v>
      </c>
      <c r="C459" s="67" t="s">
        <v>10144</v>
      </c>
    </row>
    <row r="460" spans="1:3" x14ac:dyDescent="0.45">
      <c r="A460" s="67">
        <v>76</v>
      </c>
      <c r="C460" s="67" t="s">
        <v>10145</v>
      </c>
    </row>
    <row r="461" spans="1:3" x14ac:dyDescent="0.45">
      <c r="A461" s="67">
        <v>77</v>
      </c>
      <c r="C461" s="67" t="s">
        <v>10146</v>
      </c>
    </row>
    <row r="462" spans="1:3" x14ac:dyDescent="0.45">
      <c r="A462" s="67">
        <v>79</v>
      </c>
      <c r="C462" s="67" t="s">
        <v>10147</v>
      </c>
    </row>
    <row r="463" spans="1:3" x14ac:dyDescent="0.45">
      <c r="A463" s="67">
        <v>81</v>
      </c>
      <c r="C463" s="67" t="s">
        <v>10148</v>
      </c>
    </row>
    <row r="464" spans="1:3" x14ac:dyDescent="0.45">
      <c r="A464" s="67">
        <v>83</v>
      </c>
      <c r="C464" s="67" t="s">
        <v>10149</v>
      </c>
    </row>
    <row r="465" spans="1:3" x14ac:dyDescent="0.45">
      <c r="A465" s="67">
        <v>85</v>
      </c>
      <c r="C465" s="67" t="s">
        <v>10150</v>
      </c>
    </row>
    <row r="466" spans="1:3" x14ac:dyDescent="0.45">
      <c r="A466" s="67">
        <v>86</v>
      </c>
      <c r="C466" s="67" t="s">
        <v>10151</v>
      </c>
    </row>
    <row r="467" spans="1:3" x14ac:dyDescent="0.45">
      <c r="A467" s="67">
        <v>88</v>
      </c>
      <c r="C467" s="67" t="s">
        <v>10152</v>
      </c>
    </row>
    <row r="468" spans="1:3" x14ac:dyDescent="0.45">
      <c r="A468" s="67">
        <v>89</v>
      </c>
      <c r="C468" s="67" t="s">
        <v>10153</v>
      </c>
    </row>
    <row r="469" spans="1:3" x14ac:dyDescent="0.45">
      <c r="A469" s="67">
        <v>90</v>
      </c>
      <c r="C469" s="67" t="s">
        <v>10154</v>
      </c>
    </row>
    <row r="470" spans="1:3" x14ac:dyDescent="0.45">
      <c r="A470" s="67">
        <v>91</v>
      </c>
      <c r="C470" s="67" t="s">
        <v>10155</v>
      </c>
    </row>
    <row r="471" spans="1:3" x14ac:dyDescent="0.45">
      <c r="A471" s="67">
        <v>92</v>
      </c>
      <c r="C471" s="67" t="s">
        <v>10156</v>
      </c>
    </row>
    <row r="472" spans="1:3" x14ac:dyDescent="0.45">
      <c r="A472" s="67">
        <v>93</v>
      </c>
      <c r="C472" s="67" t="s">
        <v>10157</v>
      </c>
    </row>
    <row r="473" spans="1:3" x14ac:dyDescent="0.45">
      <c r="A473" s="67">
        <v>94</v>
      </c>
      <c r="C473" s="67" t="s">
        <v>10158</v>
      </c>
    </row>
    <row r="474" spans="1:3" x14ac:dyDescent="0.45">
      <c r="A474" s="67">
        <v>95</v>
      </c>
      <c r="C474" s="67" t="s">
        <v>10159</v>
      </c>
    </row>
    <row r="475" spans="1:3" x14ac:dyDescent="0.45">
      <c r="A475" s="67">
        <v>96</v>
      </c>
      <c r="C475" s="67" t="s">
        <v>10160</v>
      </c>
    </row>
    <row r="476" spans="1:3" x14ac:dyDescent="0.45">
      <c r="A476" s="67">
        <v>97</v>
      </c>
      <c r="C476" s="67" t="s">
        <v>10161</v>
      </c>
    </row>
    <row r="477" spans="1:3" x14ac:dyDescent="0.45">
      <c r="A477" s="67">
        <v>98</v>
      </c>
      <c r="C477" s="67" t="s">
        <v>10162</v>
      </c>
    </row>
    <row r="478" spans="1:3" x14ac:dyDescent="0.45">
      <c r="A478" s="67">
        <v>99</v>
      </c>
      <c r="C478" s="67" t="s">
        <v>10163</v>
      </c>
    </row>
    <row r="479" spans="1:3" x14ac:dyDescent="0.45">
      <c r="A479" s="67">
        <v>100</v>
      </c>
      <c r="C479" s="67" t="s">
        <v>10164</v>
      </c>
    </row>
    <row r="480" spans="1:3" x14ac:dyDescent="0.45">
      <c r="A480" s="67">
        <v>101</v>
      </c>
      <c r="C480" s="67" t="s">
        <v>10165</v>
      </c>
    </row>
    <row r="481" spans="1:4" x14ac:dyDescent="0.45">
      <c r="A481" s="67">
        <v>103</v>
      </c>
      <c r="C481" s="67" t="s">
        <v>10166</v>
      </c>
    </row>
    <row r="482" spans="1:4" x14ac:dyDescent="0.45">
      <c r="A482" s="67">
        <v>105</v>
      </c>
      <c r="C482" s="67" t="s">
        <v>10167</v>
      </c>
    </row>
    <row r="483" spans="1:4" x14ac:dyDescent="0.45">
      <c r="A483" s="67">
        <v>106</v>
      </c>
      <c r="C483" s="67" t="s">
        <v>10168</v>
      </c>
    </row>
    <row r="484" spans="1:4" x14ac:dyDescent="0.45">
      <c r="A484" s="67">
        <v>107</v>
      </c>
      <c r="C484" s="67" t="s">
        <v>10169</v>
      </c>
    </row>
    <row r="485" spans="1:4" x14ac:dyDescent="0.45">
      <c r="A485" s="67">
        <v>108</v>
      </c>
      <c r="C485" s="67" t="s">
        <v>10170</v>
      </c>
    </row>
    <row r="486" spans="1:4" x14ac:dyDescent="0.45">
      <c r="A486" s="67">
        <v>109</v>
      </c>
      <c r="C486" s="67" t="s">
        <v>10171</v>
      </c>
    </row>
    <row r="488" spans="1:4" x14ac:dyDescent="0.45">
      <c r="A488" s="67" t="s">
        <v>10172</v>
      </c>
      <c r="C488" s="67" t="s">
        <v>10173</v>
      </c>
      <c r="D488" s="67" t="s">
        <v>10174</v>
      </c>
    </row>
    <row r="489" spans="1:4" x14ac:dyDescent="0.45">
      <c r="A489" s="67">
        <v>958</v>
      </c>
      <c r="C489" s="119">
        <v>42177</v>
      </c>
      <c r="D489" s="67" t="s">
        <v>10175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V589"/>
  <sheetViews>
    <sheetView zoomScale="85" zoomScaleNormal="85" workbookViewId="0">
      <pane ySplit="1" topLeftCell="A2" activePane="bottomLeft" state="frozen"/>
      <selection activeCell="A2" sqref="A2"/>
      <selection pane="bottomLeft" activeCell="A67" sqref="A67"/>
    </sheetView>
  </sheetViews>
  <sheetFormatPr defaultRowHeight="14.25" outlineLevelCol="1" x14ac:dyDescent="0.45"/>
  <cols>
    <col min="1" max="1" width="15.1328125" style="67" customWidth="1" outlineLevel="1"/>
    <col min="2" max="2" width="69" style="67" customWidth="1" outlineLevel="1"/>
    <col min="3" max="3" width="24.53125" style="67" customWidth="1" outlineLevel="1"/>
    <col min="4" max="4" width="21.86328125" style="67" customWidth="1"/>
    <col min="5" max="5" width="15.6640625" style="67" customWidth="1"/>
    <col min="6" max="6" width="11.33203125" style="67" customWidth="1"/>
    <col min="7" max="7" width="57" style="67" customWidth="1"/>
    <col min="8" max="8" width="15.53125" style="67" bestFit="1" customWidth="1"/>
    <col min="9" max="9" width="51.1328125" style="67" customWidth="1"/>
    <col min="10" max="10" width="13.3984375" style="67" customWidth="1"/>
    <col min="11" max="11" width="11.53125" style="67" customWidth="1"/>
    <col min="12" max="14" width="9.53125" style="67" bestFit="1" customWidth="1"/>
    <col min="15" max="15" width="10.3984375" style="67" customWidth="1"/>
    <col min="16" max="17" width="9.1328125" style="67"/>
    <col min="18" max="18" width="13.6640625" style="67" customWidth="1"/>
    <col min="19" max="256" width="9.1328125" style="67"/>
    <col min="257" max="257" width="15.6640625" style="67" customWidth="1"/>
    <col min="258" max="258" width="14.1328125" style="67" customWidth="1"/>
    <col min="259" max="259" width="58" style="67" customWidth="1"/>
    <col min="260" max="260" width="15.53125" style="67" bestFit="1" customWidth="1"/>
    <col min="261" max="261" width="51.1328125" style="67" customWidth="1"/>
    <col min="262" max="262" width="13.3984375" style="67" customWidth="1"/>
    <col min="263" max="263" width="11.53125" style="67" customWidth="1"/>
    <col min="264" max="266" width="9.1328125" style="67"/>
    <col min="267" max="268" width="10.3984375" style="67" customWidth="1"/>
    <col min="269" max="270" width="11.33203125" style="67" customWidth="1"/>
    <col min="271" max="512" width="9.1328125" style="67"/>
    <col min="513" max="513" width="15.6640625" style="67" customWidth="1"/>
    <col min="514" max="514" width="14.1328125" style="67" customWidth="1"/>
    <col min="515" max="515" width="58" style="67" customWidth="1"/>
    <col min="516" max="516" width="15.53125" style="67" bestFit="1" customWidth="1"/>
    <col min="517" max="517" width="51.1328125" style="67" customWidth="1"/>
    <col min="518" max="518" width="13.3984375" style="67" customWidth="1"/>
    <col min="519" max="519" width="11.53125" style="67" customWidth="1"/>
    <col min="520" max="522" width="9.1328125" style="67"/>
    <col min="523" max="524" width="10.3984375" style="67" customWidth="1"/>
    <col min="525" max="526" width="11.33203125" style="67" customWidth="1"/>
    <col min="527" max="768" width="9.1328125" style="67"/>
    <col min="769" max="769" width="15.6640625" style="67" customWidth="1"/>
    <col min="770" max="770" width="14.1328125" style="67" customWidth="1"/>
    <col min="771" max="771" width="58" style="67" customWidth="1"/>
    <col min="772" max="772" width="15.53125" style="67" bestFit="1" customWidth="1"/>
    <col min="773" max="773" width="51.1328125" style="67" customWidth="1"/>
    <col min="774" max="774" width="13.3984375" style="67" customWidth="1"/>
    <col min="775" max="775" width="11.53125" style="67" customWidth="1"/>
    <col min="776" max="778" width="9.1328125" style="67"/>
    <col min="779" max="780" width="10.3984375" style="67" customWidth="1"/>
    <col min="781" max="782" width="11.33203125" style="67" customWidth="1"/>
    <col min="783" max="1024" width="9.1328125" style="67"/>
    <col min="1025" max="1025" width="15.6640625" style="67" customWidth="1"/>
    <col min="1026" max="1026" width="14.1328125" style="67" customWidth="1"/>
    <col min="1027" max="1027" width="58" style="67" customWidth="1"/>
    <col min="1028" max="1028" width="15.53125" style="67" bestFit="1" customWidth="1"/>
    <col min="1029" max="1029" width="51.1328125" style="67" customWidth="1"/>
    <col min="1030" max="1030" width="13.3984375" style="67" customWidth="1"/>
    <col min="1031" max="1031" width="11.53125" style="67" customWidth="1"/>
    <col min="1032" max="1034" width="9.1328125" style="67"/>
    <col min="1035" max="1036" width="10.3984375" style="67" customWidth="1"/>
    <col min="1037" max="1038" width="11.33203125" style="67" customWidth="1"/>
    <col min="1039" max="1280" width="9.1328125" style="67"/>
    <col min="1281" max="1281" width="15.6640625" style="67" customWidth="1"/>
    <col min="1282" max="1282" width="14.1328125" style="67" customWidth="1"/>
    <col min="1283" max="1283" width="58" style="67" customWidth="1"/>
    <col min="1284" max="1284" width="15.53125" style="67" bestFit="1" customWidth="1"/>
    <col min="1285" max="1285" width="51.1328125" style="67" customWidth="1"/>
    <col min="1286" max="1286" width="13.3984375" style="67" customWidth="1"/>
    <col min="1287" max="1287" width="11.53125" style="67" customWidth="1"/>
    <col min="1288" max="1290" width="9.1328125" style="67"/>
    <col min="1291" max="1292" width="10.3984375" style="67" customWidth="1"/>
    <col min="1293" max="1294" width="11.33203125" style="67" customWidth="1"/>
    <col min="1295" max="1536" width="9.1328125" style="67"/>
    <col min="1537" max="1537" width="15.6640625" style="67" customWidth="1"/>
    <col min="1538" max="1538" width="14.1328125" style="67" customWidth="1"/>
    <col min="1539" max="1539" width="58" style="67" customWidth="1"/>
    <col min="1540" max="1540" width="15.53125" style="67" bestFit="1" customWidth="1"/>
    <col min="1541" max="1541" width="51.1328125" style="67" customWidth="1"/>
    <col min="1542" max="1542" width="13.3984375" style="67" customWidth="1"/>
    <col min="1543" max="1543" width="11.53125" style="67" customWidth="1"/>
    <col min="1544" max="1546" width="9.1328125" style="67"/>
    <col min="1547" max="1548" width="10.3984375" style="67" customWidth="1"/>
    <col min="1549" max="1550" width="11.33203125" style="67" customWidth="1"/>
    <col min="1551" max="1792" width="9.1328125" style="67"/>
    <col min="1793" max="1793" width="15.6640625" style="67" customWidth="1"/>
    <col min="1794" max="1794" width="14.1328125" style="67" customWidth="1"/>
    <col min="1795" max="1795" width="58" style="67" customWidth="1"/>
    <col min="1796" max="1796" width="15.53125" style="67" bestFit="1" customWidth="1"/>
    <col min="1797" max="1797" width="51.1328125" style="67" customWidth="1"/>
    <col min="1798" max="1798" width="13.3984375" style="67" customWidth="1"/>
    <col min="1799" max="1799" width="11.53125" style="67" customWidth="1"/>
    <col min="1800" max="1802" width="9.1328125" style="67"/>
    <col min="1803" max="1804" width="10.3984375" style="67" customWidth="1"/>
    <col min="1805" max="1806" width="11.33203125" style="67" customWidth="1"/>
    <col min="1807" max="2048" width="9.1328125" style="67"/>
    <col min="2049" max="2049" width="15.6640625" style="67" customWidth="1"/>
    <col min="2050" max="2050" width="14.1328125" style="67" customWidth="1"/>
    <col min="2051" max="2051" width="58" style="67" customWidth="1"/>
    <col min="2052" max="2052" width="15.53125" style="67" bestFit="1" customWidth="1"/>
    <col min="2053" max="2053" width="51.1328125" style="67" customWidth="1"/>
    <col min="2054" max="2054" width="13.3984375" style="67" customWidth="1"/>
    <col min="2055" max="2055" width="11.53125" style="67" customWidth="1"/>
    <col min="2056" max="2058" width="9.1328125" style="67"/>
    <col min="2059" max="2060" width="10.3984375" style="67" customWidth="1"/>
    <col min="2061" max="2062" width="11.33203125" style="67" customWidth="1"/>
    <col min="2063" max="2304" width="9.1328125" style="67"/>
    <col min="2305" max="2305" width="15.6640625" style="67" customWidth="1"/>
    <col min="2306" max="2306" width="14.1328125" style="67" customWidth="1"/>
    <col min="2307" max="2307" width="58" style="67" customWidth="1"/>
    <col min="2308" max="2308" width="15.53125" style="67" bestFit="1" customWidth="1"/>
    <col min="2309" max="2309" width="51.1328125" style="67" customWidth="1"/>
    <col min="2310" max="2310" width="13.3984375" style="67" customWidth="1"/>
    <col min="2311" max="2311" width="11.53125" style="67" customWidth="1"/>
    <col min="2312" max="2314" width="9.1328125" style="67"/>
    <col min="2315" max="2316" width="10.3984375" style="67" customWidth="1"/>
    <col min="2317" max="2318" width="11.33203125" style="67" customWidth="1"/>
    <col min="2319" max="2560" width="9.1328125" style="67"/>
    <col min="2561" max="2561" width="15.6640625" style="67" customWidth="1"/>
    <col min="2562" max="2562" width="14.1328125" style="67" customWidth="1"/>
    <col min="2563" max="2563" width="58" style="67" customWidth="1"/>
    <col min="2564" max="2564" width="15.53125" style="67" bestFit="1" customWidth="1"/>
    <col min="2565" max="2565" width="51.1328125" style="67" customWidth="1"/>
    <col min="2566" max="2566" width="13.3984375" style="67" customWidth="1"/>
    <col min="2567" max="2567" width="11.53125" style="67" customWidth="1"/>
    <col min="2568" max="2570" width="9.1328125" style="67"/>
    <col min="2571" max="2572" width="10.3984375" style="67" customWidth="1"/>
    <col min="2573" max="2574" width="11.33203125" style="67" customWidth="1"/>
    <col min="2575" max="2816" width="9.1328125" style="67"/>
    <col min="2817" max="2817" width="15.6640625" style="67" customWidth="1"/>
    <col min="2818" max="2818" width="14.1328125" style="67" customWidth="1"/>
    <col min="2819" max="2819" width="58" style="67" customWidth="1"/>
    <col min="2820" max="2820" width="15.53125" style="67" bestFit="1" customWidth="1"/>
    <col min="2821" max="2821" width="51.1328125" style="67" customWidth="1"/>
    <col min="2822" max="2822" width="13.3984375" style="67" customWidth="1"/>
    <col min="2823" max="2823" width="11.53125" style="67" customWidth="1"/>
    <col min="2824" max="2826" width="9.1328125" style="67"/>
    <col min="2827" max="2828" width="10.3984375" style="67" customWidth="1"/>
    <col min="2829" max="2830" width="11.33203125" style="67" customWidth="1"/>
    <col min="2831" max="3072" width="9.1328125" style="67"/>
    <col min="3073" max="3073" width="15.6640625" style="67" customWidth="1"/>
    <col min="3074" max="3074" width="14.1328125" style="67" customWidth="1"/>
    <col min="3075" max="3075" width="58" style="67" customWidth="1"/>
    <col min="3076" max="3076" width="15.53125" style="67" bestFit="1" customWidth="1"/>
    <col min="3077" max="3077" width="51.1328125" style="67" customWidth="1"/>
    <col min="3078" max="3078" width="13.3984375" style="67" customWidth="1"/>
    <col min="3079" max="3079" width="11.53125" style="67" customWidth="1"/>
    <col min="3080" max="3082" width="9.1328125" style="67"/>
    <col min="3083" max="3084" width="10.3984375" style="67" customWidth="1"/>
    <col min="3085" max="3086" width="11.33203125" style="67" customWidth="1"/>
    <col min="3087" max="3328" width="9.1328125" style="67"/>
    <col min="3329" max="3329" width="15.6640625" style="67" customWidth="1"/>
    <col min="3330" max="3330" width="14.1328125" style="67" customWidth="1"/>
    <col min="3331" max="3331" width="58" style="67" customWidth="1"/>
    <col min="3332" max="3332" width="15.53125" style="67" bestFit="1" customWidth="1"/>
    <col min="3333" max="3333" width="51.1328125" style="67" customWidth="1"/>
    <col min="3334" max="3334" width="13.3984375" style="67" customWidth="1"/>
    <col min="3335" max="3335" width="11.53125" style="67" customWidth="1"/>
    <col min="3336" max="3338" width="9.1328125" style="67"/>
    <col min="3339" max="3340" width="10.3984375" style="67" customWidth="1"/>
    <col min="3341" max="3342" width="11.33203125" style="67" customWidth="1"/>
    <col min="3343" max="3584" width="9.1328125" style="67"/>
    <col min="3585" max="3585" width="15.6640625" style="67" customWidth="1"/>
    <col min="3586" max="3586" width="14.1328125" style="67" customWidth="1"/>
    <col min="3587" max="3587" width="58" style="67" customWidth="1"/>
    <col min="3588" max="3588" width="15.53125" style="67" bestFit="1" customWidth="1"/>
    <col min="3589" max="3589" width="51.1328125" style="67" customWidth="1"/>
    <col min="3590" max="3590" width="13.3984375" style="67" customWidth="1"/>
    <col min="3591" max="3591" width="11.53125" style="67" customWidth="1"/>
    <col min="3592" max="3594" width="9.1328125" style="67"/>
    <col min="3595" max="3596" width="10.3984375" style="67" customWidth="1"/>
    <col min="3597" max="3598" width="11.33203125" style="67" customWidth="1"/>
    <col min="3599" max="3840" width="9.1328125" style="67"/>
    <col min="3841" max="3841" width="15.6640625" style="67" customWidth="1"/>
    <col min="3842" max="3842" width="14.1328125" style="67" customWidth="1"/>
    <col min="3843" max="3843" width="58" style="67" customWidth="1"/>
    <col min="3844" max="3844" width="15.53125" style="67" bestFit="1" customWidth="1"/>
    <col min="3845" max="3845" width="51.1328125" style="67" customWidth="1"/>
    <col min="3846" max="3846" width="13.3984375" style="67" customWidth="1"/>
    <col min="3847" max="3847" width="11.53125" style="67" customWidth="1"/>
    <col min="3848" max="3850" width="9.1328125" style="67"/>
    <col min="3851" max="3852" width="10.3984375" style="67" customWidth="1"/>
    <col min="3853" max="3854" width="11.33203125" style="67" customWidth="1"/>
    <col min="3855" max="4096" width="9.1328125" style="67"/>
    <col min="4097" max="4097" width="15.6640625" style="67" customWidth="1"/>
    <col min="4098" max="4098" width="14.1328125" style="67" customWidth="1"/>
    <col min="4099" max="4099" width="58" style="67" customWidth="1"/>
    <col min="4100" max="4100" width="15.53125" style="67" bestFit="1" customWidth="1"/>
    <col min="4101" max="4101" width="51.1328125" style="67" customWidth="1"/>
    <col min="4102" max="4102" width="13.3984375" style="67" customWidth="1"/>
    <col min="4103" max="4103" width="11.53125" style="67" customWidth="1"/>
    <col min="4104" max="4106" width="9.1328125" style="67"/>
    <col min="4107" max="4108" width="10.3984375" style="67" customWidth="1"/>
    <col min="4109" max="4110" width="11.33203125" style="67" customWidth="1"/>
    <col min="4111" max="4352" width="9.1328125" style="67"/>
    <col min="4353" max="4353" width="15.6640625" style="67" customWidth="1"/>
    <col min="4354" max="4354" width="14.1328125" style="67" customWidth="1"/>
    <col min="4355" max="4355" width="58" style="67" customWidth="1"/>
    <col min="4356" max="4356" width="15.53125" style="67" bestFit="1" customWidth="1"/>
    <col min="4357" max="4357" width="51.1328125" style="67" customWidth="1"/>
    <col min="4358" max="4358" width="13.3984375" style="67" customWidth="1"/>
    <col min="4359" max="4359" width="11.53125" style="67" customWidth="1"/>
    <col min="4360" max="4362" width="9.1328125" style="67"/>
    <col min="4363" max="4364" width="10.3984375" style="67" customWidth="1"/>
    <col min="4365" max="4366" width="11.33203125" style="67" customWidth="1"/>
    <col min="4367" max="4608" width="9.1328125" style="67"/>
    <col min="4609" max="4609" width="15.6640625" style="67" customWidth="1"/>
    <col min="4610" max="4610" width="14.1328125" style="67" customWidth="1"/>
    <col min="4611" max="4611" width="58" style="67" customWidth="1"/>
    <col min="4612" max="4612" width="15.53125" style="67" bestFit="1" customWidth="1"/>
    <col min="4613" max="4613" width="51.1328125" style="67" customWidth="1"/>
    <col min="4614" max="4614" width="13.3984375" style="67" customWidth="1"/>
    <col min="4615" max="4615" width="11.53125" style="67" customWidth="1"/>
    <col min="4616" max="4618" width="9.1328125" style="67"/>
    <col min="4619" max="4620" width="10.3984375" style="67" customWidth="1"/>
    <col min="4621" max="4622" width="11.33203125" style="67" customWidth="1"/>
    <col min="4623" max="4864" width="9.1328125" style="67"/>
    <col min="4865" max="4865" width="15.6640625" style="67" customWidth="1"/>
    <col min="4866" max="4866" width="14.1328125" style="67" customWidth="1"/>
    <col min="4867" max="4867" width="58" style="67" customWidth="1"/>
    <col min="4868" max="4868" width="15.53125" style="67" bestFit="1" customWidth="1"/>
    <col min="4869" max="4869" width="51.1328125" style="67" customWidth="1"/>
    <col min="4870" max="4870" width="13.3984375" style="67" customWidth="1"/>
    <col min="4871" max="4871" width="11.53125" style="67" customWidth="1"/>
    <col min="4872" max="4874" width="9.1328125" style="67"/>
    <col min="4875" max="4876" width="10.3984375" style="67" customWidth="1"/>
    <col min="4877" max="4878" width="11.33203125" style="67" customWidth="1"/>
    <col min="4879" max="5120" width="9.1328125" style="67"/>
    <col min="5121" max="5121" width="15.6640625" style="67" customWidth="1"/>
    <col min="5122" max="5122" width="14.1328125" style="67" customWidth="1"/>
    <col min="5123" max="5123" width="58" style="67" customWidth="1"/>
    <col min="5124" max="5124" width="15.53125" style="67" bestFit="1" customWidth="1"/>
    <col min="5125" max="5125" width="51.1328125" style="67" customWidth="1"/>
    <col min="5126" max="5126" width="13.3984375" style="67" customWidth="1"/>
    <col min="5127" max="5127" width="11.53125" style="67" customWidth="1"/>
    <col min="5128" max="5130" width="9.1328125" style="67"/>
    <col min="5131" max="5132" width="10.3984375" style="67" customWidth="1"/>
    <col min="5133" max="5134" width="11.33203125" style="67" customWidth="1"/>
    <col min="5135" max="5376" width="9.1328125" style="67"/>
    <col min="5377" max="5377" width="15.6640625" style="67" customWidth="1"/>
    <col min="5378" max="5378" width="14.1328125" style="67" customWidth="1"/>
    <col min="5379" max="5379" width="58" style="67" customWidth="1"/>
    <col min="5380" max="5380" width="15.53125" style="67" bestFit="1" customWidth="1"/>
    <col min="5381" max="5381" width="51.1328125" style="67" customWidth="1"/>
    <col min="5382" max="5382" width="13.3984375" style="67" customWidth="1"/>
    <col min="5383" max="5383" width="11.53125" style="67" customWidth="1"/>
    <col min="5384" max="5386" width="9.1328125" style="67"/>
    <col min="5387" max="5388" width="10.3984375" style="67" customWidth="1"/>
    <col min="5389" max="5390" width="11.33203125" style="67" customWidth="1"/>
    <col min="5391" max="5632" width="9.1328125" style="67"/>
    <col min="5633" max="5633" width="15.6640625" style="67" customWidth="1"/>
    <col min="5634" max="5634" width="14.1328125" style="67" customWidth="1"/>
    <col min="5635" max="5635" width="58" style="67" customWidth="1"/>
    <col min="5636" max="5636" width="15.53125" style="67" bestFit="1" customWidth="1"/>
    <col min="5637" max="5637" width="51.1328125" style="67" customWidth="1"/>
    <col min="5638" max="5638" width="13.3984375" style="67" customWidth="1"/>
    <col min="5639" max="5639" width="11.53125" style="67" customWidth="1"/>
    <col min="5640" max="5642" width="9.1328125" style="67"/>
    <col min="5643" max="5644" width="10.3984375" style="67" customWidth="1"/>
    <col min="5645" max="5646" width="11.33203125" style="67" customWidth="1"/>
    <col min="5647" max="5888" width="9.1328125" style="67"/>
    <col min="5889" max="5889" width="15.6640625" style="67" customWidth="1"/>
    <col min="5890" max="5890" width="14.1328125" style="67" customWidth="1"/>
    <col min="5891" max="5891" width="58" style="67" customWidth="1"/>
    <col min="5892" max="5892" width="15.53125" style="67" bestFit="1" customWidth="1"/>
    <col min="5893" max="5893" width="51.1328125" style="67" customWidth="1"/>
    <col min="5894" max="5894" width="13.3984375" style="67" customWidth="1"/>
    <col min="5895" max="5895" width="11.53125" style="67" customWidth="1"/>
    <col min="5896" max="5898" width="9.1328125" style="67"/>
    <col min="5899" max="5900" width="10.3984375" style="67" customWidth="1"/>
    <col min="5901" max="5902" width="11.33203125" style="67" customWidth="1"/>
    <col min="5903" max="6144" width="9.1328125" style="67"/>
    <col min="6145" max="6145" width="15.6640625" style="67" customWidth="1"/>
    <col min="6146" max="6146" width="14.1328125" style="67" customWidth="1"/>
    <col min="6147" max="6147" width="58" style="67" customWidth="1"/>
    <col min="6148" max="6148" width="15.53125" style="67" bestFit="1" customWidth="1"/>
    <col min="6149" max="6149" width="51.1328125" style="67" customWidth="1"/>
    <col min="6150" max="6150" width="13.3984375" style="67" customWidth="1"/>
    <col min="6151" max="6151" width="11.53125" style="67" customWidth="1"/>
    <col min="6152" max="6154" width="9.1328125" style="67"/>
    <col min="6155" max="6156" width="10.3984375" style="67" customWidth="1"/>
    <col min="6157" max="6158" width="11.33203125" style="67" customWidth="1"/>
    <col min="6159" max="6400" width="9.1328125" style="67"/>
    <col min="6401" max="6401" width="15.6640625" style="67" customWidth="1"/>
    <col min="6402" max="6402" width="14.1328125" style="67" customWidth="1"/>
    <col min="6403" max="6403" width="58" style="67" customWidth="1"/>
    <col min="6404" max="6404" width="15.53125" style="67" bestFit="1" customWidth="1"/>
    <col min="6405" max="6405" width="51.1328125" style="67" customWidth="1"/>
    <col min="6406" max="6406" width="13.3984375" style="67" customWidth="1"/>
    <col min="6407" max="6407" width="11.53125" style="67" customWidth="1"/>
    <col min="6408" max="6410" width="9.1328125" style="67"/>
    <col min="6411" max="6412" width="10.3984375" style="67" customWidth="1"/>
    <col min="6413" max="6414" width="11.33203125" style="67" customWidth="1"/>
    <col min="6415" max="6656" width="9.1328125" style="67"/>
    <col min="6657" max="6657" width="15.6640625" style="67" customWidth="1"/>
    <col min="6658" max="6658" width="14.1328125" style="67" customWidth="1"/>
    <col min="6659" max="6659" width="58" style="67" customWidth="1"/>
    <col min="6660" max="6660" width="15.53125" style="67" bestFit="1" customWidth="1"/>
    <col min="6661" max="6661" width="51.1328125" style="67" customWidth="1"/>
    <col min="6662" max="6662" width="13.3984375" style="67" customWidth="1"/>
    <col min="6663" max="6663" width="11.53125" style="67" customWidth="1"/>
    <col min="6664" max="6666" width="9.1328125" style="67"/>
    <col min="6667" max="6668" width="10.3984375" style="67" customWidth="1"/>
    <col min="6669" max="6670" width="11.33203125" style="67" customWidth="1"/>
    <col min="6671" max="6912" width="9.1328125" style="67"/>
    <col min="6913" max="6913" width="15.6640625" style="67" customWidth="1"/>
    <col min="6914" max="6914" width="14.1328125" style="67" customWidth="1"/>
    <col min="6915" max="6915" width="58" style="67" customWidth="1"/>
    <col min="6916" max="6916" width="15.53125" style="67" bestFit="1" customWidth="1"/>
    <col min="6917" max="6917" width="51.1328125" style="67" customWidth="1"/>
    <col min="6918" max="6918" width="13.3984375" style="67" customWidth="1"/>
    <col min="6919" max="6919" width="11.53125" style="67" customWidth="1"/>
    <col min="6920" max="6922" width="9.1328125" style="67"/>
    <col min="6923" max="6924" width="10.3984375" style="67" customWidth="1"/>
    <col min="6925" max="6926" width="11.33203125" style="67" customWidth="1"/>
    <col min="6927" max="7168" width="9.1328125" style="67"/>
    <col min="7169" max="7169" width="15.6640625" style="67" customWidth="1"/>
    <col min="7170" max="7170" width="14.1328125" style="67" customWidth="1"/>
    <col min="7171" max="7171" width="58" style="67" customWidth="1"/>
    <col min="7172" max="7172" width="15.53125" style="67" bestFit="1" customWidth="1"/>
    <col min="7173" max="7173" width="51.1328125" style="67" customWidth="1"/>
    <col min="7174" max="7174" width="13.3984375" style="67" customWidth="1"/>
    <col min="7175" max="7175" width="11.53125" style="67" customWidth="1"/>
    <col min="7176" max="7178" width="9.1328125" style="67"/>
    <col min="7179" max="7180" width="10.3984375" style="67" customWidth="1"/>
    <col min="7181" max="7182" width="11.33203125" style="67" customWidth="1"/>
    <col min="7183" max="7424" width="9.1328125" style="67"/>
    <col min="7425" max="7425" width="15.6640625" style="67" customWidth="1"/>
    <col min="7426" max="7426" width="14.1328125" style="67" customWidth="1"/>
    <col min="7427" max="7427" width="58" style="67" customWidth="1"/>
    <col min="7428" max="7428" width="15.53125" style="67" bestFit="1" customWidth="1"/>
    <col min="7429" max="7429" width="51.1328125" style="67" customWidth="1"/>
    <col min="7430" max="7430" width="13.3984375" style="67" customWidth="1"/>
    <col min="7431" max="7431" width="11.53125" style="67" customWidth="1"/>
    <col min="7432" max="7434" width="9.1328125" style="67"/>
    <col min="7435" max="7436" width="10.3984375" style="67" customWidth="1"/>
    <col min="7437" max="7438" width="11.33203125" style="67" customWidth="1"/>
    <col min="7439" max="7680" width="9.1328125" style="67"/>
    <col min="7681" max="7681" width="15.6640625" style="67" customWidth="1"/>
    <col min="7682" max="7682" width="14.1328125" style="67" customWidth="1"/>
    <col min="7683" max="7683" width="58" style="67" customWidth="1"/>
    <col min="7684" max="7684" width="15.53125" style="67" bestFit="1" customWidth="1"/>
    <col min="7685" max="7685" width="51.1328125" style="67" customWidth="1"/>
    <col min="7686" max="7686" width="13.3984375" style="67" customWidth="1"/>
    <col min="7687" max="7687" width="11.53125" style="67" customWidth="1"/>
    <col min="7688" max="7690" width="9.1328125" style="67"/>
    <col min="7691" max="7692" width="10.3984375" style="67" customWidth="1"/>
    <col min="7693" max="7694" width="11.33203125" style="67" customWidth="1"/>
    <col min="7695" max="7936" width="9.1328125" style="67"/>
    <col min="7937" max="7937" width="15.6640625" style="67" customWidth="1"/>
    <col min="7938" max="7938" width="14.1328125" style="67" customWidth="1"/>
    <col min="7939" max="7939" width="58" style="67" customWidth="1"/>
    <col min="7940" max="7940" width="15.53125" style="67" bestFit="1" customWidth="1"/>
    <col min="7941" max="7941" width="51.1328125" style="67" customWidth="1"/>
    <col min="7942" max="7942" width="13.3984375" style="67" customWidth="1"/>
    <col min="7943" max="7943" width="11.53125" style="67" customWidth="1"/>
    <col min="7944" max="7946" width="9.1328125" style="67"/>
    <col min="7947" max="7948" width="10.3984375" style="67" customWidth="1"/>
    <col min="7949" max="7950" width="11.33203125" style="67" customWidth="1"/>
    <col min="7951" max="8192" width="9.1328125" style="67"/>
    <col min="8193" max="8193" width="15.6640625" style="67" customWidth="1"/>
    <col min="8194" max="8194" width="14.1328125" style="67" customWidth="1"/>
    <col min="8195" max="8195" width="58" style="67" customWidth="1"/>
    <col min="8196" max="8196" width="15.53125" style="67" bestFit="1" customWidth="1"/>
    <col min="8197" max="8197" width="51.1328125" style="67" customWidth="1"/>
    <col min="8198" max="8198" width="13.3984375" style="67" customWidth="1"/>
    <col min="8199" max="8199" width="11.53125" style="67" customWidth="1"/>
    <col min="8200" max="8202" width="9.1328125" style="67"/>
    <col min="8203" max="8204" width="10.3984375" style="67" customWidth="1"/>
    <col min="8205" max="8206" width="11.33203125" style="67" customWidth="1"/>
    <col min="8207" max="8448" width="9.1328125" style="67"/>
    <col min="8449" max="8449" width="15.6640625" style="67" customWidth="1"/>
    <col min="8450" max="8450" width="14.1328125" style="67" customWidth="1"/>
    <col min="8451" max="8451" width="58" style="67" customWidth="1"/>
    <col min="8452" max="8452" width="15.53125" style="67" bestFit="1" customWidth="1"/>
    <col min="8453" max="8453" width="51.1328125" style="67" customWidth="1"/>
    <col min="8454" max="8454" width="13.3984375" style="67" customWidth="1"/>
    <col min="8455" max="8455" width="11.53125" style="67" customWidth="1"/>
    <col min="8456" max="8458" width="9.1328125" style="67"/>
    <col min="8459" max="8460" width="10.3984375" style="67" customWidth="1"/>
    <col min="8461" max="8462" width="11.33203125" style="67" customWidth="1"/>
    <col min="8463" max="8704" width="9.1328125" style="67"/>
    <col min="8705" max="8705" width="15.6640625" style="67" customWidth="1"/>
    <col min="8706" max="8706" width="14.1328125" style="67" customWidth="1"/>
    <col min="8707" max="8707" width="58" style="67" customWidth="1"/>
    <col min="8708" max="8708" width="15.53125" style="67" bestFit="1" customWidth="1"/>
    <col min="8709" max="8709" width="51.1328125" style="67" customWidth="1"/>
    <col min="8710" max="8710" width="13.3984375" style="67" customWidth="1"/>
    <col min="8711" max="8711" width="11.53125" style="67" customWidth="1"/>
    <col min="8712" max="8714" width="9.1328125" style="67"/>
    <col min="8715" max="8716" width="10.3984375" style="67" customWidth="1"/>
    <col min="8717" max="8718" width="11.33203125" style="67" customWidth="1"/>
    <col min="8719" max="8960" width="9.1328125" style="67"/>
    <col min="8961" max="8961" width="15.6640625" style="67" customWidth="1"/>
    <col min="8962" max="8962" width="14.1328125" style="67" customWidth="1"/>
    <col min="8963" max="8963" width="58" style="67" customWidth="1"/>
    <col min="8964" max="8964" width="15.53125" style="67" bestFit="1" customWidth="1"/>
    <col min="8965" max="8965" width="51.1328125" style="67" customWidth="1"/>
    <col min="8966" max="8966" width="13.3984375" style="67" customWidth="1"/>
    <col min="8967" max="8967" width="11.53125" style="67" customWidth="1"/>
    <col min="8968" max="8970" width="9.1328125" style="67"/>
    <col min="8971" max="8972" width="10.3984375" style="67" customWidth="1"/>
    <col min="8973" max="8974" width="11.33203125" style="67" customWidth="1"/>
    <col min="8975" max="9216" width="9.1328125" style="67"/>
    <col min="9217" max="9217" width="15.6640625" style="67" customWidth="1"/>
    <col min="9218" max="9218" width="14.1328125" style="67" customWidth="1"/>
    <col min="9219" max="9219" width="58" style="67" customWidth="1"/>
    <col min="9220" max="9220" width="15.53125" style="67" bestFit="1" customWidth="1"/>
    <col min="9221" max="9221" width="51.1328125" style="67" customWidth="1"/>
    <col min="9222" max="9222" width="13.3984375" style="67" customWidth="1"/>
    <col min="9223" max="9223" width="11.53125" style="67" customWidth="1"/>
    <col min="9224" max="9226" width="9.1328125" style="67"/>
    <col min="9227" max="9228" width="10.3984375" style="67" customWidth="1"/>
    <col min="9229" max="9230" width="11.33203125" style="67" customWidth="1"/>
    <col min="9231" max="9472" width="9.1328125" style="67"/>
    <col min="9473" max="9473" width="15.6640625" style="67" customWidth="1"/>
    <col min="9474" max="9474" width="14.1328125" style="67" customWidth="1"/>
    <col min="9475" max="9475" width="58" style="67" customWidth="1"/>
    <col min="9476" max="9476" width="15.53125" style="67" bestFit="1" customWidth="1"/>
    <col min="9477" max="9477" width="51.1328125" style="67" customWidth="1"/>
    <col min="9478" max="9478" width="13.3984375" style="67" customWidth="1"/>
    <col min="9479" max="9479" width="11.53125" style="67" customWidth="1"/>
    <col min="9480" max="9482" width="9.1328125" style="67"/>
    <col min="9483" max="9484" width="10.3984375" style="67" customWidth="1"/>
    <col min="9485" max="9486" width="11.33203125" style="67" customWidth="1"/>
    <col min="9487" max="9728" width="9.1328125" style="67"/>
    <col min="9729" max="9729" width="15.6640625" style="67" customWidth="1"/>
    <col min="9730" max="9730" width="14.1328125" style="67" customWidth="1"/>
    <col min="9731" max="9731" width="58" style="67" customWidth="1"/>
    <col min="9732" max="9732" width="15.53125" style="67" bestFit="1" customWidth="1"/>
    <col min="9733" max="9733" width="51.1328125" style="67" customWidth="1"/>
    <col min="9734" max="9734" width="13.3984375" style="67" customWidth="1"/>
    <col min="9735" max="9735" width="11.53125" style="67" customWidth="1"/>
    <col min="9736" max="9738" width="9.1328125" style="67"/>
    <col min="9739" max="9740" width="10.3984375" style="67" customWidth="1"/>
    <col min="9741" max="9742" width="11.33203125" style="67" customWidth="1"/>
    <col min="9743" max="9984" width="9.1328125" style="67"/>
    <col min="9985" max="9985" width="15.6640625" style="67" customWidth="1"/>
    <col min="9986" max="9986" width="14.1328125" style="67" customWidth="1"/>
    <col min="9987" max="9987" width="58" style="67" customWidth="1"/>
    <col min="9988" max="9988" width="15.53125" style="67" bestFit="1" customWidth="1"/>
    <col min="9989" max="9989" width="51.1328125" style="67" customWidth="1"/>
    <col min="9990" max="9990" width="13.3984375" style="67" customWidth="1"/>
    <col min="9991" max="9991" width="11.53125" style="67" customWidth="1"/>
    <col min="9992" max="9994" width="9.1328125" style="67"/>
    <col min="9995" max="9996" width="10.3984375" style="67" customWidth="1"/>
    <col min="9997" max="9998" width="11.33203125" style="67" customWidth="1"/>
    <col min="9999" max="10240" width="9.1328125" style="67"/>
    <col min="10241" max="10241" width="15.6640625" style="67" customWidth="1"/>
    <col min="10242" max="10242" width="14.1328125" style="67" customWidth="1"/>
    <col min="10243" max="10243" width="58" style="67" customWidth="1"/>
    <col min="10244" max="10244" width="15.53125" style="67" bestFit="1" customWidth="1"/>
    <col min="10245" max="10245" width="51.1328125" style="67" customWidth="1"/>
    <col min="10246" max="10246" width="13.3984375" style="67" customWidth="1"/>
    <col min="10247" max="10247" width="11.53125" style="67" customWidth="1"/>
    <col min="10248" max="10250" width="9.1328125" style="67"/>
    <col min="10251" max="10252" width="10.3984375" style="67" customWidth="1"/>
    <col min="10253" max="10254" width="11.33203125" style="67" customWidth="1"/>
    <col min="10255" max="10496" width="9.1328125" style="67"/>
    <col min="10497" max="10497" width="15.6640625" style="67" customWidth="1"/>
    <col min="10498" max="10498" width="14.1328125" style="67" customWidth="1"/>
    <col min="10499" max="10499" width="58" style="67" customWidth="1"/>
    <col min="10500" max="10500" width="15.53125" style="67" bestFit="1" customWidth="1"/>
    <col min="10501" max="10501" width="51.1328125" style="67" customWidth="1"/>
    <col min="10502" max="10502" width="13.3984375" style="67" customWidth="1"/>
    <col min="10503" max="10503" width="11.53125" style="67" customWidth="1"/>
    <col min="10504" max="10506" width="9.1328125" style="67"/>
    <col min="10507" max="10508" width="10.3984375" style="67" customWidth="1"/>
    <col min="10509" max="10510" width="11.33203125" style="67" customWidth="1"/>
    <col min="10511" max="10752" width="9.1328125" style="67"/>
    <col min="10753" max="10753" width="15.6640625" style="67" customWidth="1"/>
    <col min="10754" max="10754" width="14.1328125" style="67" customWidth="1"/>
    <col min="10755" max="10755" width="58" style="67" customWidth="1"/>
    <col min="10756" max="10756" width="15.53125" style="67" bestFit="1" customWidth="1"/>
    <col min="10757" max="10757" width="51.1328125" style="67" customWidth="1"/>
    <col min="10758" max="10758" width="13.3984375" style="67" customWidth="1"/>
    <col min="10759" max="10759" width="11.53125" style="67" customWidth="1"/>
    <col min="10760" max="10762" width="9.1328125" style="67"/>
    <col min="10763" max="10764" width="10.3984375" style="67" customWidth="1"/>
    <col min="10765" max="10766" width="11.33203125" style="67" customWidth="1"/>
    <col min="10767" max="11008" width="9.1328125" style="67"/>
    <col min="11009" max="11009" width="15.6640625" style="67" customWidth="1"/>
    <col min="11010" max="11010" width="14.1328125" style="67" customWidth="1"/>
    <col min="11011" max="11011" width="58" style="67" customWidth="1"/>
    <col min="11012" max="11012" width="15.53125" style="67" bestFit="1" customWidth="1"/>
    <col min="11013" max="11013" width="51.1328125" style="67" customWidth="1"/>
    <col min="11014" max="11014" width="13.3984375" style="67" customWidth="1"/>
    <col min="11015" max="11015" width="11.53125" style="67" customWidth="1"/>
    <col min="11016" max="11018" width="9.1328125" style="67"/>
    <col min="11019" max="11020" width="10.3984375" style="67" customWidth="1"/>
    <col min="11021" max="11022" width="11.33203125" style="67" customWidth="1"/>
    <col min="11023" max="11264" width="9.1328125" style="67"/>
    <col min="11265" max="11265" width="15.6640625" style="67" customWidth="1"/>
    <col min="11266" max="11266" width="14.1328125" style="67" customWidth="1"/>
    <col min="11267" max="11267" width="58" style="67" customWidth="1"/>
    <col min="11268" max="11268" width="15.53125" style="67" bestFit="1" customWidth="1"/>
    <col min="11269" max="11269" width="51.1328125" style="67" customWidth="1"/>
    <col min="11270" max="11270" width="13.3984375" style="67" customWidth="1"/>
    <col min="11271" max="11271" width="11.53125" style="67" customWidth="1"/>
    <col min="11272" max="11274" width="9.1328125" style="67"/>
    <col min="11275" max="11276" width="10.3984375" style="67" customWidth="1"/>
    <col min="11277" max="11278" width="11.33203125" style="67" customWidth="1"/>
    <col min="11279" max="11520" width="9.1328125" style="67"/>
    <col min="11521" max="11521" width="15.6640625" style="67" customWidth="1"/>
    <col min="11522" max="11522" width="14.1328125" style="67" customWidth="1"/>
    <col min="11523" max="11523" width="58" style="67" customWidth="1"/>
    <col min="11524" max="11524" width="15.53125" style="67" bestFit="1" customWidth="1"/>
    <col min="11525" max="11525" width="51.1328125" style="67" customWidth="1"/>
    <col min="11526" max="11526" width="13.3984375" style="67" customWidth="1"/>
    <col min="11527" max="11527" width="11.53125" style="67" customWidth="1"/>
    <col min="11528" max="11530" width="9.1328125" style="67"/>
    <col min="11531" max="11532" width="10.3984375" style="67" customWidth="1"/>
    <col min="11533" max="11534" width="11.33203125" style="67" customWidth="1"/>
    <col min="11535" max="11776" width="9.1328125" style="67"/>
    <col min="11777" max="11777" width="15.6640625" style="67" customWidth="1"/>
    <col min="11778" max="11778" width="14.1328125" style="67" customWidth="1"/>
    <col min="11779" max="11779" width="58" style="67" customWidth="1"/>
    <col min="11780" max="11780" width="15.53125" style="67" bestFit="1" customWidth="1"/>
    <col min="11781" max="11781" width="51.1328125" style="67" customWidth="1"/>
    <col min="11782" max="11782" width="13.3984375" style="67" customWidth="1"/>
    <col min="11783" max="11783" width="11.53125" style="67" customWidth="1"/>
    <col min="11784" max="11786" width="9.1328125" style="67"/>
    <col min="11787" max="11788" width="10.3984375" style="67" customWidth="1"/>
    <col min="11789" max="11790" width="11.33203125" style="67" customWidth="1"/>
    <col min="11791" max="12032" width="9.1328125" style="67"/>
    <col min="12033" max="12033" width="15.6640625" style="67" customWidth="1"/>
    <col min="12034" max="12034" width="14.1328125" style="67" customWidth="1"/>
    <col min="12035" max="12035" width="58" style="67" customWidth="1"/>
    <col min="12036" max="12036" width="15.53125" style="67" bestFit="1" customWidth="1"/>
    <col min="12037" max="12037" width="51.1328125" style="67" customWidth="1"/>
    <col min="12038" max="12038" width="13.3984375" style="67" customWidth="1"/>
    <col min="12039" max="12039" width="11.53125" style="67" customWidth="1"/>
    <col min="12040" max="12042" width="9.1328125" style="67"/>
    <col min="12043" max="12044" width="10.3984375" style="67" customWidth="1"/>
    <col min="12045" max="12046" width="11.33203125" style="67" customWidth="1"/>
    <col min="12047" max="12288" width="9.1328125" style="67"/>
    <col min="12289" max="12289" width="15.6640625" style="67" customWidth="1"/>
    <col min="12290" max="12290" width="14.1328125" style="67" customWidth="1"/>
    <col min="12291" max="12291" width="58" style="67" customWidth="1"/>
    <col min="12292" max="12292" width="15.53125" style="67" bestFit="1" customWidth="1"/>
    <col min="12293" max="12293" width="51.1328125" style="67" customWidth="1"/>
    <col min="12294" max="12294" width="13.3984375" style="67" customWidth="1"/>
    <col min="12295" max="12295" width="11.53125" style="67" customWidth="1"/>
    <col min="12296" max="12298" width="9.1328125" style="67"/>
    <col min="12299" max="12300" width="10.3984375" style="67" customWidth="1"/>
    <col min="12301" max="12302" width="11.33203125" style="67" customWidth="1"/>
    <col min="12303" max="12544" width="9.1328125" style="67"/>
    <col min="12545" max="12545" width="15.6640625" style="67" customWidth="1"/>
    <col min="12546" max="12546" width="14.1328125" style="67" customWidth="1"/>
    <col min="12547" max="12547" width="58" style="67" customWidth="1"/>
    <col min="12548" max="12548" width="15.53125" style="67" bestFit="1" customWidth="1"/>
    <col min="12549" max="12549" width="51.1328125" style="67" customWidth="1"/>
    <col min="12550" max="12550" width="13.3984375" style="67" customWidth="1"/>
    <col min="12551" max="12551" width="11.53125" style="67" customWidth="1"/>
    <col min="12552" max="12554" width="9.1328125" style="67"/>
    <col min="12555" max="12556" width="10.3984375" style="67" customWidth="1"/>
    <col min="12557" max="12558" width="11.33203125" style="67" customWidth="1"/>
    <col min="12559" max="12800" width="9.1328125" style="67"/>
    <col min="12801" max="12801" width="15.6640625" style="67" customWidth="1"/>
    <col min="12802" max="12802" width="14.1328125" style="67" customWidth="1"/>
    <col min="12803" max="12803" width="58" style="67" customWidth="1"/>
    <col min="12804" max="12804" width="15.53125" style="67" bestFit="1" customWidth="1"/>
    <col min="12805" max="12805" width="51.1328125" style="67" customWidth="1"/>
    <col min="12806" max="12806" width="13.3984375" style="67" customWidth="1"/>
    <col min="12807" max="12807" width="11.53125" style="67" customWidth="1"/>
    <col min="12808" max="12810" width="9.1328125" style="67"/>
    <col min="12811" max="12812" width="10.3984375" style="67" customWidth="1"/>
    <col min="12813" max="12814" width="11.33203125" style="67" customWidth="1"/>
    <col min="12815" max="13056" width="9.1328125" style="67"/>
    <col min="13057" max="13057" width="15.6640625" style="67" customWidth="1"/>
    <col min="13058" max="13058" width="14.1328125" style="67" customWidth="1"/>
    <col min="13059" max="13059" width="58" style="67" customWidth="1"/>
    <col min="13060" max="13060" width="15.53125" style="67" bestFit="1" customWidth="1"/>
    <col min="13061" max="13061" width="51.1328125" style="67" customWidth="1"/>
    <col min="13062" max="13062" width="13.3984375" style="67" customWidth="1"/>
    <col min="13063" max="13063" width="11.53125" style="67" customWidth="1"/>
    <col min="13064" max="13066" width="9.1328125" style="67"/>
    <col min="13067" max="13068" width="10.3984375" style="67" customWidth="1"/>
    <col min="13069" max="13070" width="11.33203125" style="67" customWidth="1"/>
    <col min="13071" max="13312" width="9.1328125" style="67"/>
    <col min="13313" max="13313" width="15.6640625" style="67" customWidth="1"/>
    <col min="13314" max="13314" width="14.1328125" style="67" customWidth="1"/>
    <col min="13315" max="13315" width="58" style="67" customWidth="1"/>
    <col min="13316" max="13316" width="15.53125" style="67" bestFit="1" customWidth="1"/>
    <col min="13317" max="13317" width="51.1328125" style="67" customWidth="1"/>
    <col min="13318" max="13318" width="13.3984375" style="67" customWidth="1"/>
    <col min="13319" max="13319" width="11.53125" style="67" customWidth="1"/>
    <col min="13320" max="13322" width="9.1328125" style="67"/>
    <col min="13323" max="13324" width="10.3984375" style="67" customWidth="1"/>
    <col min="13325" max="13326" width="11.33203125" style="67" customWidth="1"/>
    <col min="13327" max="13568" width="9.1328125" style="67"/>
    <col min="13569" max="13569" width="15.6640625" style="67" customWidth="1"/>
    <col min="13570" max="13570" width="14.1328125" style="67" customWidth="1"/>
    <col min="13571" max="13571" width="58" style="67" customWidth="1"/>
    <col min="13572" max="13572" width="15.53125" style="67" bestFit="1" customWidth="1"/>
    <col min="13573" max="13573" width="51.1328125" style="67" customWidth="1"/>
    <col min="13574" max="13574" width="13.3984375" style="67" customWidth="1"/>
    <col min="13575" max="13575" width="11.53125" style="67" customWidth="1"/>
    <col min="13576" max="13578" width="9.1328125" style="67"/>
    <col min="13579" max="13580" width="10.3984375" style="67" customWidth="1"/>
    <col min="13581" max="13582" width="11.33203125" style="67" customWidth="1"/>
    <col min="13583" max="13824" width="9.1328125" style="67"/>
    <col min="13825" max="13825" width="15.6640625" style="67" customWidth="1"/>
    <col min="13826" max="13826" width="14.1328125" style="67" customWidth="1"/>
    <col min="13827" max="13827" width="58" style="67" customWidth="1"/>
    <col min="13828" max="13828" width="15.53125" style="67" bestFit="1" customWidth="1"/>
    <col min="13829" max="13829" width="51.1328125" style="67" customWidth="1"/>
    <col min="13830" max="13830" width="13.3984375" style="67" customWidth="1"/>
    <col min="13831" max="13831" width="11.53125" style="67" customWidth="1"/>
    <col min="13832" max="13834" width="9.1328125" style="67"/>
    <col min="13835" max="13836" width="10.3984375" style="67" customWidth="1"/>
    <col min="13837" max="13838" width="11.33203125" style="67" customWidth="1"/>
    <col min="13839" max="14080" width="9.1328125" style="67"/>
    <col min="14081" max="14081" width="15.6640625" style="67" customWidth="1"/>
    <col min="14082" max="14082" width="14.1328125" style="67" customWidth="1"/>
    <col min="14083" max="14083" width="58" style="67" customWidth="1"/>
    <col min="14084" max="14084" width="15.53125" style="67" bestFit="1" customWidth="1"/>
    <col min="14085" max="14085" width="51.1328125" style="67" customWidth="1"/>
    <col min="14086" max="14086" width="13.3984375" style="67" customWidth="1"/>
    <col min="14087" max="14087" width="11.53125" style="67" customWidth="1"/>
    <col min="14088" max="14090" width="9.1328125" style="67"/>
    <col min="14091" max="14092" width="10.3984375" style="67" customWidth="1"/>
    <col min="14093" max="14094" width="11.33203125" style="67" customWidth="1"/>
    <col min="14095" max="14336" width="9.1328125" style="67"/>
    <col min="14337" max="14337" width="15.6640625" style="67" customWidth="1"/>
    <col min="14338" max="14338" width="14.1328125" style="67" customWidth="1"/>
    <col min="14339" max="14339" width="58" style="67" customWidth="1"/>
    <col min="14340" max="14340" width="15.53125" style="67" bestFit="1" customWidth="1"/>
    <col min="14341" max="14341" width="51.1328125" style="67" customWidth="1"/>
    <col min="14342" max="14342" width="13.3984375" style="67" customWidth="1"/>
    <col min="14343" max="14343" width="11.53125" style="67" customWidth="1"/>
    <col min="14344" max="14346" width="9.1328125" style="67"/>
    <col min="14347" max="14348" width="10.3984375" style="67" customWidth="1"/>
    <col min="14349" max="14350" width="11.33203125" style="67" customWidth="1"/>
    <col min="14351" max="14592" width="9.1328125" style="67"/>
    <col min="14593" max="14593" width="15.6640625" style="67" customWidth="1"/>
    <col min="14594" max="14594" width="14.1328125" style="67" customWidth="1"/>
    <col min="14595" max="14595" width="58" style="67" customWidth="1"/>
    <col min="14596" max="14596" width="15.53125" style="67" bestFit="1" customWidth="1"/>
    <col min="14597" max="14597" width="51.1328125" style="67" customWidth="1"/>
    <col min="14598" max="14598" width="13.3984375" style="67" customWidth="1"/>
    <col min="14599" max="14599" width="11.53125" style="67" customWidth="1"/>
    <col min="14600" max="14602" width="9.1328125" style="67"/>
    <col min="14603" max="14604" width="10.3984375" style="67" customWidth="1"/>
    <col min="14605" max="14606" width="11.33203125" style="67" customWidth="1"/>
    <col min="14607" max="14848" width="9.1328125" style="67"/>
    <col min="14849" max="14849" width="15.6640625" style="67" customWidth="1"/>
    <col min="14850" max="14850" width="14.1328125" style="67" customWidth="1"/>
    <col min="14851" max="14851" width="58" style="67" customWidth="1"/>
    <col min="14852" max="14852" width="15.53125" style="67" bestFit="1" customWidth="1"/>
    <col min="14853" max="14853" width="51.1328125" style="67" customWidth="1"/>
    <col min="14854" max="14854" width="13.3984375" style="67" customWidth="1"/>
    <col min="14855" max="14855" width="11.53125" style="67" customWidth="1"/>
    <col min="14856" max="14858" width="9.1328125" style="67"/>
    <col min="14859" max="14860" width="10.3984375" style="67" customWidth="1"/>
    <col min="14861" max="14862" width="11.33203125" style="67" customWidth="1"/>
    <col min="14863" max="15104" width="9.1328125" style="67"/>
    <col min="15105" max="15105" width="15.6640625" style="67" customWidth="1"/>
    <col min="15106" max="15106" width="14.1328125" style="67" customWidth="1"/>
    <col min="15107" max="15107" width="58" style="67" customWidth="1"/>
    <col min="15108" max="15108" width="15.53125" style="67" bestFit="1" customWidth="1"/>
    <col min="15109" max="15109" width="51.1328125" style="67" customWidth="1"/>
    <col min="15110" max="15110" width="13.3984375" style="67" customWidth="1"/>
    <col min="15111" max="15111" width="11.53125" style="67" customWidth="1"/>
    <col min="15112" max="15114" width="9.1328125" style="67"/>
    <col min="15115" max="15116" width="10.3984375" style="67" customWidth="1"/>
    <col min="15117" max="15118" width="11.33203125" style="67" customWidth="1"/>
    <col min="15119" max="15360" width="9.1328125" style="67"/>
    <col min="15361" max="15361" width="15.6640625" style="67" customWidth="1"/>
    <col min="15362" max="15362" width="14.1328125" style="67" customWidth="1"/>
    <col min="15363" max="15363" width="58" style="67" customWidth="1"/>
    <col min="15364" max="15364" width="15.53125" style="67" bestFit="1" customWidth="1"/>
    <col min="15365" max="15365" width="51.1328125" style="67" customWidth="1"/>
    <col min="15366" max="15366" width="13.3984375" style="67" customWidth="1"/>
    <col min="15367" max="15367" width="11.53125" style="67" customWidth="1"/>
    <col min="15368" max="15370" width="9.1328125" style="67"/>
    <col min="15371" max="15372" width="10.3984375" style="67" customWidth="1"/>
    <col min="15373" max="15374" width="11.33203125" style="67" customWidth="1"/>
    <col min="15375" max="15616" width="9.1328125" style="67"/>
    <col min="15617" max="15617" width="15.6640625" style="67" customWidth="1"/>
    <col min="15618" max="15618" width="14.1328125" style="67" customWidth="1"/>
    <col min="15619" max="15619" width="58" style="67" customWidth="1"/>
    <col min="15620" max="15620" width="15.53125" style="67" bestFit="1" customWidth="1"/>
    <col min="15621" max="15621" width="51.1328125" style="67" customWidth="1"/>
    <col min="15622" max="15622" width="13.3984375" style="67" customWidth="1"/>
    <col min="15623" max="15623" width="11.53125" style="67" customWidth="1"/>
    <col min="15624" max="15626" width="9.1328125" style="67"/>
    <col min="15627" max="15628" width="10.3984375" style="67" customWidth="1"/>
    <col min="15629" max="15630" width="11.33203125" style="67" customWidth="1"/>
    <col min="15631" max="15872" width="9.1328125" style="67"/>
    <col min="15873" max="15873" width="15.6640625" style="67" customWidth="1"/>
    <col min="15874" max="15874" width="14.1328125" style="67" customWidth="1"/>
    <col min="15875" max="15875" width="58" style="67" customWidth="1"/>
    <col min="15876" max="15876" width="15.53125" style="67" bestFit="1" customWidth="1"/>
    <col min="15877" max="15877" width="51.1328125" style="67" customWidth="1"/>
    <col min="15878" max="15878" width="13.3984375" style="67" customWidth="1"/>
    <col min="15879" max="15879" width="11.53125" style="67" customWidth="1"/>
    <col min="15880" max="15882" width="9.1328125" style="67"/>
    <col min="15883" max="15884" width="10.3984375" style="67" customWidth="1"/>
    <col min="15885" max="15886" width="11.33203125" style="67" customWidth="1"/>
    <col min="15887" max="16128" width="9.1328125" style="67"/>
    <col min="16129" max="16129" width="15.6640625" style="67" customWidth="1"/>
    <col min="16130" max="16130" width="14.1328125" style="67" customWidth="1"/>
    <col min="16131" max="16131" width="58" style="67" customWidth="1"/>
    <col min="16132" max="16132" width="15.53125" style="67" bestFit="1" customWidth="1"/>
    <col min="16133" max="16133" width="51.1328125" style="67" customWidth="1"/>
    <col min="16134" max="16134" width="13.3984375" style="67" customWidth="1"/>
    <col min="16135" max="16135" width="11.53125" style="67" customWidth="1"/>
    <col min="16136" max="16138" width="9.1328125" style="67"/>
    <col min="16139" max="16140" width="10.3984375" style="67" customWidth="1"/>
    <col min="16141" max="16142" width="11.33203125" style="67" customWidth="1"/>
    <col min="16143" max="16384" width="9.1328125" style="67"/>
  </cols>
  <sheetData>
    <row r="1" spans="1:18" x14ac:dyDescent="0.45">
      <c r="B1" s="67" t="s">
        <v>10176</v>
      </c>
      <c r="L1" s="183" t="s">
        <v>10177</v>
      </c>
      <c r="M1" s="183"/>
      <c r="N1" s="183"/>
      <c r="O1" s="183"/>
      <c r="P1" s="183" t="s">
        <v>10178</v>
      </c>
      <c r="Q1" s="183"/>
      <c r="R1" s="183"/>
    </row>
    <row r="2" spans="1:18" ht="71.25" customHeight="1" x14ac:dyDescent="0.45">
      <c r="A2" s="67" t="s">
        <v>10179</v>
      </c>
      <c r="B2" s="67" t="s">
        <v>10180</v>
      </c>
      <c r="D2" s="154" t="s">
        <v>11737</v>
      </c>
      <c r="E2" s="67" t="s">
        <v>10181</v>
      </c>
      <c r="F2" s="120" t="s">
        <v>10182</v>
      </c>
      <c r="G2" s="67" t="s">
        <v>993</v>
      </c>
      <c r="H2" s="67" t="s">
        <v>10183</v>
      </c>
      <c r="I2" s="67" t="s">
        <v>10184</v>
      </c>
      <c r="J2" s="120" t="s">
        <v>10185</v>
      </c>
      <c r="K2" s="120" t="s">
        <v>10186</v>
      </c>
      <c r="L2" s="120" t="s">
        <v>10187</v>
      </c>
      <c r="M2" s="120" t="s">
        <v>10188</v>
      </c>
      <c r="N2" s="120" t="s">
        <v>10189</v>
      </c>
      <c r="O2" s="120" t="s">
        <v>10190</v>
      </c>
      <c r="P2" s="120" t="s">
        <v>10191</v>
      </c>
      <c r="Q2" s="67" t="s">
        <v>10192</v>
      </c>
      <c r="R2" s="120"/>
    </row>
    <row r="3" spans="1:18" x14ac:dyDescent="0.4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1">
        <f>VLOOKUP(E3,'Sample GDP Data'!A$2:D$338,4,FALSE)</f>
        <v>733760.7</v>
      </c>
      <c r="I3" s="67" t="s">
        <v>10193</v>
      </c>
      <c r="J3" s="67">
        <f>SUM(L4:L585)</f>
        <v>733761.20000000007</v>
      </c>
      <c r="P3" s="67">
        <f>SUM(Q3:Q585)</f>
        <v>733761.3</v>
      </c>
    </row>
    <row r="4" spans="1:18" x14ac:dyDescent="0.4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1">
        <f>VLOOKUP(E4,'Sample GDP Data'!A$2:D$338,4,FALSE)</f>
        <v>170097.1</v>
      </c>
      <c r="I4" s="67" t="s">
        <v>10194</v>
      </c>
    </row>
    <row r="5" spans="1:18" x14ac:dyDescent="0.4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1">
        <f>VLOOKUP(E5,'Sample GDP Data'!A$2:D$338,4,FALSE)</f>
        <v>563663.6</v>
      </c>
      <c r="I5" s="67" t="s">
        <v>10194</v>
      </c>
    </row>
    <row r="6" spans="1:18" x14ac:dyDescent="0.4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1">
        <f>VLOOKUP(E6,'Sample GDP Data'!A$2:D$338,4,FALSE)</f>
        <v>116099.1</v>
      </c>
      <c r="I6" s="67" t="s">
        <v>10194</v>
      </c>
    </row>
    <row r="7" spans="1:18" x14ac:dyDescent="0.4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1">
        <f>VLOOKUP(E7,'Sample GDP Data'!A$2:D$338,4,FALSE)</f>
        <v>37113.5</v>
      </c>
      <c r="I7" s="67" t="s">
        <v>10194</v>
      </c>
    </row>
    <row r="8" spans="1:18" x14ac:dyDescent="0.4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1">
        <f>VLOOKUP(E8,'Sample GDP Data'!A$2:D$338,4,FALSE)</f>
        <v>54517.1</v>
      </c>
      <c r="I8" s="67" t="s">
        <v>10194</v>
      </c>
    </row>
    <row r="9" spans="1:18" x14ac:dyDescent="0.4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1">
        <f>VLOOKUP(E9,'Sample GDP Data'!A$2:D$338,4,FALSE)</f>
        <v>40886.800000000003</v>
      </c>
      <c r="I9" s="67" t="s">
        <v>10194</v>
      </c>
    </row>
    <row r="10" spans="1:18" x14ac:dyDescent="0.4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1">
        <f>VLOOKUP(E10,'Sample GDP Data'!A$2:D$338,4,FALSE)</f>
        <v>2086.3000000000002</v>
      </c>
      <c r="I10" s="67" t="s">
        <v>10194</v>
      </c>
    </row>
    <row r="11" spans="1:18" x14ac:dyDescent="0.4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1">
        <f>VLOOKUP(E11,'Sample GDP Data'!A$2:D$338,4,FALSE)</f>
        <v>38800.5</v>
      </c>
      <c r="I11" s="67" t="s">
        <v>10194</v>
      </c>
    </row>
    <row r="12" spans="1:18" x14ac:dyDescent="0.4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1">
        <f>VLOOKUP(E12,'Sample GDP Data'!A$2:D$338,4,FALSE)</f>
        <v>18271.8</v>
      </c>
      <c r="I12" s="67" t="s">
        <v>10194</v>
      </c>
    </row>
    <row r="13" spans="1:18" x14ac:dyDescent="0.4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1"/>
      <c r="I13" s="67" t="s">
        <v>10194</v>
      </c>
    </row>
    <row r="14" spans="1:18" x14ac:dyDescent="0.4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1"/>
      <c r="I14" s="67" t="s">
        <v>10194</v>
      </c>
    </row>
    <row r="15" spans="1:18" x14ac:dyDescent="0.4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1"/>
      <c r="I15" s="67" t="s">
        <v>10194</v>
      </c>
    </row>
    <row r="16" spans="1:18" x14ac:dyDescent="0.4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1"/>
      <c r="I16" s="67" t="s">
        <v>10194</v>
      </c>
    </row>
    <row r="17" spans="1:17" x14ac:dyDescent="0.4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1"/>
      <c r="I17" s="67" t="s">
        <v>10194</v>
      </c>
    </row>
    <row r="18" spans="1:17" x14ac:dyDescent="0.4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1"/>
      <c r="I18" s="67" t="s">
        <v>10194</v>
      </c>
    </row>
    <row r="19" spans="1:17" x14ac:dyDescent="0.4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1">
        <f>VLOOKUP(E19,'Sample GDP Data'!A$2:D$338,4,FALSE)</f>
        <v>6668.7</v>
      </c>
      <c r="L19" s="122">
        <f>SUM(M21:M49)</f>
        <v>6668.7999999999993</v>
      </c>
      <c r="Q19" s="67">
        <f>SUM(P20:P49)</f>
        <v>6668.7999999999993</v>
      </c>
    </row>
    <row r="20" spans="1:17" x14ac:dyDescent="0.4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1">
        <f>VLOOKUP(E20,'Sample GDP Data'!A$2:D$338,4,FALSE)</f>
        <v>5667.5</v>
      </c>
      <c r="I20" s="67" t="s">
        <v>10195</v>
      </c>
      <c r="L20" s="63"/>
      <c r="M20" s="123"/>
    </row>
    <row r="21" spans="1:17" x14ac:dyDescent="0.4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1">
        <f>VLOOKUP(E21,'Sample GDP Data'!A$2:D$338,4,FALSE)</f>
        <v>4077.4</v>
      </c>
      <c r="L21" s="63"/>
      <c r="M21" s="124">
        <f>H21</f>
        <v>4077.4</v>
      </c>
      <c r="P21" s="67">
        <f>IF(ISBLANK(F21),"",H21)</f>
        <v>4077.4</v>
      </c>
    </row>
    <row r="22" spans="1:17" x14ac:dyDescent="0.4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1"/>
      <c r="L22" s="63"/>
    </row>
    <row r="23" spans="1:17" x14ac:dyDescent="0.4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1"/>
      <c r="I23" s="67" t="s">
        <v>10196</v>
      </c>
      <c r="L23" s="63"/>
      <c r="P23" s="67" t="str">
        <f>IF(ISBLANK(F23),"",H23)</f>
        <v/>
      </c>
    </row>
    <row r="24" spans="1:17" x14ac:dyDescent="0.4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1">
        <f>VLOOKUP(E24,'Sample GDP Data'!A$2:D$338,4,FALSE)</f>
        <v>2522.3000000000002</v>
      </c>
      <c r="L24" s="63"/>
      <c r="P24" s="67" t="str">
        <f>IF(ISBLANK(F24),"",H24)</f>
        <v/>
      </c>
    </row>
    <row r="25" spans="1:17" x14ac:dyDescent="0.45">
      <c r="D25" s="67" t="s">
        <v>6479</v>
      </c>
      <c r="H25" s="121"/>
      <c r="L25" s="63"/>
    </row>
    <row r="26" spans="1:17" x14ac:dyDescent="0.45">
      <c r="D26" s="67" t="s">
        <v>6035</v>
      </c>
      <c r="H26" s="121"/>
      <c r="L26" s="63"/>
    </row>
    <row r="27" spans="1:17" x14ac:dyDescent="0.45">
      <c r="D27" s="67" t="s">
        <v>6643</v>
      </c>
      <c r="H27" s="121"/>
      <c r="L27" s="63"/>
    </row>
    <row r="28" spans="1:17" x14ac:dyDescent="0.45">
      <c r="D28" s="67" t="s">
        <v>6374</v>
      </c>
      <c r="H28" s="121"/>
      <c r="L28" s="63"/>
    </row>
    <row r="29" spans="1:17" x14ac:dyDescent="0.4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1"/>
      <c r="L29" s="63"/>
    </row>
    <row r="30" spans="1:17" x14ac:dyDescent="0.4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1"/>
      <c r="L30" s="63"/>
    </row>
    <row r="31" spans="1:17" x14ac:dyDescent="0.4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1"/>
      <c r="L31" s="63"/>
    </row>
    <row r="32" spans="1:17" x14ac:dyDescent="0.4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1"/>
      <c r="L32" s="63"/>
    </row>
    <row r="33" spans="1:16" x14ac:dyDescent="0.4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1">
        <f>VLOOKUP(E33,'Sample GDP Data'!A$2:D$338,4,FALSE)</f>
        <v>1590.1</v>
      </c>
      <c r="L33" s="63"/>
      <c r="M33" s="124">
        <f>SUM(N34:N35)</f>
        <v>1590.1</v>
      </c>
      <c r="P33" s="67" t="str">
        <f>IF(ISBLANK(F33),"",H33)</f>
        <v/>
      </c>
    </row>
    <row r="34" spans="1:16" x14ac:dyDescent="0.4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1">
        <f>VLOOKUP(E34,'Sample GDP Data'!A$2:D$338,4,FALSE)</f>
        <v>16</v>
      </c>
      <c r="L34" s="63"/>
      <c r="M34" s="123"/>
      <c r="N34" s="125">
        <f>H34</f>
        <v>16</v>
      </c>
      <c r="P34" s="67">
        <f>IF(ISBLANK(F34),"",H34)</f>
        <v>16</v>
      </c>
    </row>
    <row r="35" spans="1:16" x14ac:dyDescent="0.4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1">
        <f>VLOOKUP(E35,'Sample GDP Data'!A$2:D$338,4,FALSE)</f>
        <v>1574.1</v>
      </c>
      <c r="I35" s="67" t="s">
        <v>10197</v>
      </c>
      <c r="L35" s="63"/>
      <c r="M35" s="123"/>
      <c r="N35" s="125">
        <f>H35</f>
        <v>1574.1</v>
      </c>
      <c r="P35" s="67">
        <f>IF(ISBLANK(F35),"",H35)</f>
        <v>1574.1</v>
      </c>
    </row>
    <row r="36" spans="1:16" x14ac:dyDescent="0.45">
      <c r="D36" s="67" t="s">
        <v>6481</v>
      </c>
      <c r="H36" s="121"/>
      <c r="L36" s="63"/>
      <c r="M36" s="123"/>
      <c r="N36" s="126"/>
    </row>
    <row r="37" spans="1:16" x14ac:dyDescent="0.45">
      <c r="D37" s="67" t="s">
        <v>6481</v>
      </c>
      <c r="H37" s="121"/>
      <c r="L37" s="63"/>
      <c r="M37" s="123"/>
      <c r="N37" s="126"/>
    </row>
    <row r="38" spans="1:16" x14ac:dyDescent="0.45">
      <c r="D38" s="67" t="s">
        <v>6037</v>
      </c>
      <c r="H38" s="121"/>
      <c r="L38" s="63"/>
      <c r="M38" s="123"/>
      <c r="N38" s="126"/>
    </row>
    <row r="39" spans="1:16" x14ac:dyDescent="0.45">
      <c r="D39" s="67" t="s">
        <v>6041</v>
      </c>
      <c r="H39" s="121"/>
      <c r="L39" s="63"/>
      <c r="M39" s="123"/>
      <c r="N39" s="126"/>
    </row>
    <row r="40" spans="1:16" x14ac:dyDescent="0.4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1">
        <f>VLOOKUP(E40,'Sample GDP Data'!A$2:D$338,4,FALSE)</f>
        <v>420.7</v>
      </c>
      <c r="L40" s="63"/>
      <c r="M40" s="124">
        <f>H40</f>
        <v>420.7</v>
      </c>
      <c r="P40" s="67">
        <f>IF(ISBLANK(F40),"",H40)</f>
        <v>420.7</v>
      </c>
    </row>
    <row r="41" spans="1:16" x14ac:dyDescent="0.45">
      <c r="D41" s="67" t="s">
        <v>6485</v>
      </c>
      <c r="H41" s="121"/>
      <c r="L41" s="63"/>
      <c r="M41" s="124"/>
    </row>
    <row r="42" spans="1:16" x14ac:dyDescent="0.45">
      <c r="D42" s="67" t="s">
        <v>6487</v>
      </c>
      <c r="H42" s="121"/>
      <c r="L42" s="63"/>
      <c r="M42" s="124"/>
    </row>
    <row r="43" spans="1:16" x14ac:dyDescent="0.45">
      <c r="D43" s="67" t="s">
        <v>6489</v>
      </c>
      <c r="H43" s="121"/>
      <c r="L43" s="63"/>
      <c r="M43" s="124"/>
    </row>
    <row r="44" spans="1:16" x14ac:dyDescent="0.4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1">
        <f>VLOOKUP(E44,'Sample GDP Data'!A$2:D$338,4,FALSE)</f>
        <v>36.4</v>
      </c>
      <c r="L44" s="63"/>
      <c r="M44" s="124">
        <f>H44</f>
        <v>36.4</v>
      </c>
      <c r="P44" s="67">
        <f>IF(ISBLANK(F44),"",H44)</f>
        <v>36.4</v>
      </c>
    </row>
    <row r="45" spans="1:16" x14ac:dyDescent="0.45">
      <c r="D45" s="67" t="s">
        <v>6490</v>
      </c>
      <c r="H45" s="121"/>
      <c r="L45" s="63"/>
      <c r="M45" s="124"/>
    </row>
    <row r="46" spans="1:16" x14ac:dyDescent="0.45">
      <c r="D46" s="67" t="s">
        <v>6043</v>
      </c>
      <c r="H46" s="121"/>
      <c r="L46" s="63"/>
      <c r="M46" s="124"/>
    </row>
    <row r="47" spans="1:16" x14ac:dyDescent="0.4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1">
        <f>VLOOKUP(E47,'Sample GDP Data'!A$2:D$338,4,FALSE)</f>
        <v>544.20000000000005</v>
      </c>
      <c r="L47" s="63"/>
      <c r="M47" s="124">
        <f>SUM(N48:N49)</f>
        <v>544.20000000000005</v>
      </c>
      <c r="P47" s="67" t="str">
        <f>IF(ISBLANK(F47),"",H47)</f>
        <v/>
      </c>
    </row>
    <row r="48" spans="1:16" x14ac:dyDescent="0.4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1">
        <f>VLOOKUP(E48,'Sample GDP Data'!A$2:D$338,4,FALSE)</f>
        <v>272.5</v>
      </c>
      <c r="L48" s="63"/>
      <c r="M48" s="63"/>
      <c r="N48" s="125">
        <f>H48</f>
        <v>272.5</v>
      </c>
      <c r="P48" s="67">
        <f>IF(ISBLANK(F48),"",H48)</f>
        <v>272.5</v>
      </c>
    </row>
    <row r="49" spans="1:17" x14ac:dyDescent="0.4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1">
        <f>VLOOKUP(E49,'Sample GDP Data'!A$2:D$338,4,FALSE)</f>
        <v>271.7</v>
      </c>
      <c r="I49" s="67" t="s">
        <v>10197</v>
      </c>
      <c r="L49" s="63"/>
      <c r="M49" s="63"/>
      <c r="N49" s="125">
        <f>H49</f>
        <v>271.7</v>
      </c>
      <c r="P49" s="67">
        <f>IF(ISBLANK(F49),"",H49)</f>
        <v>271.7</v>
      </c>
    </row>
    <row r="50" spans="1:17" x14ac:dyDescent="0.45">
      <c r="D50" s="67" t="s">
        <v>6045</v>
      </c>
      <c r="H50" s="121"/>
      <c r="L50" s="63"/>
      <c r="M50" s="63"/>
      <c r="N50" s="126"/>
    </row>
    <row r="51" spans="1:17" x14ac:dyDescent="0.45">
      <c r="D51" s="67" t="s">
        <v>6150</v>
      </c>
      <c r="H51" s="121"/>
      <c r="L51" s="63"/>
      <c r="M51" s="63"/>
      <c r="N51" s="126"/>
    </row>
    <row r="52" spans="1:17" x14ac:dyDescent="0.4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1">
        <f>VLOOKUP(E52,'Sample GDP Data'!A$2:D$338,4,FALSE)</f>
        <v>7351.5</v>
      </c>
      <c r="L52" s="127">
        <f>SUM(M53:M73)</f>
        <v>7351.4000000000005</v>
      </c>
      <c r="M52" s="63"/>
      <c r="P52" s="67" t="str">
        <f>IF(ISBLANK(F52),"",H52)</f>
        <v/>
      </c>
      <c r="Q52" s="67">
        <f>SUM(P53:P73)</f>
        <v>7351.5000000000009</v>
      </c>
    </row>
    <row r="53" spans="1:17" x14ac:dyDescent="0.4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1">
        <f>VLOOKUP(E53,'Sample GDP Data'!A$2:D$338,4,FALSE)</f>
        <v>68.099999999999994</v>
      </c>
      <c r="L53" s="63"/>
      <c r="M53" s="124">
        <f>SUM(N54:N56)</f>
        <v>68.099999999999994</v>
      </c>
      <c r="P53" s="67">
        <f>IF(ISBLANK(F53),"",H53)</f>
        <v>68.099999999999994</v>
      </c>
    </row>
    <row r="54" spans="1:17" x14ac:dyDescent="0.45">
      <c r="H54" s="121"/>
      <c r="I54" s="67" t="s">
        <v>10198</v>
      </c>
      <c r="L54" s="63"/>
      <c r="N54" s="125">
        <f>SUM(O55:O56)</f>
        <v>68.099999999999994</v>
      </c>
    </row>
    <row r="55" spans="1:17" x14ac:dyDescent="0.4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1">
        <f>VLOOKUP(E55,'Sample GDP Data'!A$2:D$338,4,FALSE)</f>
        <v>68.099999999999994</v>
      </c>
      <c r="L55" s="63"/>
      <c r="M55" s="63"/>
      <c r="O55" s="128">
        <f>H55</f>
        <v>68.099999999999994</v>
      </c>
    </row>
    <row r="56" spans="1:17" x14ac:dyDescent="0.4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1">
        <f>VLOOKUP(E56,'Sample GDP Data'!A$2:D$338,4,FALSE)</f>
        <v>0</v>
      </c>
      <c r="L56" s="63"/>
      <c r="M56" s="63"/>
      <c r="O56" s="128">
        <f>H56</f>
        <v>0</v>
      </c>
    </row>
    <row r="57" spans="1:17" x14ac:dyDescent="0.45">
      <c r="A57" s="67">
        <f>VLOOKUP(E57,'GDP MetaData'!B$26:H$362,7,FALSE)</f>
        <v>0</v>
      </c>
      <c r="B57" s="67" t="str">
        <f>IF(A57=0,"",VLOOKUP(A57,'GDP MetaData'!A$388:C$486,3,FALSE))</f>
        <v/>
      </c>
      <c r="E57" s="67" t="str">
        <f>'Sample GDP Data'!A40</f>
        <v>212000</v>
      </c>
      <c r="G57" s="67" t="str">
        <f>VLOOKUP(E57,'GDP MetaData'!B$26:C$362,2,FALSE)</f>
        <v>Mining and quarrying (except oil and gas)</v>
      </c>
      <c r="H57" s="121">
        <f>VLOOKUP(E57,'Sample GDP Data'!A$2:D$338,4,FALSE)</f>
        <v>6311.7</v>
      </c>
      <c r="L57" s="63"/>
      <c r="M57" s="124">
        <f>SUM(N58:N64)</f>
        <v>6311.6</v>
      </c>
      <c r="P57" s="67" t="str">
        <f t="shared" ref="P57:P66" si="0">IF(ISBLANK(F57),"",H57)</f>
        <v/>
      </c>
    </row>
    <row r="58" spans="1:17" x14ac:dyDescent="0.4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1">
        <f>VLOOKUP(E58,'Sample GDP Data'!A$2:D$338,4,FALSE)</f>
        <v>0</v>
      </c>
      <c r="L58" s="63"/>
      <c r="M58" s="63"/>
      <c r="N58" s="125">
        <f>H58</f>
        <v>0</v>
      </c>
      <c r="P58" s="67">
        <f t="shared" si="0"/>
        <v>0</v>
      </c>
    </row>
    <row r="59" spans="1:17" x14ac:dyDescent="0.4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1">
        <f>VLOOKUP(E59,'Sample GDP Data'!A$2:D$338,4,FALSE)</f>
        <v>5042.7</v>
      </c>
      <c r="L59" s="63"/>
      <c r="M59" s="63"/>
      <c r="N59" s="125">
        <f>SUM(O60:O63)</f>
        <v>5042.7</v>
      </c>
      <c r="P59" s="67">
        <f t="shared" si="0"/>
        <v>5042.7</v>
      </c>
    </row>
    <row r="60" spans="1:17" x14ac:dyDescent="0.45">
      <c r="A60" s="67">
        <f>VLOOKUP(E60,'GDP MetaData'!B$26:H$362,7,FALSE)</f>
        <v>0</v>
      </c>
      <c r="B60" s="67" t="str">
        <f>IF(A60=0,"",VLOOKUP(A60,'GDP MetaData'!A$388:C$486,3,FALSE))</f>
        <v/>
      </c>
      <c r="E60" s="67" t="str">
        <f>'Sample GDP Data'!A43</f>
        <v>212210</v>
      </c>
      <c r="G60" s="67" t="str">
        <f>VLOOKUP(E60,'GDP MetaData'!B$26:C$362,2,FALSE)</f>
        <v>Iron ore mining</v>
      </c>
      <c r="H60" s="121">
        <f>VLOOKUP(E60,'Sample GDP Data'!A$2:D$338,4,FALSE)</f>
        <v>0</v>
      </c>
      <c r="L60" s="63"/>
      <c r="M60" s="63"/>
      <c r="N60" s="63"/>
      <c r="O60" s="128">
        <f>H60</f>
        <v>0</v>
      </c>
      <c r="P60" s="67" t="str">
        <f t="shared" si="0"/>
        <v/>
      </c>
    </row>
    <row r="61" spans="1:17" x14ac:dyDescent="0.4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1">
        <f>VLOOKUP(E61,'Sample GDP Data'!A$2:D$338,4,FALSE)</f>
        <v>2441.6</v>
      </c>
      <c r="L61" s="63"/>
      <c r="M61" s="63"/>
      <c r="N61" s="63"/>
      <c r="O61" s="128">
        <f t="shared" ref="O61:O70" si="1">H61</f>
        <v>2441.6</v>
      </c>
      <c r="P61" s="67" t="str">
        <f t="shared" si="0"/>
        <v/>
      </c>
    </row>
    <row r="62" spans="1:17" x14ac:dyDescent="0.4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1">
        <f>VLOOKUP(E62,'Sample GDP Data'!A$2:D$338,4,FALSE)</f>
        <v>2524.8000000000002</v>
      </c>
      <c r="L62" s="63"/>
      <c r="M62" s="63"/>
      <c r="N62" s="63"/>
      <c r="O62" s="128">
        <f t="shared" si="1"/>
        <v>2524.8000000000002</v>
      </c>
      <c r="P62" s="67" t="str">
        <f t="shared" si="0"/>
        <v/>
      </c>
    </row>
    <row r="63" spans="1:17" x14ac:dyDescent="0.45">
      <c r="A63" s="67">
        <f>VLOOKUP(E63,'GDP MetaData'!B$26:H$362,7,FALSE)</f>
        <v>0</v>
      </c>
      <c r="B63" s="67" t="str">
        <f>IF(A63=0,"",VLOOKUP(A63,'GDP MetaData'!A$388:C$486,3,FALSE))</f>
        <v/>
      </c>
      <c r="E63" s="67" t="str">
        <f>'Sample GDP Data'!A46</f>
        <v>212290</v>
      </c>
      <c r="G63" s="67" t="str">
        <f>VLOOKUP(E63,'GDP MetaData'!B$26:C$362,2,FALSE)</f>
        <v>Other metal ore mining</v>
      </c>
      <c r="H63" s="121">
        <f>VLOOKUP(E63,'Sample GDP Data'!A$2:D$338,4,FALSE)</f>
        <v>76.3</v>
      </c>
      <c r="L63" s="63"/>
      <c r="M63" s="63"/>
      <c r="N63" s="63"/>
      <c r="O63" s="128">
        <f t="shared" si="1"/>
        <v>76.3</v>
      </c>
      <c r="P63" s="67" t="str">
        <f t="shared" si="0"/>
        <v/>
      </c>
    </row>
    <row r="64" spans="1:17" x14ac:dyDescent="0.4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1">
        <f>VLOOKUP(E64,'Sample GDP Data'!A$2:D$338,4,FALSE)</f>
        <v>1268.9000000000001</v>
      </c>
      <c r="L64" s="63"/>
      <c r="M64" s="63"/>
      <c r="N64" s="125">
        <f>SUM(O65:O70)</f>
        <v>1268.9000000000001</v>
      </c>
      <c r="P64" s="67">
        <f t="shared" si="0"/>
        <v>1268.9000000000001</v>
      </c>
    </row>
    <row r="65" spans="1:17" x14ac:dyDescent="0.4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1">
        <f>VLOOKUP(E65,'Sample GDP Data'!A$2:D$338,4,FALSE)</f>
        <v>393.9</v>
      </c>
      <c r="L65" s="63"/>
      <c r="M65" s="63"/>
      <c r="N65" s="63"/>
      <c r="O65" s="128">
        <f t="shared" si="1"/>
        <v>393.9</v>
      </c>
      <c r="P65" s="67" t="str">
        <f t="shared" si="0"/>
        <v/>
      </c>
    </row>
    <row r="66" spans="1:17" x14ac:dyDescent="0.4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1">
        <f>VLOOKUP(E66,'Sample GDP Data'!A$2:D$338,4,FALSE)</f>
        <v>287.7</v>
      </c>
      <c r="L66" s="63"/>
      <c r="M66" s="63"/>
      <c r="N66" s="63"/>
      <c r="O66" s="128">
        <f t="shared" si="1"/>
        <v>287.7</v>
      </c>
      <c r="P66" s="67" t="str">
        <f t="shared" si="0"/>
        <v/>
      </c>
    </row>
    <row r="67" spans="1:17" x14ac:dyDescent="0.4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1"/>
      <c r="L67" s="63"/>
      <c r="M67" s="63"/>
      <c r="N67" s="63"/>
      <c r="O67" s="128"/>
    </row>
    <row r="68" spans="1:17" x14ac:dyDescent="0.45">
      <c r="A68" s="67">
        <f>VLOOKUP(E68,'GDP MetaData'!B$26:H$362,7,FALSE)</f>
        <v>0</v>
      </c>
      <c r="B68" s="67" t="str">
        <f>IF(A68=0,"",VLOOKUP(A68,'GDP MetaData'!A$388:C$486,3,FALSE))</f>
        <v/>
      </c>
      <c r="E68" s="67" t="str">
        <f>'Sample GDP Data'!A51</f>
        <v>212392</v>
      </c>
      <c r="G68" s="67" t="str">
        <f>VLOOKUP(E68,'GDP MetaData'!B$26:C$362,2,FALSE)</f>
        <v>Diamond mining</v>
      </c>
      <c r="H68" s="121">
        <f>VLOOKUP(E68,'Sample GDP Data'!A$2:D$338,4,FALSE)</f>
        <v>269.2</v>
      </c>
      <c r="L68" s="63"/>
      <c r="M68" s="63"/>
      <c r="N68" s="63"/>
      <c r="O68" s="128">
        <f t="shared" si="1"/>
        <v>269.2</v>
      </c>
      <c r="P68" s="67" t="str">
        <f t="shared" ref="P68:P80" si="2">IF(ISBLANK(F68),"",H68)</f>
        <v/>
      </c>
    </row>
    <row r="69" spans="1:17" x14ac:dyDescent="0.45">
      <c r="A69" s="67">
        <f>VLOOKUP(E69,'GDP MetaData'!B$26:H$362,7,FALSE)</f>
        <v>0</v>
      </c>
      <c r="B69" s="67" t="str">
        <f>IF(A69=0,"",VLOOKUP(A69,'GDP MetaData'!A$388:C$486,3,FALSE))</f>
        <v/>
      </c>
      <c r="E69" s="67" t="str">
        <f>'Sample GDP Data'!A52</f>
        <v>212396</v>
      </c>
      <c r="G69" s="67" t="str">
        <f>VLOOKUP(E69,'GDP MetaData'!B$26:C$362,2,FALSE)</f>
        <v>Potash mining</v>
      </c>
      <c r="H69" s="121">
        <f>VLOOKUP(E69,'Sample GDP Data'!A$2:D$338,4,FALSE)</f>
        <v>0</v>
      </c>
      <c r="L69" s="63"/>
      <c r="M69" s="63"/>
      <c r="N69" s="63"/>
      <c r="O69" s="128">
        <f t="shared" si="1"/>
        <v>0</v>
      </c>
      <c r="P69" s="67" t="str">
        <f t="shared" si="2"/>
        <v/>
      </c>
    </row>
    <row r="70" spans="1:17" x14ac:dyDescent="0.4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1">
        <f>VLOOKUP(E70,'Sample GDP Data'!A$2:D$338,4,FALSE)</f>
        <v>318.10000000000002</v>
      </c>
      <c r="I70" s="67" t="s">
        <v>10197</v>
      </c>
      <c r="L70" s="63"/>
      <c r="M70" s="63"/>
      <c r="N70" s="63"/>
      <c r="O70" s="128">
        <f t="shared" si="1"/>
        <v>318.10000000000002</v>
      </c>
      <c r="P70" s="67" t="str">
        <f t="shared" si="2"/>
        <v/>
      </c>
    </row>
    <row r="71" spans="1:17" x14ac:dyDescent="0.4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1">
        <f>VLOOKUP(E71,'Sample GDP Data'!A$2:D$338,4,FALSE)</f>
        <v>971.8</v>
      </c>
      <c r="L71" s="63"/>
      <c r="M71" s="124">
        <f>SUM(N72:N73)</f>
        <v>971.7</v>
      </c>
      <c r="N71" s="63"/>
      <c r="P71" s="67">
        <f t="shared" si="2"/>
        <v>971.8</v>
      </c>
    </row>
    <row r="72" spans="1:17" x14ac:dyDescent="0.4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1">
        <f>VLOOKUP(E72,'Sample GDP Data'!A$2:D$338,4,FALSE)</f>
        <v>95.5</v>
      </c>
      <c r="I72" s="67" t="s">
        <v>10199</v>
      </c>
      <c r="L72" s="63"/>
      <c r="M72" s="63"/>
      <c r="N72" s="129">
        <f>H72</f>
        <v>95.5</v>
      </c>
      <c r="P72" s="67" t="str">
        <f t="shared" si="2"/>
        <v/>
      </c>
    </row>
    <row r="73" spans="1:17" x14ac:dyDescent="0.4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1">
        <f>VLOOKUP(E73,'Sample GDP Data'!A$2:D$338,4,FALSE)</f>
        <v>876.2</v>
      </c>
      <c r="I73" s="67" t="s">
        <v>10199</v>
      </c>
      <c r="L73" s="63"/>
      <c r="M73" s="63"/>
      <c r="N73" s="129">
        <f>H73</f>
        <v>876.2</v>
      </c>
      <c r="P73" s="67" t="str">
        <f t="shared" si="2"/>
        <v/>
      </c>
    </row>
    <row r="74" spans="1:17" x14ac:dyDescent="0.45">
      <c r="A74" s="67">
        <f>VLOOKUP(E74,'GDP MetaData'!B$26:H$362,7,FALSE)</f>
        <v>0</v>
      </c>
      <c r="B74" s="67" t="str">
        <f>IF(A74=0,"",VLOOKUP(A74,'GDP MetaData'!A$388:C$486,3,FALSE))</f>
        <v/>
      </c>
      <c r="D74" s="67" t="s">
        <v>6745</v>
      </c>
      <c r="E74" s="67" t="str">
        <f>'Sample GDP Data'!A57</f>
        <v>220000</v>
      </c>
      <c r="G74" s="67" t="str">
        <f>VLOOKUP(E74,'GDP MetaData'!B$26:C$362,2,FALSE)</f>
        <v>Utilities</v>
      </c>
      <c r="H74" s="121">
        <f>VLOOKUP(E74,'Sample GDP Data'!A$2:D$338,4,FALSE)</f>
        <v>14625.3</v>
      </c>
      <c r="L74" s="127">
        <f>H74</f>
        <v>14625.3</v>
      </c>
      <c r="M74" s="63"/>
      <c r="N74" s="63"/>
      <c r="P74" s="67" t="str">
        <f t="shared" si="2"/>
        <v/>
      </c>
      <c r="Q74" s="67">
        <f>SUM(P75:P79)</f>
        <v>14625.4</v>
      </c>
    </row>
    <row r="75" spans="1:17" x14ac:dyDescent="0.45">
      <c r="B75" s="67" t="str">
        <f>IF(A75=0,"",VLOOKUP(A75,'GDP MetaData'!A$388:C$486,3,FALSE))</f>
        <v/>
      </c>
      <c r="D75" s="67" t="s">
        <v>6746</v>
      </c>
      <c r="H75" s="121"/>
      <c r="I75" s="67" t="s">
        <v>10200</v>
      </c>
      <c r="L75" s="63"/>
      <c r="M75" s="124">
        <f>SUM(N76:N79)</f>
        <v>13697.999999999998</v>
      </c>
      <c r="N75" s="63"/>
      <c r="P75" s="67" t="str">
        <f t="shared" si="2"/>
        <v/>
      </c>
    </row>
    <row r="76" spans="1:17" x14ac:dyDescent="0.4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1">
        <f>VLOOKUP(E76,'Sample GDP Data'!A$2:D$338,4,FALSE)</f>
        <v>11311.3</v>
      </c>
      <c r="L76" s="63"/>
      <c r="M76" s="63"/>
      <c r="N76" s="129">
        <f>H76</f>
        <v>11311.3</v>
      </c>
      <c r="P76" s="67">
        <f t="shared" si="2"/>
        <v>11311.3</v>
      </c>
    </row>
    <row r="77" spans="1:17" x14ac:dyDescent="0.4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1">
        <f>VLOOKUP(E77,'Sample GDP Data'!A$2:D$338,4,FALSE)</f>
        <v>3314.1</v>
      </c>
      <c r="I77" s="67" t="s">
        <v>10201</v>
      </c>
      <c r="L77" s="63"/>
      <c r="M77" s="63"/>
      <c r="N77" s="63"/>
      <c r="P77" s="67" t="str">
        <f t="shared" si="2"/>
        <v/>
      </c>
    </row>
    <row r="78" spans="1:17" x14ac:dyDescent="0.4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1">
        <f>VLOOKUP(E78,'Sample GDP Data'!A$2:D$338,4,FALSE)</f>
        <v>2052.4</v>
      </c>
      <c r="L78" s="63"/>
      <c r="M78" s="63"/>
      <c r="N78" s="129">
        <f>H78</f>
        <v>2052.4</v>
      </c>
      <c r="P78" s="67">
        <f t="shared" si="2"/>
        <v>2052.4</v>
      </c>
    </row>
    <row r="79" spans="1:17" x14ac:dyDescent="0.4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1">
        <f>VLOOKUP(E79,'Sample GDP Data'!A$2:D$338,4,FALSE)</f>
        <v>1261.7</v>
      </c>
      <c r="L79" s="63"/>
      <c r="M79" s="63"/>
      <c r="N79" s="129">
        <v>334.3</v>
      </c>
      <c r="P79" s="67">
        <f t="shared" si="2"/>
        <v>1261.7</v>
      </c>
    </row>
    <row r="80" spans="1:17" x14ac:dyDescent="0.45">
      <c r="A80" s="67">
        <f>VLOOKUP(E80,'GDP MetaData'!B$26:H$362,7,FALSE)</f>
        <v>0</v>
      </c>
      <c r="B80" s="67" t="str">
        <f>IF(A80=0,"",VLOOKUP(A80,'GDP MetaData'!A$388:C$486,3,FALSE))</f>
        <v/>
      </c>
      <c r="D80" s="67" t="s">
        <v>6759</v>
      </c>
      <c r="E80" s="67" t="str">
        <f>'Sample GDP Data'!A62</f>
        <v>230000</v>
      </c>
      <c r="G80" s="67" t="str">
        <f>VLOOKUP(E80,'GDP MetaData'!B$26:C$362,2,FALSE)</f>
        <v>Construction</v>
      </c>
      <c r="H80" s="121">
        <f>VLOOKUP(E80,'Sample GDP Data'!A$2:D$338,4,FALSE)</f>
        <v>49821</v>
      </c>
      <c r="L80" s="127">
        <f>SUM(M94:M104)</f>
        <v>49820.9</v>
      </c>
      <c r="M80" s="63"/>
      <c r="N80" s="63"/>
      <c r="P80" s="67" t="str">
        <f t="shared" si="2"/>
        <v/>
      </c>
      <c r="Q80" s="67">
        <f>SUM(P94:P104)</f>
        <v>49820.9</v>
      </c>
    </row>
    <row r="81" spans="1:16" x14ac:dyDescent="0.45">
      <c r="D81" s="67" t="s">
        <v>6760</v>
      </c>
      <c r="H81" s="121"/>
      <c r="L81" s="127"/>
      <c r="M81" s="63"/>
      <c r="N81" s="63"/>
    </row>
    <row r="82" spans="1:16" x14ac:dyDescent="0.45">
      <c r="D82" s="67" t="s">
        <v>6760</v>
      </c>
      <c r="H82" s="121"/>
      <c r="L82" s="127"/>
      <c r="M82" s="63"/>
      <c r="N82" s="63"/>
    </row>
    <row r="83" spans="1:16" x14ac:dyDescent="0.45">
      <c r="D83" s="67" t="s">
        <v>6160</v>
      </c>
      <c r="H83" s="121"/>
      <c r="L83" s="127"/>
      <c r="M83" s="63"/>
      <c r="N83" s="63"/>
    </row>
    <row r="84" spans="1:16" x14ac:dyDescent="0.45">
      <c r="D84" s="67" t="s">
        <v>6058</v>
      </c>
      <c r="H84" s="121"/>
      <c r="L84" s="127"/>
      <c r="M84" s="63"/>
      <c r="N84" s="63"/>
    </row>
    <row r="85" spans="1:16" x14ac:dyDescent="0.45">
      <c r="D85" s="67" t="s">
        <v>6764</v>
      </c>
      <c r="H85" s="121"/>
      <c r="L85" s="127"/>
      <c r="M85" s="63"/>
      <c r="N85" s="63"/>
    </row>
    <row r="86" spans="1:16" x14ac:dyDescent="0.45">
      <c r="D86" s="67" t="s">
        <v>6060</v>
      </c>
      <c r="H86" s="121"/>
      <c r="L86" s="127"/>
      <c r="M86" s="63"/>
      <c r="N86" s="63"/>
    </row>
    <row r="87" spans="1:16" x14ac:dyDescent="0.45">
      <c r="D87" s="67" t="s">
        <v>6062</v>
      </c>
      <c r="H87" s="121"/>
      <c r="L87" s="127"/>
      <c r="M87" s="63"/>
      <c r="N87" s="63"/>
    </row>
    <row r="88" spans="1:16" x14ac:dyDescent="0.45">
      <c r="D88" s="67" t="s">
        <v>6162</v>
      </c>
      <c r="H88" s="121"/>
      <c r="L88" s="127"/>
      <c r="M88" s="63"/>
      <c r="N88" s="63"/>
    </row>
    <row r="89" spans="1:16" x14ac:dyDescent="0.45">
      <c r="D89" s="67" t="s">
        <v>6771</v>
      </c>
      <c r="H89" s="121"/>
      <c r="L89" s="127"/>
      <c r="M89" s="63"/>
      <c r="N89" s="63"/>
    </row>
    <row r="90" spans="1:16" x14ac:dyDescent="0.45">
      <c r="D90" s="67" t="s">
        <v>6378</v>
      </c>
      <c r="H90" s="121"/>
      <c r="L90" s="127"/>
      <c r="M90" s="63"/>
      <c r="N90" s="63"/>
    </row>
    <row r="91" spans="1:16" x14ac:dyDescent="0.45">
      <c r="D91" s="67" t="s">
        <v>6064</v>
      </c>
      <c r="H91" s="121"/>
      <c r="L91" s="127"/>
      <c r="M91" s="63"/>
      <c r="N91" s="63"/>
    </row>
    <row r="92" spans="1:16" x14ac:dyDescent="0.45">
      <c r="D92" s="67" t="s">
        <v>6164</v>
      </c>
      <c r="H92" s="121"/>
      <c r="L92" s="127"/>
      <c r="M92" s="63"/>
      <c r="N92" s="63"/>
    </row>
    <row r="93" spans="1:16" x14ac:dyDescent="0.45">
      <c r="D93" s="67" t="s">
        <v>6380</v>
      </c>
      <c r="H93" s="121"/>
      <c r="L93" s="127"/>
      <c r="M93" s="63"/>
      <c r="N93" s="63"/>
    </row>
    <row r="94" spans="1:16" x14ac:dyDescent="0.4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1">
        <f>VLOOKUP(E94,'Sample GDP Data'!A$2:D$338,4,FALSE)</f>
        <v>21427.200000000001</v>
      </c>
      <c r="I94" s="67" t="s">
        <v>10197</v>
      </c>
      <c r="L94" s="63"/>
      <c r="M94" s="124">
        <f>H94</f>
        <v>21427.200000000001</v>
      </c>
      <c r="N94" s="63"/>
      <c r="P94" s="67">
        <f>IF(ISBLANK(F94),"",H94)</f>
        <v>21427.200000000001</v>
      </c>
    </row>
    <row r="95" spans="1:16" x14ac:dyDescent="0.4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1">
        <f>VLOOKUP(E95,'Sample GDP Data'!A$2:D$338,4,FALSE)</f>
        <v>7853.6</v>
      </c>
      <c r="I95" s="67" t="s">
        <v>10197</v>
      </c>
      <c r="L95" s="63"/>
      <c r="M95" s="124">
        <f>H95</f>
        <v>7853.6</v>
      </c>
      <c r="P95" s="67">
        <f>IF(ISBLANK(F95),"",H95)</f>
        <v>7853.6</v>
      </c>
    </row>
    <row r="96" spans="1:16" x14ac:dyDescent="0.4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1"/>
      <c r="I96" s="67" t="s">
        <v>10202</v>
      </c>
      <c r="L96" s="63"/>
      <c r="M96" s="124"/>
    </row>
    <row r="97" spans="1:17" x14ac:dyDescent="0.4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1">
        <f>VLOOKUP(E97,'Sample GDP Data'!A$2:D$338,4,FALSE)</f>
        <v>9091.6</v>
      </c>
      <c r="I97" s="67" t="s">
        <v>10203</v>
      </c>
      <c r="L97" s="63"/>
      <c r="M97" s="124">
        <f>SUM(N98:N102)</f>
        <v>9091.5</v>
      </c>
      <c r="P97" s="67" t="str">
        <f t="shared" ref="P97:P108" si="3">IF(ISBLANK(F97),"",H97)</f>
        <v/>
      </c>
    </row>
    <row r="98" spans="1:17" x14ac:dyDescent="0.4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1">
        <f>VLOOKUP(E98,'Sample GDP Data'!A$2:D$338,4,FALSE)</f>
        <v>3229.2</v>
      </c>
      <c r="I98" s="67" t="s">
        <v>10197</v>
      </c>
      <c r="L98" s="63"/>
      <c r="M98" s="63"/>
      <c r="N98" s="130">
        <f>H98</f>
        <v>3229.2</v>
      </c>
      <c r="P98" s="67">
        <f t="shared" si="3"/>
        <v>3229.2</v>
      </c>
    </row>
    <row r="99" spans="1:17" x14ac:dyDescent="0.4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1">
        <f>VLOOKUP(E99,'Sample GDP Data'!A$2:D$338,4,FALSE)</f>
        <v>606</v>
      </c>
      <c r="I99" s="67" t="s">
        <v>10197</v>
      </c>
      <c r="L99" s="63"/>
      <c r="M99" s="63"/>
      <c r="N99" s="130">
        <f>H99</f>
        <v>606</v>
      </c>
      <c r="P99" s="67">
        <f t="shared" si="3"/>
        <v>606</v>
      </c>
    </row>
    <row r="100" spans="1:17" x14ac:dyDescent="0.4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1">
        <f>VLOOKUP(E100,'Sample GDP Data'!A$2:D$338,4,FALSE)</f>
        <v>2179.4</v>
      </c>
      <c r="I100" s="67" t="s">
        <v>10197</v>
      </c>
      <c r="L100" s="63"/>
      <c r="M100" s="63"/>
      <c r="N100" s="130">
        <f>H100</f>
        <v>2179.4</v>
      </c>
      <c r="P100" s="67">
        <f t="shared" si="3"/>
        <v>2179.4</v>
      </c>
    </row>
    <row r="101" spans="1:17" x14ac:dyDescent="0.4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1">
        <f>VLOOKUP(E101,'Sample GDP Data'!A$2:D$338,4,FALSE)</f>
        <v>652.1</v>
      </c>
      <c r="I101" s="67" t="s">
        <v>10197</v>
      </c>
      <c r="L101" s="63"/>
      <c r="M101" s="63"/>
      <c r="N101" s="130">
        <f>H101</f>
        <v>652.1</v>
      </c>
      <c r="P101" s="67">
        <f t="shared" si="3"/>
        <v>652.1</v>
      </c>
    </row>
    <row r="102" spans="1:17" x14ac:dyDescent="0.4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1">
        <f>VLOOKUP(E102,'Sample GDP Data'!A$2:D$338,4,FALSE)</f>
        <v>2424.8000000000002</v>
      </c>
      <c r="I102" s="67" t="s">
        <v>10197</v>
      </c>
      <c r="L102" s="63"/>
      <c r="M102" s="63"/>
      <c r="N102" s="130">
        <f>H102</f>
        <v>2424.8000000000002</v>
      </c>
      <c r="P102" s="67">
        <f t="shared" si="3"/>
        <v>2424.8000000000002</v>
      </c>
    </row>
    <row r="103" spans="1:17" x14ac:dyDescent="0.4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1">
        <f>VLOOKUP(E103,'Sample GDP Data'!A$2:D$338,4,FALSE)</f>
        <v>10414.4</v>
      </c>
      <c r="I103" s="67" t="s">
        <v>10197</v>
      </c>
      <c r="L103" s="63"/>
      <c r="M103" s="124">
        <f>H103</f>
        <v>10414.4</v>
      </c>
      <c r="P103" s="67">
        <f t="shared" si="3"/>
        <v>10414.4</v>
      </c>
    </row>
    <row r="104" spans="1:17" x14ac:dyDescent="0.4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1">
        <f>VLOOKUP(E104,'Sample GDP Data'!A$2:D$338,4,FALSE)</f>
        <v>1034.2</v>
      </c>
      <c r="I104" s="67" t="s">
        <v>10197</v>
      </c>
      <c r="L104" s="63"/>
      <c r="M104" s="124">
        <f>H104</f>
        <v>1034.2</v>
      </c>
      <c r="P104" s="67">
        <f t="shared" si="3"/>
        <v>1034.2</v>
      </c>
    </row>
    <row r="105" spans="1:17" x14ac:dyDescent="0.4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1">
        <f>VLOOKUP(E105,'Sample GDP Data'!A$2:D$338,4,FALSE)</f>
        <v>91630.6</v>
      </c>
      <c r="I105" s="67" t="s">
        <v>10204</v>
      </c>
      <c r="K105" s="131">
        <f>SUM(L106:L178)</f>
        <v>91630.9</v>
      </c>
      <c r="L105" s="63"/>
      <c r="M105" s="63"/>
      <c r="P105" s="67" t="str">
        <f t="shared" si="3"/>
        <v/>
      </c>
    </row>
    <row r="106" spans="1:17" x14ac:dyDescent="0.45">
      <c r="B106" s="67" t="str">
        <f>IF(A106=0,"",VLOOKUP(A106,'GDP MetaData'!A$388:C$486,3,FALSE))</f>
        <v/>
      </c>
      <c r="H106" s="121"/>
      <c r="I106" s="67" t="s">
        <v>10198</v>
      </c>
      <c r="L106" s="127">
        <f>SUM(M107:M125)</f>
        <v>13523.5</v>
      </c>
      <c r="M106" s="63"/>
      <c r="P106" s="67" t="str">
        <f t="shared" si="3"/>
        <v/>
      </c>
      <c r="Q106" s="67">
        <f>SUM(P107:P127)</f>
        <v>13523.5</v>
      </c>
    </row>
    <row r="107" spans="1:17" x14ac:dyDescent="0.4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1">
        <f>VLOOKUP(E107,'Sample GDP Data'!A$2:D$338,4,FALSE)</f>
        <v>9778.7000000000007</v>
      </c>
      <c r="L107" s="63"/>
      <c r="M107" s="124">
        <f>SUM(N108:N118)</f>
        <v>9778.7999999999993</v>
      </c>
      <c r="P107" s="67" t="str">
        <f t="shared" si="3"/>
        <v/>
      </c>
    </row>
    <row r="108" spans="1:17" x14ac:dyDescent="0.4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1">
        <f>VLOOKUP(E108,'Sample GDP Data'!A$2:D$338,4,FALSE)</f>
        <v>761.5</v>
      </c>
      <c r="L108" s="63"/>
      <c r="M108" s="63"/>
      <c r="N108" s="130">
        <f t="shared" ref="N108:N114" si="5">H108</f>
        <v>761.5</v>
      </c>
      <c r="P108" s="67">
        <f t="shared" si="3"/>
        <v>761.5</v>
      </c>
    </row>
    <row r="109" spans="1:17" x14ac:dyDescent="0.45">
      <c r="D109" s="67" t="s">
        <v>6382</v>
      </c>
      <c r="H109" s="121"/>
      <c r="I109" s="67" t="s">
        <v>10205</v>
      </c>
      <c r="L109" s="63"/>
      <c r="M109" s="63"/>
      <c r="N109" s="130"/>
    </row>
    <row r="110" spans="1:17" x14ac:dyDescent="0.4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1">
        <f>VLOOKUP(E110,'Sample GDP Data'!A$2:D$338,4,FALSE)</f>
        <v>762.5</v>
      </c>
      <c r="L110" s="63"/>
      <c r="M110" s="63"/>
      <c r="N110" s="130">
        <f t="shared" si="5"/>
        <v>762.5</v>
      </c>
      <c r="P110" s="67">
        <f t="shared" ref="P110:P127" si="6">IF(ISBLANK(F110),"",H110)</f>
        <v>762.5</v>
      </c>
    </row>
    <row r="111" spans="1:17" x14ac:dyDescent="0.4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1">
        <f>VLOOKUP(E111,'Sample GDP Data'!A$2:D$338,4,FALSE)</f>
        <v>797.5</v>
      </c>
      <c r="L111" s="63"/>
      <c r="M111" s="63"/>
      <c r="N111" s="130">
        <f t="shared" si="5"/>
        <v>797.5</v>
      </c>
      <c r="P111" s="67">
        <f t="shared" si="6"/>
        <v>797.5</v>
      </c>
    </row>
    <row r="112" spans="1:17" x14ac:dyDescent="0.4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1">
        <f>VLOOKUP(E112,'Sample GDP Data'!A$2:D$338,4,FALSE)</f>
        <v>1240</v>
      </c>
      <c r="L112" s="63"/>
      <c r="M112" s="63"/>
      <c r="N112" s="130">
        <f t="shared" si="5"/>
        <v>1240</v>
      </c>
      <c r="P112" s="67">
        <f t="shared" si="6"/>
        <v>1240</v>
      </c>
    </row>
    <row r="113" spans="1:16" x14ac:dyDescent="0.4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1">
        <f>VLOOKUP(E113,'Sample GDP Data'!A$2:D$338,4,FALSE)</f>
        <v>2021.8</v>
      </c>
      <c r="L113" s="63"/>
      <c r="M113" s="63"/>
      <c r="N113" s="130">
        <f t="shared" si="5"/>
        <v>2021.8</v>
      </c>
      <c r="P113" s="67">
        <f t="shared" si="6"/>
        <v>2021.8</v>
      </c>
    </row>
    <row r="114" spans="1:16" x14ac:dyDescent="0.4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1">
        <f>VLOOKUP(E114,'Sample GDP Data'!A$2:D$338,4,FALSE)</f>
        <v>47.3</v>
      </c>
      <c r="L114" s="63"/>
      <c r="M114" s="63"/>
      <c r="N114" s="130">
        <f t="shared" si="5"/>
        <v>47.3</v>
      </c>
      <c r="P114" s="67">
        <f t="shared" si="6"/>
        <v>47.3</v>
      </c>
    </row>
    <row r="115" spans="1:16" x14ac:dyDescent="0.4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1">
        <f>VLOOKUP(E115,'Sample GDP Data'!A$2:D$338,4,FALSE)</f>
        <v>4148.2</v>
      </c>
      <c r="I115" s="67" t="s">
        <v>10202</v>
      </c>
      <c r="L115" s="63"/>
      <c r="M115" s="63"/>
      <c r="P115" s="67" t="str">
        <f t="shared" si="6"/>
        <v/>
      </c>
    </row>
    <row r="116" spans="1:16" x14ac:dyDescent="0.4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1">
        <f>VLOOKUP(E116,'Sample GDP Data'!A$2:D$338,4,FALSE)</f>
        <v>666.9</v>
      </c>
      <c r="L116" s="63"/>
      <c r="M116" s="63"/>
      <c r="N116" s="130">
        <f>H116</f>
        <v>666.9</v>
      </c>
      <c r="P116" s="67">
        <f t="shared" si="6"/>
        <v>666.9</v>
      </c>
    </row>
    <row r="117" spans="1:16" x14ac:dyDescent="0.4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1">
        <f>VLOOKUP(E117,'Sample GDP Data'!A$2:D$338,4,FALSE)</f>
        <v>1849.3</v>
      </c>
      <c r="L117" s="63"/>
      <c r="M117" s="63"/>
      <c r="N117" s="130">
        <f>H117</f>
        <v>1849.3</v>
      </c>
      <c r="P117" s="67">
        <f t="shared" si="6"/>
        <v>1849.3</v>
      </c>
    </row>
    <row r="118" spans="1:16" x14ac:dyDescent="0.4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1">
        <f>VLOOKUP(E118,'Sample GDP Data'!A$2:D$338,4,FALSE)</f>
        <v>1632</v>
      </c>
      <c r="L118" s="63"/>
      <c r="M118" s="63"/>
      <c r="N118" s="130">
        <f>H118</f>
        <v>1632</v>
      </c>
      <c r="P118" s="67">
        <f t="shared" si="6"/>
        <v>1632</v>
      </c>
    </row>
    <row r="119" spans="1:16" x14ac:dyDescent="0.4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1">
        <f>VLOOKUP(E119,'Sample GDP Data'!A$2:D$338,4,FALSE)</f>
        <v>2834.6</v>
      </c>
      <c r="L119" s="63"/>
      <c r="M119" s="124">
        <f>SUM(N120:N124)</f>
        <v>2834.7</v>
      </c>
      <c r="P119" s="67" t="str">
        <f t="shared" si="6"/>
        <v/>
      </c>
    </row>
    <row r="120" spans="1:16" x14ac:dyDescent="0.45">
      <c r="B120" s="67" t="str">
        <f>IF(A120=0,"",VLOOKUP(A120,'GDP MetaData'!A$388:C$486,3,FALSE))</f>
        <v/>
      </c>
      <c r="D120" s="67" t="s">
        <v>6074</v>
      </c>
      <c r="H120" s="121"/>
      <c r="I120" s="67" t="s">
        <v>10198</v>
      </c>
      <c r="L120" s="63"/>
      <c r="M120" s="63"/>
      <c r="N120" s="132">
        <f>SUM(O121:O123)</f>
        <v>2648</v>
      </c>
      <c r="P120" s="67" t="str">
        <f t="shared" si="6"/>
        <v/>
      </c>
    </row>
    <row r="121" spans="1:16" x14ac:dyDescent="0.4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1">
        <f>VLOOKUP(E121,'Sample GDP Data'!A$2:D$338,4,FALSE)</f>
        <v>749</v>
      </c>
      <c r="I121" s="67" t="s">
        <v>10206</v>
      </c>
      <c r="L121" s="63"/>
      <c r="M121" s="63"/>
      <c r="O121" s="128">
        <f>H121</f>
        <v>749</v>
      </c>
      <c r="P121" s="67">
        <f t="shared" si="6"/>
        <v>749</v>
      </c>
    </row>
    <row r="122" spans="1:16" x14ac:dyDescent="0.4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1">
        <f>VLOOKUP(E122,'Sample GDP Data'!A$2:D$338,4,FALSE)</f>
        <v>1568.1</v>
      </c>
      <c r="L122" s="63"/>
      <c r="M122" s="63"/>
      <c r="O122" s="128">
        <f>H122</f>
        <v>1568.1</v>
      </c>
      <c r="P122" s="67">
        <f t="shared" si="6"/>
        <v>1568.1</v>
      </c>
    </row>
    <row r="123" spans="1:16" x14ac:dyDescent="0.4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1">
        <f>VLOOKUP(E123,'Sample GDP Data'!A$2:D$338,4,FALSE)</f>
        <v>330.9</v>
      </c>
      <c r="I123" s="67" t="s">
        <v>10207</v>
      </c>
      <c r="L123" s="63"/>
      <c r="M123" s="63"/>
      <c r="O123" s="128">
        <f>H123</f>
        <v>330.9</v>
      </c>
      <c r="P123" s="67">
        <f t="shared" si="6"/>
        <v>330.9</v>
      </c>
    </row>
    <row r="124" spans="1:16" x14ac:dyDescent="0.4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1">
        <f>VLOOKUP(E124,'Sample GDP Data'!A$2:D$338,4,FALSE)</f>
        <v>186.7</v>
      </c>
      <c r="L124" s="63"/>
      <c r="M124" s="63"/>
      <c r="N124" s="130">
        <f>H124</f>
        <v>186.7</v>
      </c>
      <c r="P124" s="67">
        <f t="shared" si="6"/>
        <v>186.7</v>
      </c>
    </row>
    <row r="125" spans="1:16" x14ac:dyDescent="0.45">
      <c r="B125" s="67" t="str">
        <f>IF(A125=0,"",VLOOKUP(A125,'GDP MetaData'!A$388:C$486,3,FALSE))</f>
        <v/>
      </c>
      <c r="D125" s="67" t="s">
        <v>6076</v>
      </c>
      <c r="H125" s="121"/>
      <c r="I125" s="67" t="s">
        <v>10198</v>
      </c>
      <c r="L125" s="63"/>
      <c r="M125" s="124">
        <f>SUM(N126:N127)</f>
        <v>910</v>
      </c>
      <c r="P125" s="67" t="str">
        <f t="shared" si="6"/>
        <v/>
      </c>
    </row>
    <row r="126" spans="1:16" x14ac:dyDescent="0.4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1">
        <f>VLOOKUP(E126,'Sample GDP Data'!A$2:D$338,4,FALSE)</f>
        <v>530</v>
      </c>
      <c r="I126" s="67" t="s">
        <v>10197</v>
      </c>
      <c r="L126" s="63"/>
      <c r="M126" s="63"/>
      <c r="N126" s="130">
        <f>H126</f>
        <v>530</v>
      </c>
      <c r="P126" s="67">
        <f t="shared" si="6"/>
        <v>530</v>
      </c>
    </row>
    <row r="127" spans="1:16" x14ac:dyDescent="0.4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1">
        <f>VLOOKUP(E127,'Sample GDP Data'!A$2:D$338,4,FALSE)</f>
        <v>380</v>
      </c>
      <c r="L127" s="63"/>
      <c r="M127" s="63"/>
      <c r="N127" s="130">
        <f>H127</f>
        <v>380</v>
      </c>
      <c r="P127" s="67">
        <f t="shared" si="6"/>
        <v>380</v>
      </c>
    </row>
    <row r="128" spans="1:16" x14ac:dyDescent="0.45">
      <c r="D128" s="67" t="s">
        <v>6843</v>
      </c>
      <c r="H128" s="121"/>
      <c r="L128" s="63"/>
      <c r="M128" s="63"/>
      <c r="N128" s="130"/>
    </row>
    <row r="129" spans="1:17" x14ac:dyDescent="0.45">
      <c r="D129" s="67" t="s">
        <v>6843</v>
      </c>
      <c r="H129" s="121"/>
      <c r="L129" s="63"/>
      <c r="M129" s="63"/>
      <c r="N129" s="130"/>
    </row>
    <row r="130" spans="1:17" x14ac:dyDescent="0.45">
      <c r="D130" s="67" t="s">
        <v>6076</v>
      </c>
      <c r="H130" s="121"/>
      <c r="L130" s="63"/>
      <c r="M130" s="63"/>
      <c r="N130" s="130"/>
    </row>
    <row r="131" spans="1:17" x14ac:dyDescent="0.45">
      <c r="D131" s="67" t="s">
        <v>6174</v>
      </c>
      <c r="H131" s="121"/>
      <c r="L131" s="63"/>
      <c r="M131" s="63"/>
      <c r="N131" s="130"/>
    </row>
    <row r="132" spans="1:17" x14ac:dyDescent="0.45">
      <c r="D132" s="67" t="s">
        <v>6495</v>
      </c>
      <c r="H132" s="121"/>
      <c r="L132" s="63"/>
      <c r="M132" s="63"/>
      <c r="N132" s="130"/>
    </row>
    <row r="133" spans="1:17" x14ac:dyDescent="0.45">
      <c r="D133" s="67" t="s">
        <v>6851</v>
      </c>
      <c r="H133" s="121"/>
      <c r="L133" s="63"/>
      <c r="M133" s="63"/>
      <c r="N133" s="130"/>
    </row>
    <row r="134" spans="1:17" x14ac:dyDescent="0.45">
      <c r="D134" s="67" t="s">
        <v>6497</v>
      </c>
      <c r="H134" s="121"/>
      <c r="L134" s="63"/>
      <c r="M134" s="63"/>
      <c r="N134" s="130"/>
    </row>
    <row r="135" spans="1:17" x14ac:dyDescent="0.45">
      <c r="D135" s="67" t="s">
        <v>6386</v>
      </c>
      <c r="H135" s="121"/>
      <c r="L135" s="63"/>
      <c r="M135" s="63"/>
      <c r="N135" s="130"/>
    </row>
    <row r="136" spans="1:17" x14ac:dyDescent="0.45">
      <c r="D136" s="67" t="s">
        <v>6856</v>
      </c>
      <c r="H136" s="121"/>
      <c r="L136" s="63"/>
      <c r="M136" s="63"/>
      <c r="N136" s="130"/>
    </row>
    <row r="137" spans="1:17" x14ac:dyDescent="0.45">
      <c r="D137" s="67" t="s">
        <v>6078</v>
      </c>
      <c r="H137" s="121"/>
      <c r="L137" s="63"/>
      <c r="M137" s="63"/>
      <c r="N137" s="130"/>
    </row>
    <row r="138" spans="1:17" x14ac:dyDescent="0.45">
      <c r="D138" s="67" t="s">
        <v>6499</v>
      </c>
      <c r="H138" s="121"/>
      <c r="L138" s="63"/>
      <c r="M138" s="63"/>
      <c r="N138" s="130"/>
    </row>
    <row r="139" spans="1:17" x14ac:dyDescent="0.45">
      <c r="D139" s="67" t="s">
        <v>6176</v>
      </c>
      <c r="H139" s="121"/>
      <c r="L139" s="63"/>
      <c r="M139" s="63"/>
      <c r="N139" s="130"/>
    </row>
    <row r="140" spans="1:17" x14ac:dyDescent="0.45">
      <c r="D140" s="67" t="s">
        <v>6868</v>
      </c>
      <c r="H140" s="121"/>
      <c r="L140" s="63"/>
      <c r="M140" s="63"/>
      <c r="N140" s="130"/>
    </row>
    <row r="141" spans="1:17" x14ac:dyDescent="0.45">
      <c r="D141" s="67" t="s">
        <v>6080</v>
      </c>
      <c r="H141" s="121"/>
      <c r="L141" s="63"/>
      <c r="M141" s="63"/>
      <c r="N141" s="130"/>
    </row>
    <row r="142" spans="1:17" x14ac:dyDescent="0.45">
      <c r="D142" s="67" t="s">
        <v>6178</v>
      </c>
      <c r="H142" s="121"/>
      <c r="L142" s="63"/>
      <c r="M142" s="63"/>
      <c r="N142" s="130"/>
    </row>
    <row r="143" spans="1:17" x14ac:dyDescent="0.45">
      <c r="B143" s="67" t="str">
        <f>","&amp;C143</f>
        <v>,</v>
      </c>
      <c r="D143" s="67" t="s">
        <v>10208</v>
      </c>
      <c r="H143" s="121"/>
      <c r="I143" s="67" t="s">
        <v>10198</v>
      </c>
      <c r="L143" s="127">
        <f>SUM(M144:M170)</f>
        <v>28077.4</v>
      </c>
      <c r="M143" s="63"/>
      <c r="P143" s="67" t="str">
        <f t="shared" ref="P143:P151" si="7">IF(ISBLANK(F143),"",H143)</f>
        <v/>
      </c>
      <c r="Q143" s="67">
        <f>SUM(P144:P172)</f>
        <v>28077.4</v>
      </c>
    </row>
    <row r="144" spans="1:17" x14ac:dyDescent="0.45">
      <c r="A144" s="67">
        <f>VLOOKUP(E144,'GDP MetaData'!B$26:H$362,7,FALSE)</f>
        <v>0</v>
      </c>
      <c r="B144" s="67" t="str">
        <f t="shared" ref="B144:B151" si="8">","&amp;C144</f>
        <v>,</v>
      </c>
      <c r="E144" s="67" t="str">
        <f>'Sample GDP Data'!A93</f>
        <v>321000</v>
      </c>
      <c r="G144" s="67" t="str">
        <f>VLOOKUP(E144,'GDP MetaData'!B$26:C$362,2,FALSE)</f>
        <v>Wood product manufacturing</v>
      </c>
      <c r="H144" s="121">
        <f>VLOOKUP(E144,'Sample GDP Data'!A$2:D$338,4,FALSE)</f>
        <v>1677.5</v>
      </c>
      <c r="L144" s="63"/>
      <c r="M144" s="124">
        <f>SUM(N145:N147)</f>
        <v>1677.4</v>
      </c>
      <c r="P144" s="67" t="str">
        <f t="shared" si="7"/>
        <v/>
      </c>
    </row>
    <row r="145" spans="1:16" x14ac:dyDescent="0.4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1">
        <f>VLOOKUP(E145,'Sample GDP Data'!A$2:D$338,4,FALSE)</f>
        <v>459</v>
      </c>
      <c r="L145" s="63"/>
      <c r="M145" s="63"/>
      <c r="N145" s="130">
        <f>H145</f>
        <v>459</v>
      </c>
      <c r="P145" s="67">
        <f t="shared" si="7"/>
        <v>459</v>
      </c>
    </row>
    <row r="146" spans="1:16" x14ac:dyDescent="0.4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1">
        <f>VLOOKUP(E146,'Sample GDP Data'!A$2:D$338,4,FALSE)</f>
        <v>476.8</v>
      </c>
      <c r="L146" s="63"/>
      <c r="M146" s="63"/>
      <c r="N146" s="130">
        <f>H146</f>
        <v>476.8</v>
      </c>
      <c r="P146" s="67">
        <f t="shared" si="7"/>
        <v>476.8</v>
      </c>
    </row>
    <row r="147" spans="1:16" x14ac:dyDescent="0.4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1">
        <f>VLOOKUP(E147,'Sample GDP Data'!A$2:D$338,4,FALSE)</f>
        <v>741.6</v>
      </c>
      <c r="L147" s="63"/>
      <c r="M147" s="63"/>
      <c r="N147" s="130">
        <f>H147</f>
        <v>741.6</v>
      </c>
      <c r="P147" s="67">
        <f t="shared" si="7"/>
        <v>741.6</v>
      </c>
    </row>
    <row r="148" spans="1:16" x14ac:dyDescent="0.45">
      <c r="A148" s="67">
        <f>VLOOKUP(E148,'GDP MetaData'!B$26:H$362,7,FALSE)</f>
        <v>0</v>
      </c>
      <c r="B148" s="67" t="str">
        <f t="shared" si="8"/>
        <v>,</v>
      </c>
      <c r="D148" s="67" t="s">
        <v>6891</v>
      </c>
      <c r="E148" s="67" t="str">
        <f>'Sample GDP Data'!A97</f>
        <v>322000</v>
      </c>
      <c r="G148" s="67" t="str">
        <f>VLOOKUP(E148,'GDP MetaData'!B$26:C$362,2,FALSE)</f>
        <v>Paper manufacturing</v>
      </c>
      <c r="H148" s="121">
        <f>VLOOKUP(E148,'Sample GDP Data'!A$2:D$338,4,FALSE)</f>
        <v>2564.9</v>
      </c>
      <c r="L148" s="63"/>
      <c r="M148" s="124">
        <f>SUM(N149:N150)</f>
        <v>2564.8000000000002</v>
      </c>
      <c r="P148" s="67" t="str">
        <f t="shared" si="7"/>
        <v/>
      </c>
    </row>
    <row r="149" spans="1:16" x14ac:dyDescent="0.4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1">
        <f>VLOOKUP(E149,'Sample GDP Data'!A$2:D$338,4,FALSE)</f>
        <v>789.9</v>
      </c>
      <c r="L149" s="63"/>
      <c r="M149" s="63"/>
      <c r="N149" s="130">
        <f>H149</f>
        <v>789.9</v>
      </c>
      <c r="P149" s="67">
        <f t="shared" si="7"/>
        <v>789.9</v>
      </c>
    </row>
    <row r="150" spans="1:16" x14ac:dyDescent="0.4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1">
        <f>VLOOKUP(E150,'Sample GDP Data'!A$2:D$338,4,FALSE)</f>
        <v>1774.9</v>
      </c>
      <c r="L150" s="63"/>
      <c r="M150" s="63"/>
      <c r="N150" s="130">
        <f>H150</f>
        <v>1774.9</v>
      </c>
      <c r="P150" s="67">
        <f t="shared" si="7"/>
        <v>1774.9</v>
      </c>
    </row>
    <row r="151" spans="1:16" x14ac:dyDescent="0.4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1">
        <f>VLOOKUP(E151,'Sample GDP Data'!A$2:D$338,4,FALSE)</f>
        <v>2221.4</v>
      </c>
      <c r="L151" s="63"/>
      <c r="M151" s="124">
        <f>H151</f>
        <v>2221.4</v>
      </c>
      <c r="P151" s="67">
        <f t="shared" si="7"/>
        <v>2221.4</v>
      </c>
    </row>
    <row r="152" spans="1:16" x14ac:dyDescent="0.45">
      <c r="D152" s="67" t="s">
        <v>6084</v>
      </c>
      <c r="H152" s="121"/>
      <c r="L152" s="63"/>
      <c r="M152" s="124"/>
    </row>
    <row r="153" spans="1:16" x14ac:dyDescent="0.4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1">
        <f>VLOOKUP(E153,'Sample GDP Data'!A$2:D$338,4,FALSE)</f>
        <v>4122.8999999999996</v>
      </c>
      <c r="L153" s="63"/>
      <c r="M153" s="124">
        <f>SUM(N153:N156)</f>
        <v>4123</v>
      </c>
      <c r="P153" s="67" t="str">
        <f>IF(ISBLANK(F153),"",H153)</f>
        <v/>
      </c>
    </row>
    <row r="154" spans="1:16" x14ac:dyDescent="0.45">
      <c r="D154" s="67" t="s">
        <v>6186</v>
      </c>
      <c r="H154" s="121"/>
      <c r="I154" s="67" t="s">
        <v>10198</v>
      </c>
      <c r="L154" s="63"/>
      <c r="N154" s="130">
        <f>SUM(O155:O156)</f>
        <v>4123</v>
      </c>
    </row>
    <row r="155" spans="1:16" x14ac:dyDescent="0.4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1">
        <f>VLOOKUP(E155,'Sample GDP Data'!A$2:D$338,4,FALSE)</f>
        <v>3452</v>
      </c>
      <c r="L155" s="63"/>
      <c r="M155" s="63"/>
      <c r="O155" s="128">
        <f>H155</f>
        <v>3452</v>
      </c>
      <c r="P155" s="67">
        <f t="shared" ref="P155:P165" si="9">IF(ISBLANK(F155),"",H155)</f>
        <v>3452</v>
      </c>
    </row>
    <row r="156" spans="1:16" x14ac:dyDescent="0.4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1">
        <f>VLOOKUP(E156,'Sample GDP Data'!A$2:D$338,4,FALSE)</f>
        <v>671</v>
      </c>
      <c r="I156" s="67" t="s">
        <v>10197</v>
      </c>
      <c r="L156" s="63"/>
      <c r="M156" s="63"/>
      <c r="O156" s="128">
        <f>H156</f>
        <v>671</v>
      </c>
      <c r="P156" s="67">
        <f t="shared" si="9"/>
        <v>671</v>
      </c>
    </row>
    <row r="157" spans="1:16" x14ac:dyDescent="0.4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1">
        <f>VLOOKUP(E157,'Sample GDP Data'!A$2:D$338,4,FALSE)</f>
        <v>9284.6</v>
      </c>
      <c r="L157" s="63"/>
      <c r="M157" s="124">
        <f>SUM(N158:N165)</f>
        <v>9284.6</v>
      </c>
      <c r="P157" s="67" t="str">
        <f t="shared" si="9"/>
        <v/>
      </c>
    </row>
    <row r="158" spans="1:16" x14ac:dyDescent="0.4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1">
        <f>VLOOKUP(E158,'Sample GDP Data'!A$2:D$338,4,FALSE)</f>
        <v>1597.2</v>
      </c>
      <c r="L158" s="63"/>
      <c r="M158" s="63"/>
      <c r="N158" s="130">
        <f>H158</f>
        <v>1597.2</v>
      </c>
      <c r="P158" s="67">
        <f t="shared" si="9"/>
        <v>1597.2</v>
      </c>
    </row>
    <row r="159" spans="1:16" x14ac:dyDescent="0.4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1">
        <f>VLOOKUP(E159,'Sample GDP Data'!A$2:D$338,4,FALSE)</f>
        <v>1047.8</v>
      </c>
      <c r="L159" s="63"/>
      <c r="M159" s="63"/>
      <c r="N159" s="130">
        <f>H159</f>
        <v>1047.8</v>
      </c>
      <c r="P159" s="67">
        <f t="shared" si="9"/>
        <v>1047.8</v>
      </c>
    </row>
    <row r="160" spans="1:16" x14ac:dyDescent="0.4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1">
        <f>VLOOKUP(E160,'Sample GDP Data'!A$2:D$338,4,FALSE)</f>
        <v>182.8</v>
      </c>
      <c r="L160" s="63"/>
      <c r="M160" s="63"/>
      <c r="N160" s="130">
        <f>H160</f>
        <v>182.8</v>
      </c>
      <c r="P160" s="67">
        <f t="shared" si="9"/>
        <v>182.8</v>
      </c>
    </row>
    <row r="161" spans="1:19" x14ac:dyDescent="0.4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1">
        <f>VLOOKUP(E161,'Sample GDP Data'!A$2:D$338,4,FALSE)</f>
        <v>3635.8</v>
      </c>
      <c r="L161" s="63"/>
      <c r="M161" s="63"/>
      <c r="N161" s="130">
        <f>H161</f>
        <v>3635.8</v>
      </c>
      <c r="P161" s="67">
        <f t="shared" si="9"/>
        <v>3635.8</v>
      </c>
    </row>
    <row r="162" spans="1:19" x14ac:dyDescent="0.4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1">
        <f>VLOOKUP(E162,'Sample GDP Data'!A$2:D$338,4,FALSE)</f>
        <v>2820.9</v>
      </c>
      <c r="I162" s="67" t="s">
        <v>10202</v>
      </c>
      <c r="L162" s="63"/>
      <c r="M162" s="63"/>
      <c r="P162" s="67" t="str">
        <f t="shared" si="9"/>
        <v/>
      </c>
    </row>
    <row r="163" spans="1:19" x14ac:dyDescent="0.4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1">
        <f>VLOOKUP(E163,'Sample GDP Data'!A$2:D$338,4,FALSE)</f>
        <v>642.20000000000005</v>
      </c>
      <c r="L163" s="63"/>
      <c r="M163" s="63"/>
      <c r="N163" s="130">
        <f>H163</f>
        <v>642.20000000000005</v>
      </c>
      <c r="P163" s="67">
        <f t="shared" si="9"/>
        <v>642.20000000000005</v>
      </c>
    </row>
    <row r="164" spans="1:19" x14ac:dyDescent="0.4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1">
        <f>VLOOKUP(E164,'Sample GDP Data'!A$2:D$338,4,FALSE)</f>
        <v>1272.2</v>
      </c>
      <c r="L164" s="63"/>
      <c r="M164" s="63"/>
      <c r="N164" s="130">
        <f>H164</f>
        <v>1272.2</v>
      </c>
      <c r="P164" s="67">
        <f t="shared" si="9"/>
        <v>1272.2</v>
      </c>
    </row>
    <row r="165" spans="1:19" x14ac:dyDescent="0.4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1">
        <f>VLOOKUP(E165,'Sample GDP Data'!A$2:D$338,4,FALSE)</f>
        <v>906.6</v>
      </c>
      <c r="L165" s="63"/>
      <c r="M165" s="63"/>
      <c r="N165" s="130">
        <f>H165</f>
        <v>906.6</v>
      </c>
      <c r="P165" s="67">
        <f t="shared" si="9"/>
        <v>906.6</v>
      </c>
    </row>
    <row r="166" spans="1:19" x14ac:dyDescent="0.4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1"/>
      <c r="L166" s="63"/>
      <c r="M166" s="63"/>
      <c r="N166" s="130"/>
    </row>
    <row r="167" spans="1:19" x14ac:dyDescent="0.4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1">
        <f>VLOOKUP(E167,'Sample GDP Data'!A$2:D$338,4,FALSE)</f>
        <v>5396.3</v>
      </c>
      <c r="L167" s="63"/>
      <c r="M167" s="124">
        <f>SUM(N168:N169)</f>
        <v>5396.3</v>
      </c>
      <c r="P167" s="67" t="str">
        <f t="shared" ref="P167:P172" si="10">IF(ISBLANK(F167),"",H167)</f>
        <v/>
      </c>
    </row>
    <row r="168" spans="1:19" x14ac:dyDescent="0.4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1">
        <f>VLOOKUP(E168,'Sample GDP Data'!A$2:D$338,4,FALSE)</f>
        <v>4837</v>
      </c>
      <c r="L168" s="63"/>
      <c r="M168" s="63"/>
      <c r="N168" s="130">
        <f>H168</f>
        <v>4837</v>
      </c>
      <c r="P168" s="67">
        <f t="shared" si="10"/>
        <v>4837</v>
      </c>
    </row>
    <row r="169" spans="1:19" x14ac:dyDescent="0.4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1">
        <f>VLOOKUP(E169,'Sample GDP Data'!A$2:D$338,4,FALSE)</f>
        <v>559.29999999999995</v>
      </c>
      <c r="L169" s="63"/>
      <c r="M169" s="63"/>
      <c r="N169" s="130">
        <f>H169</f>
        <v>559.29999999999995</v>
      </c>
      <c r="P169" s="67">
        <f t="shared" si="10"/>
        <v>559.29999999999995</v>
      </c>
    </row>
    <row r="170" spans="1:19" x14ac:dyDescent="0.4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1">
        <f>VLOOKUP(E170,'Sample GDP Data'!A$2:D$338,4,FALSE)</f>
        <v>2809.9</v>
      </c>
      <c r="L170" s="63"/>
      <c r="M170" s="124">
        <f>SUM(N171:N177)</f>
        <v>2809.9</v>
      </c>
      <c r="P170" s="67" t="str">
        <f t="shared" si="10"/>
        <v/>
      </c>
    </row>
    <row r="171" spans="1:19" x14ac:dyDescent="0.4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1">
        <f>VLOOKUP(E171,'Sample GDP Data'!A$2:D$338,4,FALSE)</f>
        <v>1616</v>
      </c>
      <c r="L171" s="63"/>
      <c r="M171" s="63"/>
      <c r="N171" s="130">
        <f>H171</f>
        <v>1616</v>
      </c>
      <c r="P171" s="67">
        <f t="shared" si="10"/>
        <v>1616</v>
      </c>
    </row>
    <row r="172" spans="1:19" x14ac:dyDescent="0.4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1">
        <f>VLOOKUP(E172,'Sample GDP Data'!A$2:D$338,4,FALSE)</f>
        <v>1193.9000000000001</v>
      </c>
      <c r="I172" s="67" t="s">
        <v>10197</v>
      </c>
      <c r="L172" s="63"/>
      <c r="M172" s="63"/>
      <c r="N172" s="130"/>
      <c r="P172" s="67">
        <f t="shared" si="10"/>
        <v>1193.9000000000001</v>
      </c>
    </row>
    <row r="173" spans="1:19" x14ac:dyDescent="0.45">
      <c r="D173" s="67" t="s">
        <v>4</v>
      </c>
      <c r="E173" s="147" t="s">
        <v>10434</v>
      </c>
      <c r="F173" s="69" t="s">
        <v>10435</v>
      </c>
      <c r="H173" s="121">
        <f>R173*H172</f>
        <v>420.51034698996659</v>
      </c>
      <c r="I173" s="69" t="s">
        <v>10436</v>
      </c>
      <c r="L173" s="63"/>
      <c r="M173" s="63"/>
      <c r="N173" s="146">
        <f>H173</f>
        <v>420.51034698996659</v>
      </c>
      <c r="R173" s="35">
        <f>'IOIC Standardiser'!B2</f>
        <v>0.35221571906354515</v>
      </c>
      <c r="S173" s="67" t="s">
        <v>5</v>
      </c>
    </row>
    <row r="174" spans="1:19" x14ac:dyDescent="0.45">
      <c r="E174" s="69" t="s">
        <v>10433</v>
      </c>
      <c r="F174" s="69" t="s">
        <v>10443</v>
      </c>
      <c r="H174" s="145">
        <f>R174*H172</f>
        <v>773.38965301003361</v>
      </c>
      <c r="I174" s="69" t="s">
        <v>10437</v>
      </c>
      <c r="L174" s="63"/>
      <c r="M174" s="63"/>
      <c r="N174" s="146">
        <f>H174</f>
        <v>773.38965301003361</v>
      </c>
      <c r="R174" s="67">
        <f>1-R173</f>
        <v>0.6477842809364549</v>
      </c>
    </row>
    <row r="175" spans="1:19" x14ac:dyDescent="0.45">
      <c r="D175" s="67" t="s">
        <v>6090</v>
      </c>
      <c r="E175" s="69"/>
      <c r="F175" s="69"/>
      <c r="H175" s="145"/>
      <c r="I175" s="69"/>
      <c r="L175" s="63"/>
      <c r="M175" s="63"/>
      <c r="N175" s="130"/>
    </row>
    <row r="176" spans="1:19" x14ac:dyDescent="0.45">
      <c r="D176" s="67" t="s">
        <v>6394</v>
      </c>
      <c r="L176" s="63"/>
      <c r="M176" s="63"/>
      <c r="N176" s="130"/>
    </row>
    <row r="177" spans="1:17" x14ac:dyDescent="0.45">
      <c r="D177" s="67" t="s">
        <v>6092</v>
      </c>
      <c r="H177" s="121"/>
      <c r="L177" s="63"/>
      <c r="M177" s="63"/>
      <c r="N177" s="130"/>
    </row>
    <row r="178" spans="1:17" x14ac:dyDescent="0.45">
      <c r="E178" s="133" t="s">
        <v>10209</v>
      </c>
      <c r="H178" s="121"/>
      <c r="I178" s="67" t="s">
        <v>10198</v>
      </c>
      <c r="L178" s="127">
        <f>SUM(M179:M241)</f>
        <v>50030</v>
      </c>
      <c r="M178" s="63"/>
      <c r="P178" s="67" t="str">
        <f t="shared" ref="P178:P193" si="11">IF(ISBLANK(F178),"",H178)</f>
        <v/>
      </c>
      <c r="Q178" s="67">
        <f>SUM(P179:P243)</f>
        <v>50030.000000000007</v>
      </c>
    </row>
    <row r="179" spans="1:17" x14ac:dyDescent="0.45">
      <c r="A179" s="67">
        <f>VLOOKUP(E179,'GDP MetaData'!B$26:H$362,7,FALSE)</f>
        <v>0</v>
      </c>
      <c r="D179" s="67" t="s">
        <v>6979</v>
      </c>
      <c r="E179" s="67" t="str">
        <f>'Sample GDP Data'!A120</f>
        <v>331000</v>
      </c>
      <c r="G179" s="67" t="str">
        <f>VLOOKUP(E179,'GDP MetaData'!B$26:C$362,2,FALSE)</f>
        <v>Primary metal manufacturing</v>
      </c>
      <c r="H179" s="121">
        <f>VLOOKUP(E179,'Sample GDP Data'!A$2:D$338,4,FALSE)</f>
        <v>4818.1000000000004</v>
      </c>
      <c r="L179" s="63"/>
      <c r="M179" s="124">
        <f>SUM(N180:N184)</f>
        <v>4818.1000000000004</v>
      </c>
      <c r="P179" s="67" t="str">
        <f t="shared" si="11"/>
        <v/>
      </c>
    </row>
    <row r="180" spans="1:17" x14ac:dyDescent="0.4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1">
        <f>VLOOKUP(E180,'Sample GDP Data'!A$2:D$338,4,FALSE)</f>
        <v>2014.6</v>
      </c>
      <c r="L180" s="63"/>
      <c r="M180" s="63"/>
      <c r="N180" s="130">
        <f>H180</f>
        <v>2014.6</v>
      </c>
      <c r="P180" s="67">
        <f t="shared" si="11"/>
        <v>2014.6</v>
      </c>
    </row>
    <row r="181" spans="1:17" x14ac:dyDescent="0.4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1">
        <f>VLOOKUP(E181,'Sample GDP Data'!A$2:D$338,4,FALSE)</f>
        <v>754.4</v>
      </c>
      <c r="L181" s="63"/>
      <c r="M181" s="63"/>
      <c r="N181" s="130">
        <f>H181</f>
        <v>754.4</v>
      </c>
      <c r="P181" s="67">
        <f t="shared" si="11"/>
        <v>754.4</v>
      </c>
    </row>
    <row r="182" spans="1:17" x14ac:dyDescent="0.4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1">
        <f>VLOOKUP(E182,'Sample GDP Data'!A$2:D$338,4,FALSE)</f>
        <v>378.7</v>
      </c>
      <c r="L182" s="63"/>
      <c r="M182" s="63"/>
      <c r="N182" s="130">
        <f>H182</f>
        <v>378.7</v>
      </c>
      <c r="P182" s="67">
        <f t="shared" si="11"/>
        <v>378.7</v>
      </c>
    </row>
    <row r="183" spans="1:17" x14ac:dyDescent="0.4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1">
        <f>VLOOKUP(E183,'Sample GDP Data'!A$2:D$338,4,FALSE)</f>
        <v>1207.4000000000001</v>
      </c>
      <c r="L183" s="63"/>
      <c r="M183" s="63"/>
      <c r="N183" s="130">
        <f>H183</f>
        <v>1207.4000000000001</v>
      </c>
      <c r="P183" s="67">
        <f t="shared" si="11"/>
        <v>1207.4000000000001</v>
      </c>
    </row>
    <row r="184" spans="1:17" x14ac:dyDescent="0.45">
      <c r="A184" s="67">
        <f>VLOOKUP(E184,'GDP MetaData'!B$26:H$362,7,FALSE)</f>
        <v>0</v>
      </c>
      <c r="D184" s="67" t="s">
        <v>6402</v>
      </c>
      <c r="E184" s="67" t="str">
        <f>'Sample GDP Data'!A125</f>
        <v>331500</v>
      </c>
      <c r="F184" s="67" t="str">
        <f>"G"&amp;E184</f>
        <v>G331500</v>
      </c>
      <c r="G184" s="67" t="str">
        <f>VLOOKUP(E184,'GDP MetaData'!B$26:C$362,2,FALSE)</f>
        <v>Foundries</v>
      </c>
      <c r="H184" s="121">
        <f>VLOOKUP(E184,'Sample GDP Data'!A$2:D$338,4,FALSE)</f>
        <v>463</v>
      </c>
      <c r="L184" s="63"/>
      <c r="M184" s="63"/>
      <c r="N184" s="130">
        <f>H184</f>
        <v>463</v>
      </c>
      <c r="P184" s="67">
        <f t="shared" si="11"/>
        <v>463</v>
      </c>
    </row>
    <row r="185" spans="1:17" x14ac:dyDescent="0.45">
      <c r="A185" s="67">
        <f>VLOOKUP(E185,'GDP MetaData'!B$26:H$362,7,FALSE)</f>
        <v>0</v>
      </c>
      <c r="D185" s="67" t="s">
        <v>6997</v>
      </c>
      <c r="E185" s="67" t="str">
        <f>'Sample GDP Data'!A126</f>
        <v>332000</v>
      </c>
      <c r="G185" s="67" t="str">
        <f>VLOOKUP(E185,'GDP MetaData'!B$26:C$362,2,FALSE)</f>
        <v>Fabricated metal product manufacturing</v>
      </c>
      <c r="H185" s="121">
        <f>VLOOKUP(E185,'Sample GDP Data'!A$2:D$338,4,FALSE)</f>
        <v>6854.2</v>
      </c>
      <c r="L185" s="63"/>
      <c r="M185" s="124">
        <f>SUM(N186:N193)</f>
        <v>6854.1999999999989</v>
      </c>
      <c r="P185" s="67" t="str">
        <f t="shared" si="11"/>
        <v/>
      </c>
    </row>
    <row r="186" spans="1:17" x14ac:dyDescent="0.4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1">
        <f>VLOOKUP(E186,'Sample GDP Data'!A$2:D$338,4,FALSE)</f>
        <v>296.7</v>
      </c>
      <c r="L186" s="63"/>
      <c r="M186" s="63"/>
      <c r="N186" s="130">
        <f>H186</f>
        <v>296.7</v>
      </c>
      <c r="P186" s="67">
        <f t="shared" si="11"/>
        <v>296.7</v>
      </c>
    </row>
    <row r="187" spans="1:17" x14ac:dyDescent="0.4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1">
        <f>VLOOKUP(E187,'Sample GDP Data'!A$2:D$338,4,FALSE)</f>
        <v>2051.6999999999998</v>
      </c>
      <c r="L187" s="63"/>
      <c r="M187" s="63"/>
      <c r="N187" s="130">
        <f t="shared" ref="N187:N193" si="13">H187</f>
        <v>2051.6999999999998</v>
      </c>
      <c r="P187" s="67">
        <f t="shared" si="11"/>
        <v>2051.6999999999998</v>
      </c>
    </row>
    <row r="188" spans="1:17" x14ac:dyDescent="0.4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1">
        <f>VLOOKUP(E188,'Sample GDP Data'!A$2:D$338,4,FALSE)</f>
        <v>566.4</v>
      </c>
      <c r="L188" s="63"/>
      <c r="M188" s="63"/>
      <c r="N188" s="130">
        <f t="shared" si="13"/>
        <v>566.4</v>
      </c>
      <c r="P188" s="67">
        <f t="shared" si="11"/>
        <v>566.4</v>
      </c>
    </row>
    <row r="189" spans="1:17" x14ac:dyDescent="0.45">
      <c r="A189" s="67">
        <f>VLOOKUP(E189,'GDP MetaData'!B$26:H$362,7,FALSE)</f>
        <v>0</v>
      </c>
      <c r="D189" s="67" t="s">
        <v>6095</v>
      </c>
      <c r="E189" s="67" t="str">
        <f>'Sample GDP Data'!A130</f>
        <v>332500</v>
      </c>
      <c r="F189" s="67" t="str">
        <f t="shared" si="12"/>
        <v>G332500</v>
      </c>
      <c r="G189" s="67" t="str">
        <f>VLOOKUP(E189,'GDP MetaData'!B$26:C$362,2,FALSE)</f>
        <v>Hardware manufacturing</v>
      </c>
      <c r="H189" s="121">
        <f>VLOOKUP(E189,'Sample GDP Data'!A$2:D$338,4,FALSE)</f>
        <v>503.7</v>
      </c>
      <c r="L189" s="63"/>
      <c r="M189" s="63"/>
      <c r="N189" s="130">
        <f t="shared" si="13"/>
        <v>503.7</v>
      </c>
      <c r="P189" s="67">
        <f t="shared" si="11"/>
        <v>503.7</v>
      </c>
    </row>
    <row r="190" spans="1:17" x14ac:dyDescent="0.4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1">
        <f>VLOOKUP(E190,'Sample GDP Data'!A$2:D$338,4,FALSE)</f>
        <v>205.7</v>
      </c>
      <c r="L190" s="63"/>
      <c r="M190" s="63"/>
      <c r="N190" s="130">
        <f t="shared" si="13"/>
        <v>205.7</v>
      </c>
      <c r="P190" s="67">
        <f t="shared" si="11"/>
        <v>205.7</v>
      </c>
    </row>
    <row r="191" spans="1:17" x14ac:dyDescent="0.4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1">
        <f>VLOOKUP(E191,'Sample GDP Data'!A$2:D$338,4,FALSE)</f>
        <v>1386.5</v>
      </c>
      <c r="L191" s="63"/>
      <c r="M191" s="63"/>
      <c r="N191" s="130">
        <f t="shared" si="13"/>
        <v>1386.5</v>
      </c>
      <c r="P191" s="67">
        <f t="shared" si="11"/>
        <v>1386.5</v>
      </c>
    </row>
    <row r="192" spans="1:17" x14ac:dyDescent="0.4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1">
        <f>VLOOKUP(E192,'Sample GDP Data'!A$2:D$338,4,FALSE)</f>
        <v>576.5</v>
      </c>
      <c r="L192" s="63"/>
      <c r="M192" s="63"/>
      <c r="N192" s="130">
        <f t="shared" si="13"/>
        <v>576.5</v>
      </c>
      <c r="P192" s="67">
        <f t="shared" si="11"/>
        <v>576.5</v>
      </c>
    </row>
    <row r="193" spans="1:16" x14ac:dyDescent="0.4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1">
        <f>VLOOKUP(E193,'Sample GDP Data'!A$2:D$338,4,FALSE)</f>
        <v>1267</v>
      </c>
      <c r="L193" s="63"/>
      <c r="M193" s="63"/>
      <c r="N193" s="130">
        <f t="shared" si="13"/>
        <v>1267</v>
      </c>
      <c r="P193" s="67">
        <f t="shared" si="11"/>
        <v>1267</v>
      </c>
    </row>
    <row r="194" spans="1:16" x14ac:dyDescent="0.45">
      <c r="D194" s="67" t="s">
        <v>6198</v>
      </c>
      <c r="H194" s="121"/>
      <c r="L194" s="63"/>
      <c r="M194" s="63"/>
      <c r="N194" s="130"/>
    </row>
    <row r="195" spans="1:16" x14ac:dyDescent="0.45">
      <c r="D195" s="67" t="s">
        <v>6202</v>
      </c>
      <c r="H195" s="121"/>
      <c r="L195" s="63"/>
      <c r="M195" s="63"/>
      <c r="N195" s="130"/>
    </row>
    <row r="196" spans="1:16" x14ac:dyDescent="0.4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1">
        <f>VLOOKUP(E196,'Sample GDP Data'!A$2:D$338,4,FALSE)</f>
        <v>6843.5</v>
      </c>
      <c r="L196" s="63"/>
      <c r="M196" s="124">
        <f>SUM(N197:N204)</f>
        <v>6843.6</v>
      </c>
      <c r="P196" s="67" t="str">
        <f t="shared" ref="P196:P209" si="14">IF(ISBLANK(F196),"",H196)</f>
        <v/>
      </c>
    </row>
    <row r="197" spans="1:16" x14ac:dyDescent="0.4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1">
        <f>VLOOKUP(E197,'Sample GDP Data'!A$2:D$338,4,FALSE)</f>
        <v>787.4</v>
      </c>
      <c r="L197" s="63"/>
      <c r="M197" s="63"/>
      <c r="N197" s="130">
        <f>H197</f>
        <v>787.4</v>
      </c>
      <c r="P197" s="67">
        <f t="shared" si="14"/>
        <v>787.4</v>
      </c>
    </row>
    <row r="198" spans="1:16" x14ac:dyDescent="0.4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1">
        <f>VLOOKUP(E198,'Sample GDP Data'!A$2:D$338,4,FALSE)</f>
        <v>1981.3</v>
      </c>
      <c r="I198" s="67" t="s">
        <v>10202</v>
      </c>
      <c r="L198" s="63"/>
      <c r="M198" s="63"/>
      <c r="P198" s="67" t="str">
        <f t="shared" si="14"/>
        <v/>
      </c>
    </row>
    <row r="199" spans="1:16" x14ac:dyDescent="0.4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1">
        <f>VLOOKUP(E199,'Sample GDP Data'!A$2:D$338,4,FALSE)</f>
        <v>896.6</v>
      </c>
      <c r="L199" s="63"/>
      <c r="M199" s="63"/>
      <c r="N199" s="130">
        <f t="shared" ref="N199:N204" si="16">H199</f>
        <v>896.6</v>
      </c>
      <c r="P199" s="67">
        <f t="shared" si="14"/>
        <v>896.6</v>
      </c>
    </row>
    <row r="200" spans="1:16" x14ac:dyDescent="0.4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1">
        <f>VLOOKUP(E200,'Sample GDP Data'!A$2:D$338,4,FALSE)</f>
        <v>1084.7</v>
      </c>
      <c r="L200" s="63"/>
      <c r="M200" s="63"/>
      <c r="N200" s="130">
        <f t="shared" si="16"/>
        <v>1084.7</v>
      </c>
      <c r="P200" s="67">
        <f t="shared" si="14"/>
        <v>1084.7</v>
      </c>
    </row>
    <row r="201" spans="1:16" x14ac:dyDescent="0.4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1">
        <f>VLOOKUP(E201,'Sample GDP Data'!A$2:D$338,4,FALSE)</f>
        <v>535.20000000000005</v>
      </c>
      <c r="L201" s="63"/>
      <c r="M201" s="63"/>
      <c r="N201" s="130">
        <f t="shared" si="16"/>
        <v>535.20000000000005</v>
      </c>
      <c r="P201" s="67">
        <f t="shared" si="14"/>
        <v>535.20000000000005</v>
      </c>
    </row>
    <row r="202" spans="1:16" x14ac:dyDescent="0.4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1">
        <f>VLOOKUP(E202,'Sample GDP Data'!A$2:D$338,4,FALSE)</f>
        <v>1671.1</v>
      </c>
      <c r="L202" s="63"/>
      <c r="M202" s="63"/>
      <c r="N202" s="130">
        <f t="shared" si="16"/>
        <v>1671.1</v>
      </c>
      <c r="P202" s="67">
        <f t="shared" si="14"/>
        <v>1671.1</v>
      </c>
    </row>
    <row r="203" spans="1:16" x14ac:dyDescent="0.4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1">
        <f>VLOOKUP(E203,'Sample GDP Data'!A$2:D$338,4,FALSE)</f>
        <v>214.2</v>
      </c>
      <c r="L203" s="63"/>
      <c r="M203" s="63"/>
      <c r="N203" s="130">
        <f t="shared" si="16"/>
        <v>214.2</v>
      </c>
      <c r="P203" s="67">
        <f t="shared" si="14"/>
        <v>214.2</v>
      </c>
    </row>
    <row r="204" spans="1:16" x14ac:dyDescent="0.4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1">
        <f>VLOOKUP(E204,'Sample GDP Data'!A$2:D$338,4,FALSE)</f>
        <v>1654.4</v>
      </c>
      <c r="L204" s="63"/>
      <c r="M204" s="63"/>
      <c r="N204" s="130">
        <f t="shared" si="16"/>
        <v>1654.4</v>
      </c>
      <c r="P204" s="67">
        <f t="shared" si="14"/>
        <v>1654.4</v>
      </c>
    </row>
    <row r="205" spans="1:16" x14ac:dyDescent="0.4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1">
        <f>VLOOKUP(E205,'Sample GDP Data'!A$2:D$338,4,FALSE)</f>
        <v>3277.4</v>
      </c>
      <c r="L205" s="63"/>
      <c r="M205" s="124">
        <f>SUM(N206:N209)</f>
        <v>3277.4</v>
      </c>
      <c r="P205" s="67" t="str">
        <f t="shared" si="14"/>
        <v/>
      </c>
    </row>
    <row r="206" spans="1:16" x14ac:dyDescent="0.4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1">
        <f>VLOOKUP(E206,'Sample GDP Data'!A$2:D$338,4,FALSE)</f>
        <v>127.3</v>
      </c>
      <c r="L206" s="63"/>
      <c r="M206" s="63"/>
      <c r="N206" s="130">
        <f>H206</f>
        <v>127.3</v>
      </c>
      <c r="P206" s="67">
        <f t="shared" si="14"/>
        <v>127.3</v>
      </c>
    </row>
    <row r="207" spans="1:16" x14ac:dyDescent="0.4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1">
        <f>VLOOKUP(E207,'Sample GDP Data'!A$2:D$338,4,FALSE)</f>
        <v>914.9</v>
      </c>
      <c r="L207" s="63"/>
      <c r="M207" s="63"/>
      <c r="N207" s="130">
        <f t="shared" ref="N207:N217" si="17">H207</f>
        <v>914.9</v>
      </c>
      <c r="P207" s="67">
        <f t="shared" si="14"/>
        <v>914.9</v>
      </c>
    </row>
    <row r="208" spans="1:16" x14ac:dyDescent="0.4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1">
        <f>VLOOKUP(E208,'Sample GDP Data'!A$2:D$338,4,FALSE)</f>
        <v>803</v>
      </c>
      <c r="L208" s="63"/>
      <c r="M208" s="63"/>
      <c r="N208" s="130">
        <f t="shared" si="17"/>
        <v>803</v>
      </c>
      <c r="P208" s="67">
        <f t="shared" si="14"/>
        <v>803</v>
      </c>
    </row>
    <row r="209" spans="1:16" x14ac:dyDescent="0.4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1">
        <f>VLOOKUP(E209,'Sample GDP Data'!A$2:D$338,4,FALSE)</f>
        <v>1432.2</v>
      </c>
      <c r="L209" s="63"/>
      <c r="M209" s="63"/>
      <c r="N209" s="130">
        <f t="shared" si="17"/>
        <v>1432.2</v>
      </c>
      <c r="P209" s="67">
        <f t="shared" si="14"/>
        <v>1432.2</v>
      </c>
    </row>
    <row r="210" spans="1:16" x14ac:dyDescent="0.45">
      <c r="D210" s="67" t="s">
        <v>7047</v>
      </c>
      <c r="H210" s="121"/>
      <c r="L210" s="63"/>
      <c r="M210" s="63"/>
      <c r="N210" s="130"/>
    </row>
    <row r="211" spans="1:16" x14ac:dyDescent="0.45">
      <c r="D211" s="67" t="s">
        <v>6515</v>
      </c>
      <c r="H211" s="121"/>
      <c r="L211" s="63"/>
      <c r="M211" s="63"/>
      <c r="N211" s="130"/>
    </row>
    <row r="212" spans="1:16" x14ac:dyDescent="0.45">
      <c r="D212" s="67" t="s">
        <v>6103</v>
      </c>
      <c r="H212" s="121"/>
      <c r="L212" s="63"/>
      <c r="M212" s="63"/>
      <c r="N212" s="130"/>
    </row>
    <row r="213" spans="1:16" x14ac:dyDescent="0.4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1">
        <f>VLOOKUP(E213,'Sample GDP Data'!A$2:D$338,4,FALSE)</f>
        <v>1887.5</v>
      </c>
      <c r="L213" s="63"/>
      <c r="M213" s="124">
        <f>SUM(N214:N217)</f>
        <v>1887.5</v>
      </c>
      <c r="P213" s="67" t="str">
        <f t="shared" ref="P213:P218" si="18">IF(ISBLANK(F213),"",H213)</f>
        <v/>
      </c>
    </row>
    <row r="214" spans="1:16" x14ac:dyDescent="0.4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1">
        <f>VLOOKUP(E214,'Sample GDP Data'!A$2:D$338,4,FALSE)</f>
        <v>190.7</v>
      </c>
      <c r="L214" s="63"/>
      <c r="M214" s="63"/>
      <c r="N214" s="130">
        <f t="shared" si="17"/>
        <v>190.7</v>
      </c>
      <c r="P214" s="67">
        <f t="shared" si="18"/>
        <v>190.7</v>
      </c>
    </row>
    <row r="215" spans="1:16" x14ac:dyDescent="0.4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1">
        <f>VLOOKUP(E215,'Sample GDP Data'!A$2:D$338,4,FALSE)</f>
        <v>111.2</v>
      </c>
      <c r="L215" s="63"/>
      <c r="M215" s="63"/>
      <c r="N215" s="130">
        <f t="shared" si="17"/>
        <v>111.2</v>
      </c>
      <c r="P215" s="67">
        <f t="shared" si="18"/>
        <v>111.2</v>
      </c>
    </row>
    <row r="216" spans="1:16" x14ac:dyDescent="0.4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1">
        <f>VLOOKUP(E216,'Sample GDP Data'!A$2:D$338,4,FALSE)</f>
        <v>965.9</v>
      </c>
      <c r="L216" s="63"/>
      <c r="M216" s="63"/>
      <c r="N216" s="130">
        <f t="shared" si="17"/>
        <v>965.9</v>
      </c>
      <c r="P216" s="67">
        <f t="shared" si="18"/>
        <v>965.9</v>
      </c>
    </row>
    <row r="217" spans="1:16" x14ac:dyDescent="0.4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1">
        <f>VLOOKUP(E217,'Sample GDP Data'!A$2:D$338,4,FALSE)</f>
        <v>619.70000000000005</v>
      </c>
      <c r="L217" s="63"/>
      <c r="M217" s="63"/>
      <c r="N217" s="130">
        <f t="shared" si="17"/>
        <v>619.70000000000005</v>
      </c>
      <c r="P217" s="67">
        <f t="shared" si="18"/>
        <v>619.70000000000005</v>
      </c>
    </row>
    <row r="218" spans="1:16" x14ac:dyDescent="0.4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1">
        <f>VLOOKUP(E218,'Sample GDP Data'!A$2:D$338,4,FALSE)</f>
        <v>21809.4</v>
      </c>
      <c r="L218" s="63"/>
      <c r="M218" s="124">
        <f>SUM(N220:N236)</f>
        <v>21809.5</v>
      </c>
      <c r="P218" s="67" t="str">
        <f t="shared" si="18"/>
        <v/>
      </c>
    </row>
    <row r="219" spans="1:16" x14ac:dyDescent="0.4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1"/>
      <c r="L219" s="63"/>
      <c r="M219" s="63"/>
    </row>
    <row r="220" spans="1:16" x14ac:dyDescent="0.4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1">
        <f>VLOOKUP(E220,'Sample GDP Data'!A$2:D$338,4,FALSE)</f>
        <v>9264.5</v>
      </c>
      <c r="L220" s="63"/>
      <c r="M220" s="63"/>
      <c r="N220" s="132">
        <f>SUM(O221:O222)</f>
        <v>9264.5</v>
      </c>
      <c r="P220" s="67">
        <f t="shared" ref="P220:P245" si="19">IF(ISBLANK(F220),"",H220)</f>
        <v>9264.5</v>
      </c>
    </row>
    <row r="221" spans="1:16" x14ac:dyDescent="0.4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1">
        <f>VLOOKUP(E221,'Sample GDP Data'!A$2:D$338,4,FALSE)</f>
        <v>9217.1</v>
      </c>
      <c r="L221" s="63"/>
      <c r="M221" s="63"/>
      <c r="O221" s="128">
        <f>H221</f>
        <v>9217.1</v>
      </c>
      <c r="P221" s="67" t="str">
        <f t="shared" si="19"/>
        <v/>
      </c>
    </row>
    <row r="222" spans="1:16" x14ac:dyDescent="0.45">
      <c r="A222" s="67">
        <f>VLOOKUP(E222,'GDP MetaData'!B$26:H$362,7,FALSE)</f>
        <v>0</v>
      </c>
      <c r="B222" s="67" t="str">
        <f>IF(A222=0,"",VLOOKUP(A222,'GDP MetaData'!A$388:C$486,3,FALSE))</f>
        <v/>
      </c>
      <c r="E222" s="67" t="str">
        <f>'Sample GDP Data'!A158</f>
        <v>336120</v>
      </c>
      <c r="G222" s="67" t="str">
        <f>VLOOKUP(E222,'GDP MetaData'!B$26:C$362,2,FALSE)</f>
        <v>Heavy-duty truck manufacturing</v>
      </c>
      <c r="H222" s="121">
        <f>VLOOKUP(E222,'Sample GDP Data'!A$2:D$338,4,FALSE)</f>
        <v>47.4</v>
      </c>
      <c r="L222" s="63"/>
      <c r="M222" s="63"/>
      <c r="O222" s="128">
        <f>H222</f>
        <v>47.4</v>
      </c>
      <c r="P222" s="67" t="str">
        <f t="shared" si="19"/>
        <v/>
      </c>
    </row>
    <row r="223" spans="1:16" x14ac:dyDescent="0.4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1">
        <f>VLOOKUP(E223,'Sample GDP Data'!A$2:D$338,4,FALSE)</f>
        <v>296.2</v>
      </c>
      <c r="L223" s="63"/>
      <c r="M223" s="63"/>
      <c r="N223" s="130">
        <f>H223</f>
        <v>296.2</v>
      </c>
      <c r="P223" s="67">
        <f t="shared" si="19"/>
        <v>296.2</v>
      </c>
    </row>
    <row r="224" spans="1:16" x14ac:dyDescent="0.4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1">
        <f>VLOOKUP(E224,'Sample GDP Data'!A$2:D$338,4,FALSE)</f>
        <v>8551.1</v>
      </c>
      <c r="L224" s="63"/>
      <c r="M224" s="63"/>
      <c r="N224" s="132">
        <f>SUM(O225:O232)</f>
        <v>8551.2000000000007</v>
      </c>
      <c r="P224" s="67" t="str">
        <f t="shared" si="19"/>
        <v/>
      </c>
    </row>
    <row r="225" spans="1:19" x14ac:dyDescent="0.4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1">
        <f>VLOOKUP(E225,'Sample GDP Data'!A$2:D$338,4,FALSE)</f>
        <v>1417.8</v>
      </c>
      <c r="L225" s="63"/>
      <c r="M225" s="63"/>
      <c r="O225" s="128">
        <f>H225</f>
        <v>1417.8</v>
      </c>
      <c r="P225" s="67">
        <f t="shared" si="19"/>
        <v>1417.8</v>
      </c>
    </row>
    <row r="226" spans="1:19" x14ac:dyDescent="0.4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1">
        <f>VLOOKUP(E226,'Sample GDP Data'!A$2:D$338,4,FALSE)</f>
        <v>356.7</v>
      </c>
      <c r="L226" s="63"/>
      <c r="M226" s="63"/>
      <c r="O226" s="128">
        <f t="shared" ref="O226:O232" si="21">H226</f>
        <v>356.7</v>
      </c>
      <c r="P226" s="67">
        <f t="shared" si="19"/>
        <v>356.7</v>
      </c>
    </row>
    <row r="227" spans="1:19" x14ac:dyDescent="0.4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1">
        <f>VLOOKUP(E227,'Sample GDP Data'!A$2:D$338,4,FALSE)</f>
        <v>531.1</v>
      </c>
      <c r="L227" s="63"/>
      <c r="M227" s="63"/>
      <c r="O227" s="128">
        <f t="shared" si="21"/>
        <v>531.1</v>
      </c>
      <c r="P227" s="67">
        <f t="shared" si="19"/>
        <v>531.1</v>
      </c>
    </row>
    <row r="228" spans="1:19" x14ac:dyDescent="0.4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1">
        <f>VLOOKUP(E228,'Sample GDP Data'!A$2:D$338,4,FALSE)</f>
        <v>207.9</v>
      </c>
      <c r="L228" s="63"/>
      <c r="M228" s="63"/>
      <c r="O228" s="128">
        <f t="shared" si="21"/>
        <v>207.9</v>
      </c>
      <c r="P228" s="67">
        <f t="shared" si="19"/>
        <v>207.9</v>
      </c>
    </row>
    <row r="229" spans="1:19" x14ac:dyDescent="0.4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1">
        <f>VLOOKUP(E229,'Sample GDP Data'!A$2:D$338,4,FALSE)</f>
        <v>1489.2</v>
      </c>
      <c r="L229" s="63"/>
      <c r="M229" s="63"/>
      <c r="O229" s="128">
        <f t="shared" si="21"/>
        <v>1489.2</v>
      </c>
      <c r="P229" s="67">
        <f t="shared" si="19"/>
        <v>1489.2</v>
      </c>
    </row>
    <row r="230" spans="1:19" x14ac:dyDescent="0.4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1">
        <f>VLOOKUP(E230,'Sample GDP Data'!A$2:D$338,4,FALSE)</f>
        <v>1202.8</v>
      </c>
      <c r="L230" s="63"/>
      <c r="M230" s="63"/>
      <c r="O230" s="128">
        <f t="shared" si="21"/>
        <v>1202.8</v>
      </c>
      <c r="P230" s="67">
        <f t="shared" si="19"/>
        <v>1202.8</v>
      </c>
    </row>
    <row r="231" spans="1:19" x14ac:dyDescent="0.4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1">
        <f>VLOOKUP(E231,'Sample GDP Data'!A$2:D$338,4,FALSE)</f>
        <v>2003.8</v>
      </c>
      <c r="L231" s="63"/>
      <c r="M231" s="63"/>
      <c r="O231" s="128">
        <f t="shared" si="21"/>
        <v>2003.8</v>
      </c>
      <c r="P231" s="67">
        <f t="shared" si="19"/>
        <v>2003.8</v>
      </c>
    </row>
    <row r="232" spans="1:19" x14ac:dyDescent="0.4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1">
        <f>VLOOKUP(E232,'Sample GDP Data'!A$2:D$338,4,FALSE)</f>
        <v>1341.9</v>
      </c>
      <c r="L232" s="63"/>
      <c r="M232" s="63"/>
      <c r="O232" s="128">
        <f t="shared" si="21"/>
        <v>1341.9</v>
      </c>
      <c r="P232" s="67">
        <f t="shared" si="19"/>
        <v>1341.9</v>
      </c>
    </row>
    <row r="233" spans="1:19" x14ac:dyDescent="0.4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1">
        <f>VLOOKUP(E233,'Sample GDP Data'!A$2:D$338,4,FALSE)</f>
        <v>2460.6</v>
      </c>
      <c r="L233" s="63"/>
      <c r="M233" s="63"/>
      <c r="N233" s="130">
        <f>H233</f>
        <v>2460.6</v>
      </c>
      <c r="P233" s="67">
        <f t="shared" si="19"/>
        <v>2460.6</v>
      </c>
    </row>
    <row r="234" spans="1:19" x14ac:dyDescent="0.4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1">
        <f>VLOOKUP(E234,'Sample GDP Data'!A$2:D$338,4,FALSE)</f>
        <v>398.5</v>
      </c>
      <c r="L234" s="63"/>
      <c r="M234" s="63"/>
      <c r="N234" s="130">
        <f>H234</f>
        <v>398.5</v>
      </c>
      <c r="P234" s="67">
        <f t="shared" si="19"/>
        <v>398.5</v>
      </c>
    </row>
    <row r="235" spans="1:19" x14ac:dyDescent="0.4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1">
        <f>VLOOKUP(E235,'Sample GDP Data'!A$2:D$338,4,FALSE)</f>
        <v>64.8</v>
      </c>
      <c r="L235" s="63"/>
      <c r="M235" s="63"/>
      <c r="N235" s="130">
        <f>H235</f>
        <v>64.8</v>
      </c>
      <c r="P235" s="67">
        <f t="shared" si="19"/>
        <v>64.8</v>
      </c>
    </row>
    <row r="236" spans="1:19" x14ac:dyDescent="0.4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1">
        <f>VLOOKUP(E236,'Sample GDP Data'!A$2:D$338,4,FALSE)</f>
        <v>773.7</v>
      </c>
      <c r="L236" s="63"/>
      <c r="M236" s="63"/>
      <c r="N236" s="130">
        <f>H236</f>
        <v>773.7</v>
      </c>
      <c r="P236" s="67">
        <f t="shared" si="19"/>
        <v>773.7</v>
      </c>
    </row>
    <row r="237" spans="1:19" x14ac:dyDescent="0.4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1">
        <f>VLOOKUP(E237,'Sample GDP Data'!A$2:D$338,4,FALSE)</f>
        <v>2289.5</v>
      </c>
      <c r="L237" s="63"/>
      <c r="M237" s="124">
        <f>SUM(N238:N240)</f>
        <v>2289.5000000000005</v>
      </c>
      <c r="P237" s="67" t="str">
        <f t="shared" si="19"/>
        <v/>
      </c>
    </row>
    <row r="238" spans="1:19" x14ac:dyDescent="0.4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1">
        <f>VLOOKUP(E238,'Sample GDP Data'!A$2:D$338,4,FALSE)</f>
        <v>862.7</v>
      </c>
      <c r="L238" s="63"/>
      <c r="M238" s="63"/>
      <c r="N238" s="130">
        <f>H238</f>
        <v>862.7</v>
      </c>
      <c r="P238" s="67">
        <f t="shared" si="19"/>
        <v>862.7</v>
      </c>
    </row>
    <row r="239" spans="1:19" x14ac:dyDescent="0.4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1">
        <f>VLOOKUP(E239,'Sample GDP Data'!A$2:D$338,4,FALSE)</f>
        <v>1249.4000000000001</v>
      </c>
      <c r="L239" s="63"/>
      <c r="M239" s="63"/>
      <c r="N239" s="130">
        <f>H239</f>
        <v>1249.4000000000001</v>
      </c>
      <c r="P239" s="67">
        <f t="shared" si="19"/>
        <v>1249.4000000000001</v>
      </c>
    </row>
    <row r="240" spans="1:19" x14ac:dyDescent="0.4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1">
        <f>VLOOKUP(E240,'Sample GDP Data'!A$2:D$338,4,FALSE)</f>
        <v>177.4</v>
      </c>
      <c r="L240" s="63"/>
      <c r="M240" s="63"/>
      <c r="N240" s="130">
        <f>H240</f>
        <v>177.4</v>
      </c>
      <c r="P240" s="67">
        <f t="shared" si="19"/>
        <v>177.4</v>
      </c>
      <c r="S240" s="67" t="s">
        <v>2912</v>
      </c>
    </row>
    <row r="241" spans="1:19" x14ac:dyDescent="0.45">
      <c r="A241" s="67">
        <f>VLOOKUP(E241,'GDP MetaData'!B$26:H$362,7,FALSE)</f>
        <v>0</v>
      </c>
      <c r="D241" s="67" t="s">
        <v>7107</v>
      </c>
      <c r="E241" s="67" t="str">
        <f>'Sample GDP Data'!A177</f>
        <v>339000</v>
      </c>
      <c r="G241" s="67" t="str">
        <f>VLOOKUP(E241,'GDP MetaData'!B$26:C$362,2,FALSE)</f>
        <v>Miscellaneous manufacturing</v>
      </c>
      <c r="H241" s="121">
        <f>VLOOKUP(E241,'Sample GDP Data'!A$2:D$338,4,FALSE)</f>
        <v>2250.1</v>
      </c>
      <c r="L241" s="63"/>
      <c r="M241" s="124">
        <f>SUM(N242:N243)</f>
        <v>2250.1999999999998</v>
      </c>
      <c r="P241" s="67" t="str">
        <f t="shared" si="19"/>
        <v/>
      </c>
    </row>
    <row r="242" spans="1:19" x14ac:dyDescent="0.4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1">
        <f>VLOOKUP(E242,'Sample GDP Data'!A$2:D$338,4,FALSE)</f>
        <v>871.5</v>
      </c>
      <c r="L242" s="63"/>
      <c r="M242" s="63"/>
      <c r="N242" s="130">
        <f>H242</f>
        <v>871.5</v>
      </c>
      <c r="P242" s="67">
        <f t="shared" si="19"/>
        <v>871.5</v>
      </c>
    </row>
    <row r="243" spans="1:19" x14ac:dyDescent="0.45">
      <c r="A243" s="67">
        <f>VLOOKUP(E243,'GDP MetaData'!B$26:H$362,7,FALSE)</f>
        <v>0</v>
      </c>
      <c r="D243" s="67" t="s">
        <v>10</v>
      </c>
      <c r="E243" s="67" t="str">
        <f>'Sample GDP Data'!A179</f>
        <v>339900</v>
      </c>
      <c r="F243" s="67" t="str">
        <f>"G"&amp;E243</f>
        <v>G339900</v>
      </c>
      <c r="G243" s="67" t="str">
        <f>VLOOKUP(E243,'GDP MetaData'!B$26:C$362,2,FALSE)</f>
        <v>Other miscellaneous manufacturing</v>
      </c>
      <c r="H243" s="121">
        <f>VLOOKUP(E243,'Sample GDP Data'!A$2:D$338,4,FALSE)</f>
        <v>1378.7</v>
      </c>
      <c r="L243" s="63"/>
      <c r="M243" s="63"/>
      <c r="N243" s="130">
        <f>H243</f>
        <v>1378.7</v>
      </c>
      <c r="P243" s="67">
        <f t="shared" si="19"/>
        <v>1378.7</v>
      </c>
      <c r="S243" s="67" t="s">
        <v>11</v>
      </c>
    </row>
    <row r="244" spans="1:19" x14ac:dyDescent="0.45">
      <c r="A244" s="67">
        <f>VLOOKUP(E244,'GDP MetaData'!B$26:H$362,7,FALSE)</f>
        <v>0</v>
      </c>
      <c r="D244" s="67" t="s">
        <v>7115</v>
      </c>
      <c r="E244" s="67" t="str">
        <f>'Sample GDP Data'!A180</f>
        <v>410000</v>
      </c>
      <c r="G244" s="67" t="str">
        <f>VLOOKUP(E244,'GDP MetaData'!B$26:C$362,2,FALSE)</f>
        <v>Wholesale trade</v>
      </c>
      <c r="H244" s="121">
        <f>VLOOKUP(E244,'Sample GDP Data'!A$2:D$338,4,FALSE)</f>
        <v>46536.9</v>
      </c>
      <c r="L244" s="127">
        <f>SUM(M245:M278)</f>
        <v>46537.1</v>
      </c>
      <c r="M244" s="63"/>
      <c r="P244" s="67" t="str">
        <f t="shared" si="19"/>
        <v/>
      </c>
      <c r="Q244" s="67">
        <f>SUM(P245:P278)</f>
        <v>46537.1</v>
      </c>
    </row>
    <row r="245" spans="1:19" x14ac:dyDescent="0.45">
      <c r="A245" s="67">
        <f>VLOOKUP(E245,'GDP MetaData'!B$26:H$362,7,FALSE)</f>
        <v>0</v>
      </c>
      <c r="D245" s="67" t="s">
        <v>7116</v>
      </c>
      <c r="E245" s="67" t="str">
        <f>'Sample GDP Data'!A181</f>
        <v>411000</v>
      </c>
      <c r="F245" s="67" t="str">
        <f>"G"&amp;E245</f>
        <v>G411000</v>
      </c>
      <c r="G245" s="67" t="str">
        <f>VLOOKUP(E245,'GDP MetaData'!B$26:C$362,2,FALSE)</f>
        <v>Farm product merchant wholesalers</v>
      </c>
      <c r="H245" s="121">
        <f>VLOOKUP(E245,'Sample GDP Data'!A$2:D$338,4,FALSE)</f>
        <v>642</v>
      </c>
      <c r="L245" s="63"/>
      <c r="M245" s="124">
        <f t="shared" ref="M245:M278" si="22">H245</f>
        <v>642</v>
      </c>
      <c r="P245" s="67">
        <f t="shared" si="19"/>
        <v>642</v>
      </c>
    </row>
    <row r="246" spans="1:19" x14ac:dyDescent="0.45">
      <c r="D246" s="67" t="s">
        <v>6112</v>
      </c>
      <c r="H246" s="121"/>
      <c r="L246" s="63"/>
      <c r="M246" s="124"/>
    </row>
    <row r="247" spans="1:19" x14ac:dyDescent="0.4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1">
        <f>VLOOKUP(E247,'Sample GDP Data'!A$2:D$338,4,FALSE)</f>
        <v>347.2</v>
      </c>
      <c r="L247" s="63"/>
      <c r="M247" s="124">
        <f t="shared" si="22"/>
        <v>347.2</v>
      </c>
      <c r="P247" s="67">
        <f>IF(ISBLANK(F247),"",H247)</f>
        <v>347.2</v>
      </c>
    </row>
    <row r="248" spans="1:19" x14ac:dyDescent="0.45">
      <c r="D248" s="67" t="s">
        <v>6222</v>
      </c>
      <c r="H248" s="121"/>
      <c r="L248" s="63"/>
      <c r="M248" s="124"/>
    </row>
    <row r="249" spans="1:19" x14ac:dyDescent="0.4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1">
        <f>VLOOKUP(E249,'Sample GDP Data'!A$2:D$338,4,FALSE)</f>
        <v>6018.2</v>
      </c>
      <c r="L249" s="63"/>
      <c r="M249" s="124">
        <f t="shared" si="22"/>
        <v>6018.2</v>
      </c>
      <c r="P249" s="67">
        <f>IF(ISBLANK(F249),"",H249)</f>
        <v>6018.2</v>
      </c>
    </row>
    <row r="250" spans="1:19" x14ac:dyDescent="0.45">
      <c r="D250" s="67" t="s">
        <v>6525</v>
      </c>
      <c r="H250" s="121"/>
      <c r="L250" s="63"/>
      <c r="M250" s="124"/>
    </row>
    <row r="251" spans="1:19" x14ac:dyDescent="0.45">
      <c r="D251" s="67" t="s">
        <v>6114</v>
      </c>
      <c r="H251" s="121"/>
      <c r="L251" s="63"/>
      <c r="M251" s="124"/>
    </row>
    <row r="252" spans="1:19" x14ac:dyDescent="0.45">
      <c r="D252" s="67" t="s">
        <v>6419</v>
      </c>
      <c r="H252" s="121"/>
      <c r="L252" s="63"/>
      <c r="M252" s="124"/>
    </row>
    <row r="253" spans="1:19" x14ac:dyDescent="0.4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1">
        <f>VLOOKUP(E253,'Sample GDP Data'!A$2:D$338,4,FALSE)</f>
        <v>7240.9</v>
      </c>
      <c r="L253" s="63"/>
      <c r="M253" s="124">
        <f t="shared" si="22"/>
        <v>7240.9</v>
      </c>
      <c r="P253" s="67">
        <f>IF(ISBLANK(F253),"",H253)</f>
        <v>7240.9</v>
      </c>
    </row>
    <row r="254" spans="1:19" x14ac:dyDescent="0.45">
      <c r="D254" s="67" t="s">
        <v>6224</v>
      </c>
      <c r="H254" s="121"/>
      <c r="L254" s="63"/>
      <c r="M254" s="124"/>
    </row>
    <row r="255" spans="1:19" x14ac:dyDescent="0.45">
      <c r="D255" s="67" t="s">
        <v>6527</v>
      </c>
      <c r="H255" s="121"/>
      <c r="L255" s="63"/>
      <c r="M255" s="124"/>
    </row>
    <row r="256" spans="1:19" x14ac:dyDescent="0.45">
      <c r="D256" s="67" t="s">
        <v>6421</v>
      </c>
      <c r="H256" s="121"/>
      <c r="L256" s="63"/>
      <c r="M256" s="124"/>
    </row>
    <row r="257" spans="1:16" x14ac:dyDescent="0.45">
      <c r="D257" s="67" t="s">
        <v>6226</v>
      </c>
      <c r="H257" s="121"/>
      <c r="L257" s="63"/>
      <c r="M257" s="124"/>
    </row>
    <row r="258" spans="1:16" x14ac:dyDescent="0.45">
      <c r="D258" s="67" t="s">
        <v>6228</v>
      </c>
      <c r="H258" s="121"/>
      <c r="L258" s="63"/>
      <c r="M258" s="124"/>
    </row>
    <row r="259" spans="1:16" x14ac:dyDescent="0.4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1">
        <f>VLOOKUP(E259,'Sample GDP Data'!A$2:D$338,4,FALSE)</f>
        <v>6451.9</v>
      </c>
      <c r="L259" s="63"/>
      <c r="M259" s="124">
        <f t="shared" si="22"/>
        <v>6451.9</v>
      </c>
      <c r="P259" s="67">
        <f>IF(ISBLANK(F259),"",H259)</f>
        <v>6451.9</v>
      </c>
    </row>
    <row r="260" spans="1:16" x14ac:dyDescent="0.45">
      <c r="D260" s="67" t="s">
        <v>6116</v>
      </c>
      <c r="H260" s="121"/>
      <c r="L260" s="63"/>
      <c r="M260" s="124"/>
    </row>
    <row r="261" spans="1:16" x14ac:dyDescent="0.45">
      <c r="D261" s="67" t="s">
        <v>6423</v>
      </c>
      <c r="H261" s="121"/>
      <c r="L261" s="63"/>
      <c r="M261" s="124"/>
    </row>
    <row r="262" spans="1:16" x14ac:dyDescent="0.45">
      <c r="D262" s="67" t="s">
        <v>6230</v>
      </c>
      <c r="H262" s="121"/>
      <c r="L262" s="63"/>
      <c r="M262" s="124"/>
    </row>
    <row r="263" spans="1:16" x14ac:dyDescent="0.4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1">
        <f>VLOOKUP(E263,'Sample GDP Data'!A$2:D$338,4,FALSE)</f>
        <v>6543.9</v>
      </c>
      <c r="L263" s="63"/>
      <c r="M263" s="124">
        <f t="shared" si="22"/>
        <v>6543.9</v>
      </c>
      <c r="P263" s="67">
        <f>IF(ISBLANK(F263),"",H263)</f>
        <v>6543.9</v>
      </c>
    </row>
    <row r="264" spans="1:16" x14ac:dyDescent="0.45">
      <c r="D264" s="67" t="s">
        <v>6529</v>
      </c>
      <c r="H264" s="121"/>
      <c r="L264" s="63"/>
      <c r="M264" s="124"/>
    </row>
    <row r="265" spans="1:16" x14ac:dyDescent="0.45">
      <c r="D265" s="67" t="s">
        <v>6232</v>
      </c>
      <c r="H265" s="121"/>
      <c r="L265" s="63"/>
      <c r="M265" s="124"/>
    </row>
    <row r="266" spans="1:16" x14ac:dyDescent="0.45">
      <c r="D266" s="67" t="s">
        <v>6531</v>
      </c>
      <c r="H266" s="121"/>
      <c r="L266" s="63"/>
      <c r="M266" s="124"/>
    </row>
    <row r="267" spans="1:16" x14ac:dyDescent="0.4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1">
        <f>VLOOKUP(E267,'Sample GDP Data'!A$2:D$338,4,FALSE)</f>
        <v>12297.2</v>
      </c>
      <c r="L267" s="63"/>
      <c r="M267" s="124">
        <f t="shared" si="22"/>
        <v>12297.2</v>
      </c>
      <c r="P267" s="67">
        <f>IF(ISBLANK(F267),"",H267)</f>
        <v>12297.2</v>
      </c>
    </row>
    <row r="268" spans="1:16" x14ac:dyDescent="0.45">
      <c r="D268" s="67" t="s">
        <v>6118</v>
      </c>
      <c r="H268" s="121"/>
      <c r="L268" s="63"/>
      <c r="M268" s="124"/>
    </row>
    <row r="269" spans="1:16" x14ac:dyDescent="0.45">
      <c r="D269" s="67" t="s">
        <v>6425</v>
      </c>
      <c r="H269" s="121"/>
      <c r="L269" s="63"/>
      <c r="M269" s="124"/>
    </row>
    <row r="270" spans="1:16" x14ac:dyDescent="0.45">
      <c r="D270" s="67" t="s">
        <v>6120</v>
      </c>
      <c r="H270" s="121"/>
      <c r="L270" s="63"/>
      <c r="M270" s="124"/>
    </row>
    <row r="271" spans="1:16" x14ac:dyDescent="0.45">
      <c r="D271" s="67" t="s">
        <v>6427</v>
      </c>
      <c r="H271" s="121"/>
      <c r="L271" s="63"/>
      <c r="M271" s="124"/>
    </row>
    <row r="272" spans="1:16" x14ac:dyDescent="0.4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1">
        <f>VLOOKUP(E272,'Sample GDP Data'!A$2:D$338,4,FALSE)</f>
        <v>5338.6</v>
      </c>
      <c r="L272" s="63"/>
      <c r="M272" s="124">
        <f t="shared" si="22"/>
        <v>5338.6</v>
      </c>
      <c r="P272" s="67">
        <f>IF(ISBLANK(F272),"",H272)</f>
        <v>5338.6</v>
      </c>
    </row>
    <row r="273" spans="1:17" x14ac:dyDescent="0.45">
      <c r="D273" s="67" t="s">
        <v>6533</v>
      </c>
      <c r="H273" s="121"/>
      <c r="L273" s="63"/>
      <c r="M273" s="124"/>
    </row>
    <row r="274" spans="1:17" x14ac:dyDescent="0.45">
      <c r="D274" s="67" t="s">
        <v>6535</v>
      </c>
      <c r="H274" s="121"/>
      <c r="L274" s="63"/>
      <c r="M274" s="124"/>
    </row>
    <row r="275" spans="1:17" x14ac:dyDescent="0.45">
      <c r="D275" s="67" t="s">
        <v>6234</v>
      </c>
      <c r="H275" s="121"/>
      <c r="L275" s="63"/>
      <c r="M275" s="124"/>
    </row>
    <row r="276" spans="1:17" x14ac:dyDescent="0.45">
      <c r="D276" s="67" t="s">
        <v>6429</v>
      </c>
      <c r="H276" s="121"/>
      <c r="L276" s="63"/>
      <c r="M276" s="124"/>
    </row>
    <row r="277" spans="1:17" x14ac:dyDescent="0.45">
      <c r="D277" s="67" t="s">
        <v>6236</v>
      </c>
      <c r="H277" s="121"/>
      <c r="L277" s="63"/>
      <c r="M277" s="124"/>
    </row>
    <row r="278" spans="1:17" x14ac:dyDescent="0.4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1">
        <f>VLOOKUP(E278,'Sample GDP Data'!A$2:D$338,4,FALSE)</f>
        <v>1657.2</v>
      </c>
      <c r="L278" s="63"/>
      <c r="M278" s="124">
        <f t="shared" si="22"/>
        <v>1657.2</v>
      </c>
      <c r="P278" s="67">
        <f>IF(ISBLANK(F278),"",H278)</f>
        <v>1657.2</v>
      </c>
    </row>
    <row r="279" spans="1:17" x14ac:dyDescent="0.45">
      <c r="D279" s="67" t="s">
        <v>6238</v>
      </c>
      <c r="H279" s="121"/>
      <c r="L279" s="63"/>
      <c r="M279" s="124"/>
    </row>
    <row r="280" spans="1:17" x14ac:dyDescent="0.4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1">
        <f>VLOOKUP(E280,'Sample GDP Data'!A$2:D$338,4,FALSE)</f>
        <v>34574.400000000001</v>
      </c>
      <c r="I280" s="133" t="s">
        <v>10210</v>
      </c>
      <c r="J280" s="133"/>
      <c r="L280" s="127">
        <f>SUM(M281:M321)</f>
        <v>34574.300000000003</v>
      </c>
      <c r="M280" s="63"/>
      <c r="P280" s="67" t="str">
        <f>IF(ISBLANK(F280),"",H280)</f>
        <v/>
      </c>
      <c r="Q280" s="67">
        <f>SUM(P281:P321)</f>
        <v>34574.300000000003</v>
      </c>
    </row>
    <row r="281" spans="1:17" x14ac:dyDescent="0.4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1">
        <f>VLOOKUP(E281,'Sample GDP Data'!A$2:D$338,4,FALSE)</f>
        <v>4963.5</v>
      </c>
      <c r="L281" s="63"/>
      <c r="M281" s="124">
        <f t="shared" ref="M281:M321" si="23">H281</f>
        <v>4963.5</v>
      </c>
      <c r="P281" s="67">
        <f>IF(ISBLANK(F281),"",H281)</f>
        <v>4963.5</v>
      </c>
    </row>
    <row r="282" spans="1:17" x14ac:dyDescent="0.45">
      <c r="D282" s="67" t="s">
        <v>6240</v>
      </c>
      <c r="H282" s="121"/>
      <c r="L282" s="63"/>
      <c r="M282" s="124"/>
    </row>
    <row r="283" spans="1:17" x14ac:dyDescent="0.45">
      <c r="D283" s="67" t="s">
        <v>6431</v>
      </c>
      <c r="H283" s="121"/>
      <c r="L283" s="63"/>
      <c r="M283" s="124"/>
    </row>
    <row r="284" spans="1:17" x14ac:dyDescent="0.45">
      <c r="D284" s="67" t="s">
        <v>6122</v>
      </c>
      <c r="H284" s="121"/>
      <c r="L284" s="63"/>
      <c r="M284" s="124"/>
    </row>
    <row r="285" spans="1:17" x14ac:dyDescent="0.4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1">
        <f>VLOOKUP(E285,'Sample GDP Data'!A$2:D$338,4,FALSE)</f>
        <v>1425.9</v>
      </c>
      <c r="L285" s="63"/>
      <c r="M285" s="124">
        <f t="shared" si="23"/>
        <v>1425.9</v>
      </c>
      <c r="P285" s="67">
        <f>IF(ISBLANK(F285),"",H285)</f>
        <v>1425.9</v>
      </c>
    </row>
    <row r="286" spans="1:17" x14ac:dyDescent="0.45">
      <c r="D286" s="67" t="s">
        <v>6124</v>
      </c>
      <c r="H286" s="121"/>
      <c r="L286" s="63"/>
      <c r="M286" s="124"/>
    </row>
    <row r="287" spans="1:17" x14ac:dyDescent="0.45">
      <c r="D287" s="67" t="s">
        <v>6126</v>
      </c>
      <c r="H287" s="121"/>
      <c r="L287" s="63"/>
      <c r="M287" s="124"/>
    </row>
    <row r="288" spans="1:17" x14ac:dyDescent="0.4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1">
        <f>VLOOKUP(E288,'Sample GDP Data'!A$2:D$338,4,FALSE)</f>
        <v>1289.9000000000001</v>
      </c>
      <c r="L288" s="63"/>
      <c r="M288" s="124">
        <f t="shared" si="23"/>
        <v>1289.9000000000001</v>
      </c>
      <c r="P288" s="67">
        <f>IF(ISBLANK(F288),"",H288)</f>
        <v>1289.9000000000001</v>
      </c>
    </row>
    <row r="289" spans="1:16" x14ac:dyDescent="0.45">
      <c r="D289" s="67" t="s">
        <v>6537</v>
      </c>
      <c r="H289" s="121"/>
      <c r="L289" s="63"/>
      <c r="M289" s="124"/>
    </row>
    <row r="290" spans="1:16" x14ac:dyDescent="0.4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1">
        <f>VLOOKUP(E290,'Sample GDP Data'!A$2:D$338,4,FALSE)</f>
        <v>2604.1999999999998</v>
      </c>
      <c r="L290" s="63"/>
      <c r="M290" s="124">
        <f t="shared" si="23"/>
        <v>2604.1999999999998</v>
      </c>
      <c r="P290" s="67">
        <f>IF(ISBLANK(F290),"",H290)</f>
        <v>2604.1999999999998</v>
      </c>
    </row>
    <row r="291" spans="1:16" x14ac:dyDescent="0.45">
      <c r="D291" s="67" t="s">
        <v>6433</v>
      </c>
      <c r="H291" s="121"/>
      <c r="L291" s="63"/>
      <c r="M291" s="124"/>
    </row>
    <row r="292" spans="1:16" x14ac:dyDescent="0.45">
      <c r="D292" s="67" t="s">
        <v>6539</v>
      </c>
      <c r="H292" s="121"/>
      <c r="L292" s="63"/>
      <c r="M292" s="124"/>
    </row>
    <row r="293" spans="1:16" x14ac:dyDescent="0.4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1">
        <f>VLOOKUP(E293,'Sample GDP Data'!A$2:D$338,4,FALSE)</f>
        <v>6450</v>
      </c>
      <c r="L293" s="63"/>
      <c r="M293" s="124">
        <f t="shared" si="23"/>
        <v>6450</v>
      </c>
      <c r="P293" s="67">
        <f>IF(ISBLANK(F293),"",H293)</f>
        <v>6450</v>
      </c>
    </row>
    <row r="294" spans="1:16" x14ac:dyDescent="0.45">
      <c r="D294" s="67" t="s">
        <v>6541</v>
      </c>
      <c r="H294" s="121"/>
      <c r="L294" s="63"/>
      <c r="M294" s="124"/>
    </row>
    <row r="295" spans="1:16" x14ac:dyDescent="0.45">
      <c r="D295" s="67" t="s">
        <v>6435</v>
      </c>
      <c r="H295" s="121"/>
      <c r="L295" s="63"/>
      <c r="M295" s="124"/>
    </row>
    <row r="296" spans="1:16" x14ac:dyDescent="0.45">
      <c r="D296" s="67" t="s">
        <v>6128</v>
      </c>
      <c r="H296" s="121"/>
      <c r="L296" s="63"/>
      <c r="M296" s="124"/>
    </row>
    <row r="297" spans="1:16" x14ac:dyDescent="0.4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1">
        <f>VLOOKUP(E297,'Sample GDP Data'!A$2:D$338,4,FALSE)</f>
        <v>3551.7</v>
      </c>
      <c r="L297" s="63"/>
      <c r="M297" s="124">
        <f t="shared" si="23"/>
        <v>3551.7</v>
      </c>
      <c r="P297" s="67">
        <f>IF(ISBLANK(F297),"",H297)</f>
        <v>3551.7</v>
      </c>
    </row>
    <row r="298" spans="1:16" x14ac:dyDescent="0.45">
      <c r="D298" s="67" t="s">
        <v>6242</v>
      </c>
      <c r="H298" s="121"/>
      <c r="L298" s="63"/>
      <c r="M298" s="124"/>
    </row>
    <row r="299" spans="1:16" x14ac:dyDescent="0.4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1">
        <f>VLOOKUP(E299,'Sample GDP Data'!A$2:D$338,4,FALSE)</f>
        <v>2199.8000000000002</v>
      </c>
      <c r="L299" s="63"/>
      <c r="M299" s="124">
        <f t="shared" si="23"/>
        <v>2199.8000000000002</v>
      </c>
      <c r="P299" s="67">
        <f>IF(ISBLANK(F299),"",H299)</f>
        <v>2199.8000000000002</v>
      </c>
    </row>
    <row r="300" spans="1:16" x14ac:dyDescent="0.45">
      <c r="D300" s="67" t="s">
        <v>6244</v>
      </c>
      <c r="H300" s="121"/>
      <c r="L300" s="63"/>
      <c r="M300" s="124"/>
    </row>
    <row r="301" spans="1:16" x14ac:dyDescent="0.4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1">
        <f>VLOOKUP(E301,'Sample GDP Data'!A$2:D$338,4,FALSE)</f>
        <v>3740.7</v>
      </c>
      <c r="L301" s="63"/>
      <c r="M301" s="124">
        <f t="shared" si="23"/>
        <v>3740.7</v>
      </c>
      <c r="P301" s="67">
        <f>IF(ISBLANK(F301),"",H301)</f>
        <v>3740.7</v>
      </c>
    </row>
    <row r="302" spans="1:16" x14ac:dyDescent="0.45">
      <c r="D302" s="67" t="s">
        <v>6543</v>
      </c>
      <c r="H302" s="121"/>
      <c r="L302" s="63"/>
      <c r="M302" s="124"/>
    </row>
    <row r="303" spans="1:16" x14ac:dyDescent="0.45">
      <c r="D303" s="67" t="s">
        <v>6246</v>
      </c>
      <c r="H303" s="121"/>
      <c r="L303" s="63"/>
      <c r="M303" s="124"/>
    </row>
    <row r="304" spans="1:16" x14ac:dyDescent="0.45">
      <c r="D304" s="67" t="s">
        <v>6545</v>
      </c>
      <c r="H304" s="121"/>
      <c r="L304" s="63"/>
      <c r="M304" s="124"/>
    </row>
    <row r="305" spans="1:16" x14ac:dyDescent="0.4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1">
        <f>VLOOKUP(E305,'Sample GDP Data'!A$2:D$338,4,FALSE)</f>
        <v>1001.4</v>
      </c>
      <c r="L305" s="63"/>
      <c r="M305" s="124">
        <f t="shared" si="23"/>
        <v>1001.4</v>
      </c>
      <c r="P305" s="67">
        <f>IF(ISBLANK(F305),"",H305)</f>
        <v>1001.4</v>
      </c>
    </row>
    <row r="306" spans="1:16" x14ac:dyDescent="0.45">
      <c r="D306" s="67" t="s">
        <v>6248</v>
      </c>
      <c r="H306" s="121"/>
      <c r="L306" s="63"/>
      <c r="M306" s="124"/>
    </row>
    <row r="307" spans="1:16" x14ac:dyDescent="0.45">
      <c r="D307" s="67" t="s">
        <v>6250</v>
      </c>
      <c r="H307" s="121"/>
      <c r="L307" s="63"/>
      <c r="M307" s="124"/>
    </row>
    <row r="308" spans="1:16" x14ac:dyDescent="0.4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1">
        <f>VLOOKUP(E308,'Sample GDP Data'!A$2:D$338,4,FALSE)</f>
        <v>3998.5</v>
      </c>
      <c r="L308" s="63"/>
      <c r="M308" s="124">
        <f t="shared" si="23"/>
        <v>3998.5</v>
      </c>
      <c r="P308" s="67">
        <f>IF(ISBLANK(F308),"",H308)</f>
        <v>3998.5</v>
      </c>
    </row>
    <row r="309" spans="1:16" x14ac:dyDescent="0.45">
      <c r="D309" s="67" t="s">
        <v>6130</v>
      </c>
      <c r="H309" s="121"/>
      <c r="L309" s="63"/>
      <c r="M309" s="124"/>
    </row>
    <row r="310" spans="1:16" x14ac:dyDescent="0.45">
      <c r="D310" s="67" t="s">
        <v>6251</v>
      </c>
      <c r="H310" s="121"/>
      <c r="L310" s="63"/>
      <c r="M310" s="124"/>
    </row>
    <row r="311" spans="1:16" x14ac:dyDescent="0.4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1">
        <f>VLOOKUP(E311,'Sample GDP Data'!A$2:D$338,4,FALSE)</f>
        <v>1900.1</v>
      </c>
      <c r="L311" s="63"/>
      <c r="M311" s="124">
        <f t="shared" si="23"/>
        <v>1900.1</v>
      </c>
      <c r="P311" s="67">
        <f>IF(ISBLANK(F311),"",H311)</f>
        <v>1900.1</v>
      </c>
    </row>
    <row r="312" spans="1:16" x14ac:dyDescent="0.45">
      <c r="D312" s="67" t="s">
        <v>6132</v>
      </c>
      <c r="H312" s="121"/>
      <c r="L312" s="63"/>
      <c r="M312" s="124"/>
    </row>
    <row r="313" spans="1:16" x14ac:dyDescent="0.45">
      <c r="D313" s="67" t="s">
        <v>6133</v>
      </c>
      <c r="H313" s="121"/>
      <c r="L313" s="63"/>
      <c r="M313" s="124"/>
    </row>
    <row r="314" spans="1:16" x14ac:dyDescent="0.45">
      <c r="D314" s="67" t="s">
        <v>6135</v>
      </c>
      <c r="H314" s="121"/>
      <c r="L314" s="63"/>
      <c r="M314" s="124"/>
    </row>
    <row r="315" spans="1:16" x14ac:dyDescent="0.45">
      <c r="D315" s="67" t="s">
        <v>6547</v>
      </c>
      <c r="H315" s="121"/>
      <c r="L315" s="63"/>
      <c r="M315" s="124"/>
    </row>
    <row r="316" spans="1:16" x14ac:dyDescent="0.4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1"/>
      <c r="I316" s="67" t="s">
        <v>10211</v>
      </c>
      <c r="L316" s="63"/>
      <c r="M316" s="63"/>
      <c r="N316" s="130">
        <f>H316</f>
        <v>0</v>
      </c>
    </row>
    <row r="317" spans="1:16" x14ac:dyDescent="0.4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1"/>
      <c r="I317" s="67" t="s">
        <v>10211</v>
      </c>
      <c r="L317" s="63"/>
      <c r="M317" s="63"/>
      <c r="N317" s="130">
        <f t="shared" ref="N317:N320" si="24">H317</f>
        <v>0</v>
      </c>
    </row>
    <row r="318" spans="1:16" x14ac:dyDescent="0.4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1"/>
      <c r="I318" s="67" t="s">
        <v>10211</v>
      </c>
      <c r="L318" s="63"/>
      <c r="M318" s="63"/>
      <c r="N318" s="130">
        <f t="shared" si="24"/>
        <v>0</v>
      </c>
    </row>
    <row r="319" spans="1:16" x14ac:dyDescent="0.4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1"/>
      <c r="I319" s="67" t="s">
        <v>10211</v>
      </c>
      <c r="L319" s="63"/>
      <c r="M319" s="63"/>
      <c r="N319" s="130">
        <f t="shared" si="24"/>
        <v>0</v>
      </c>
    </row>
    <row r="320" spans="1:16" x14ac:dyDescent="0.4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1"/>
      <c r="I320" s="67" t="s">
        <v>10211</v>
      </c>
      <c r="L320" s="63"/>
      <c r="M320" s="63"/>
      <c r="N320" s="130">
        <f t="shared" si="24"/>
        <v>0</v>
      </c>
    </row>
    <row r="321" spans="1:17" x14ac:dyDescent="0.4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1">
        <f>VLOOKUP(E321,'Sample GDP Data'!A$2:D$338,4,FALSE)</f>
        <v>1448.6</v>
      </c>
      <c r="L321" s="63"/>
      <c r="M321" s="124">
        <f t="shared" si="23"/>
        <v>1448.6</v>
      </c>
      <c r="P321" s="67">
        <f>IF(ISBLANK(F321),"",H321)</f>
        <v>1448.6</v>
      </c>
    </row>
    <row r="322" spans="1:17" x14ac:dyDescent="0.45">
      <c r="D322" s="67" t="s">
        <v>6137</v>
      </c>
      <c r="H322" s="121"/>
      <c r="L322" s="63"/>
      <c r="M322" s="124"/>
    </row>
    <row r="323" spans="1:17" x14ac:dyDescent="0.45">
      <c r="D323" s="67" t="s">
        <v>6139</v>
      </c>
      <c r="H323" s="121"/>
      <c r="L323" s="63"/>
      <c r="M323" s="124"/>
    </row>
    <row r="324" spans="1:17" x14ac:dyDescent="0.45">
      <c r="D324" s="67" t="s">
        <v>6141</v>
      </c>
      <c r="H324" s="121"/>
      <c r="L324" s="63"/>
      <c r="M324" s="124"/>
    </row>
    <row r="325" spans="1:17" x14ac:dyDescent="0.4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1"/>
      <c r="L325" s="63"/>
    </row>
    <row r="326" spans="1:17" x14ac:dyDescent="0.4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1"/>
      <c r="L326" s="63"/>
    </row>
    <row r="327" spans="1:17" x14ac:dyDescent="0.4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1">
        <f>VLOOKUP(E327,'Sample GDP Data'!A$2:D$338,4,FALSE)</f>
        <v>29681.599999999999</v>
      </c>
      <c r="I327" s="133" t="s">
        <v>10210</v>
      </c>
      <c r="J327" s="133"/>
      <c r="L327" s="127">
        <f>SUM(M328:M371)</f>
        <v>29681.5</v>
      </c>
      <c r="M327" s="63"/>
      <c r="P327" s="67" t="str">
        <f>IF(ISBLANK(F327),"",H327)</f>
        <v/>
      </c>
      <c r="Q327" s="67">
        <f>SUM(P328:P371)</f>
        <v>29681.5</v>
      </c>
    </row>
    <row r="328" spans="1:17" x14ac:dyDescent="0.4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1">
        <f>VLOOKUP(E328,'Sample GDP Data'!A$2:D$338,4,FALSE)</f>
        <v>3229.6</v>
      </c>
      <c r="L328" s="63"/>
      <c r="M328" s="124">
        <f>H328</f>
        <v>3229.6</v>
      </c>
      <c r="P328" s="67">
        <f>IF(ISBLANK(F328),"",H328)</f>
        <v>3229.6</v>
      </c>
    </row>
    <row r="329" spans="1:17" x14ac:dyDescent="0.45">
      <c r="D329" s="67" t="s">
        <v>6143</v>
      </c>
      <c r="H329" s="121"/>
      <c r="L329" s="63"/>
      <c r="M329" s="124"/>
    </row>
    <row r="330" spans="1:17" x14ac:dyDescent="0.45">
      <c r="D330" s="67" t="s">
        <v>6253</v>
      </c>
      <c r="H330" s="121"/>
      <c r="L330" s="63"/>
      <c r="M330" s="124"/>
    </row>
    <row r="331" spans="1:17" x14ac:dyDescent="0.4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1">
        <f>VLOOKUP(E331,'Sample GDP Data'!A$2:D$338,4,FALSE)</f>
        <v>2401.9</v>
      </c>
      <c r="L331" s="63"/>
      <c r="M331" s="124">
        <f>H331</f>
        <v>2401.9</v>
      </c>
      <c r="P331" s="67">
        <f>IF(ISBLANK(F331),"",H331)</f>
        <v>2401.9</v>
      </c>
    </row>
    <row r="332" spans="1:17" x14ac:dyDescent="0.45">
      <c r="D332" s="67" t="s">
        <v>6145</v>
      </c>
      <c r="H332" s="121"/>
      <c r="L332" s="63"/>
      <c r="M332" s="124"/>
    </row>
    <row r="333" spans="1:17" x14ac:dyDescent="0.4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1">
        <f>VLOOKUP(E333,'Sample GDP Data'!A$2:D$338,4,FALSE)</f>
        <v>229.8</v>
      </c>
      <c r="L333" s="63"/>
      <c r="M333" s="124">
        <f>H333</f>
        <v>229.8</v>
      </c>
      <c r="P333" s="67">
        <f>IF(ISBLANK(F333),"",H333)</f>
        <v>229.8</v>
      </c>
    </row>
    <row r="334" spans="1:17" x14ac:dyDescent="0.45">
      <c r="D334" s="67" t="s">
        <v>6437</v>
      </c>
      <c r="H334" s="121"/>
      <c r="L334" s="63"/>
      <c r="M334" s="124"/>
    </row>
    <row r="335" spans="1:17" x14ac:dyDescent="0.45">
      <c r="D335" s="67" t="s">
        <v>6147</v>
      </c>
      <c r="H335" s="121"/>
      <c r="L335" s="63"/>
      <c r="M335" s="124"/>
    </row>
    <row r="336" spans="1:17" x14ac:dyDescent="0.4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1">
        <f>VLOOKUP(E336,'Sample GDP Data'!A$2:D$338,4,FALSE)</f>
        <v>7102.7</v>
      </c>
      <c r="L336" s="63"/>
      <c r="M336" s="124">
        <f>H336</f>
        <v>7102.7</v>
      </c>
      <c r="P336" s="67">
        <f>IF(ISBLANK(F336),"",H336)</f>
        <v>7102.7</v>
      </c>
    </row>
    <row r="337" spans="1:16" x14ac:dyDescent="0.45">
      <c r="D337" s="67" t="s">
        <v>6439</v>
      </c>
      <c r="H337" s="121"/>
      <c r="L337" s="63"/>
      <c r="M337" s="124"/>
    </row>
    <row r="338" spans="1:16" x14ac:dyDescent="0.45">
      <c r="D338" s="67" t="s">
        <v>6441</v>
      </c>
      <c r="H338" s="121"/>
      <c r="L338" s="63"/>
      <c r="M338" s="124"/>
    </row>
    <row r="339" spans="1:16" x14ac:dyDescent="0.4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1">
        <f>VLOOKUP(E339,'Sample GDP Data'!A$2:D$338,4,FALSE)</f>
        <v>3836.9</v>
      </c>
      <c r="I339" s="67" t="s">
        <v>10212</v>
      </c>
      <c r="L339" s="63"/>
      <c r="M339" s="124">
        <f>SUM(N342:N344)</f>
        <v>3836.8999999999996</v>
      </c>
      <c r="P339" s="67" t="str">
        <f>IF(ISBLANK(F339),"",H339)</f>
        <v/>
      </c>
    </row>
    <row r="340" spans="1:16" x14ac:dyDescent="0.45">
      <c r="D340" s="67" t="s">
        <v>7327</v>
      </c>
      <c r="H340" s="121"/>
      <c r="L340" s="63"/>
      <c r="M340" s="124"/>
    </row>
    <row r="341" spans="1:16" x14ac:dyDescent="0.45">
      <c r="D341" s="67" t="s">
        <v>7340</v>
      </c>
      <c r="H341" s="121"/>
      <c r="L341" s="63"/>
      <c r="M341" s="124"/>
    </row>
    <row r="342" spans="1:16" x14ac:dyDescent="0.4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1">
        <f>VLOOKUP(E342,'Sample GDP Data'!A$2:D$338,4,FALSE)</f>
        <v>2712.6</v>
      </c>
      <c r="L342" s="63"/>
      <c r="M342" s="63"/>
      <c r="N342" s="130">
        <f>H342</f>
        <v>2712.6</v>
      </c>
      <c r="P342" s="67">
        <f>IF(ISBLANK(F342),"",H342)</f>
        <v>2712.6</v>
      </c>
    </row>
    <row r="343" spans="1:16" x14ac:dyDescent="0.4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1">
        <f>VLOOKUP(E343,'Sample GDP Data'!A$2:D$338,4,FALSE)</f>
        <v>425</v>
      </c>
      <c r="L343" s="63"/>
      <c r="M343" s="63"/>
      <c r="N343" s="130">
        <f>H343</f>
        <v>425</v>
      </c>
      <c r="P343" s="67">
        <f>IF(ISBLANK(F343),"",H343)</f>
        <v>425</v>
      </c>
    </row>
    <row r="344" spans="1:16" x14ac:dyDescent="0.4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1">
        <f>VLOOKUP(E344,'Sample GDP Data'!A$2:D$338,4,FALSE)</f>
        <v>699.3</v>
      </c>
      <c r="I344" s="67" t="s">
        <v>10213</v>
      </c>
      <c r="L344" s="63"/>
      <c r="M344" s="63"/>
      <c r="N344" s="130">
        <f>H344</f>
        <v>699.3</v>
      </c>
      <c r="P344" s="67">
        <f>IF(ISBLANK(F344),"",H344)</f>
        <v>699.3</v>
      </c>
    </row>
    <row r="345" spans="1:16" x14ac:dyDescent="0.45">
      <c r="D345" s="67" t="s">
        <v>6443</v>
      </c>
      <c r="H345" s="121"/>
      <c r="L345" s="63"/>
      <c r="M345" s="63"/>
      <c r="N345" s="130"/>
    </row>
    <row r="346" spans="1:16" x14ac:dyDescent="0.45">
      <c r="D346" s="67" t="s">
        <v>6257</v>
      </c>
      <c r="H346" s="121"/>
      <c r="L346" s="63"/>
      <c r="M346" s="63"/>
      <c r="N346" s="130"/>
    </row>
    <row r="347" spans="1:16" x14ac:dyDescent="0.45">
      <c r="D347" s="67" t="s">
        <v>6445</v>
      </c>
      <c r="H347" s="121"/>
      <c r="L347" s="63"/>
      <c r="M347" s="63"/>
      <c r="N347" s="130"/>
    </row>
    <row r="348" spans="1:16" x14ac:dyDescent="0.45">
      <c r="D348" s="67" t="s">
        <v>6259</v>
      </c>
      <c r="H348" s="121"/>
      <c r="L348" s="63"/>
      <c r="M348" s="63"/>
      <c r="N348" s="130"/>
    </row>
    <row r="349" spans="1:16" x14ac:dyDescent="0.45">
      <c r="D349" s="67" t="s">
        <v>6265</v>
      </c>
      <c r="H349" s="121"/>
      <c r="L349" s="63"/>
      <c r="M349" s="63"/>
      <c r="N349" s="130"/>
    </row>
    <row r="350" spans="1:16" x14ac:dyDescent="0.45">
      <c r="D350" s="67" t="s">
        <v>6447</v>
      </c>
      <c r="H350" s="121"/>
      <c r="L350" s="63"/>
      <c r="M350" s="63"/>
      <c r="N350" s="130"/>
    </row>
    <row r="351" spans="1:16" x14ac:dyDescent="0.45">
      <c r="D351" s="67" t="s">
        <v>6267</v>
      </c>
      <c r="H351" s="121"/>
      <c r="L351" s="63"/>
      <c r="M351" s="63"/>
      <c r="N351" s="130"/>
    </row>
    <row r="352" spans="1:16" x14ac:dyDescent="0.45">
      <c r="D352" s="67" t="s">
        <v>7335</v>
      </c>
      <c r="H352" s="121"/>
      <c r="L352" s="63"/>
      <c r="M352" s="63"/>
      <c r="N352" s="130"/>
    </row>
    <row r="353" spans="1:16" x14ac:dyDescent="0.45">
      <c r="A353" s="67">
        <f>VLOOKUP(E353,'GDP MetaData'!B$26:H$362,7,FALSE)</f>
        <v>0</v>
      </c>
      <c r="B353" s="67" t="str">
        <f>IF(A353=0,"",VLOOKUP(A353,'GDP MetaData'!A$388:C$486,3,FALSE))</f>
        <v/>
      </c>
      <c r="E353" s="67" t="str">
        <f>'Sample GDP Data'!A220</f>
        <v>486000</v>
      </c>
      <c r="G353" s="67" t="str">
        <f>VLOOKUP(E353,'GDP MetaData'!B$26:C$362,2,FALSE)</f>
        <v>Pipeline transportation</v>
      </c>
      <c r="H353" s="121">
        <f>VLOOKUP(E353,'Sample GDP Data'!A$2:D$338,4,FALSE)</f>
        <v>1216.3</v>
      </c>
      <c r="L353" s="63"/>
      <c r="M353" s="124">
        <f>SUM(N354:N355)</f>
        <v>1216.2</v>
      </c>
      <c r="P353" s="67" t="str">
        <f>IF(ISBLANK(F353),"",H353)</f>
        <v/>
      </c>
    </row>
    <row r="354" spans="1:16" x14ac:dyDescent="0.4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1">
        <f>VLOOKUP(E354,'Sample GDP Data'!A$2:D$338,4,FALSE)</f>
        <v>890.6</v>
      </c>
      <c r="L354" s="63"/>
      <c r="M354" s="63"/>
      <c r="N354" s="130">
        <f>H354</f>
        <v>890.6</v>
      </c>
      <c r="P354" s="67">
        <f>IF(ISBLANK(F354),"",H354)</f>
        <v>890.6</v>
      </c>
    </row>
    <row r="355" spans="1:16" x14ac:dyDescent="0.4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1">
        <f>VLOOKUP(E355,'Sample GDP Data'!A$2:D$338,4,FALSE)</f>
        <v>325.60000000000002</v>
      </c>
      <c r="I355" s="67" t="s">
        <v>10197</v>
      </c>
      <c r="L355" s="63"/>
      <c r="M355" s="63"/>
      <c r="N355" s="130">
        <f>H355</f>
        <v>325.60000000000002</v>
      </c>
      <c r="P355" s="67">
        <f>IF(ISBLANK(F355),"",H355)</f>
        <v>325.60000000000002</v>
      </c>
    </row>
    <row r="356" spans="1:16" x14ac:dyDescent="0.45">
      <c r="D356" s="67" t="s">
        <v>6320</v>
      </c>
      <c r="H356" s="121"/>
      <c r="L356" s="63"/>
      <c r="M356" s="63"/>
      <c r="N356" s="130"/>
    </row>
    <row r="357" spans="1:16" x14ac:dyDescent="0.45">
      <c r="D357" s="67" t="s">
        <v>6549</v>
      </c>
      <c r="H357" s="121"/>
      <c r="L357" s="63"/>
      <c r="M357" s="63"/>
      <c r="N357" s="130"/>
    </row>
    <row r="358" spans="1:16" x14ac:dyDescent="0.4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1">
        <f>VLOOKUP(E358,'Sample GDP Data'!A$2:D$338,4,FALSE)</f>
        <v>6755</v>
      </c>
      <c r="L358" s="63"/>
      <c r="M358" s="124">
        <f>H358</f>
        <v>6755</v>
      </c>
      <c r="P358" s="67">
        <f>IF(ISBLANK(F358),"",H358)</f>
        <v>6755</v>
      </c>
    </row>
    <row r="359" spans="1:16" x14ac:dyDescent="0.45">
      <c r="D359" s="67" t="s">
        <v>6322</v>
      </c>
      <c r="H359" s="121"/>
      <c r="L359" s="63"/>
      <c r="M359" s="124"/>
    </row>
    <row r="360" spans="1:16" x14ac:dyDescent="0.45">
      <c r="D360" s="67" t="s">
        <v>6269</v>
      </c>
      <c r="H360" s="121"/>
      <c r="L360" s="63"/>
      <c r="M360" s="124"/>
    </row>
    <row r="361" spans="1:16" x14ac:dyDescent="0.45">
      <c r="D361" s="67" t="s">
        <v>6449</v>
      </c>
      <c r="H361" s="121"/>
      <c r="L361" s="63"/>
      <c r="M361" s="124"/>
    </row>
    <row r="362" spans="1:16" x14ac:dyDescent="0.45">
      <c r="D362" s="67" t="s">
        <v>6551</v>
      </c>
      <c r="H362" s="121"/>
      <c r="L362" s="63"/>
      <c r="M362" s="124"/>
    </row>
    <row r="363" spans="1:16" x14ac:dyDescent="0.45">
      <c r="D363" s="67" t="s">
        <v>6271</v>
      </c>
      <c r="H363" s="121"/>
      <c r="L363" s="63"/>
      <c r="M363" s="124"/>
    </row>
    <row r="364" spans="1:16" x14ac:dyDescent="0.45">
      <c r="D364" s="67" t="s">
        <v>6451</v>
      </c>
      <c r="H364" s="121"/>
      <c r="L364" s="63"/>
      <c r="M364" s="124"/>
    </row>
    <row r="365" spans="1:16" x14ac:dyDescent="0.4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1">
        <f>VLOOKUP(E365,'Sample GDP Data'!A$2:D$338,4,FALSE)</f>
        <v>3649.1</v>
      </c>
      <c r="L365" s="63"/>
      <c r="M365" s="124">
        <f>SUM(N366:N368)</f>
        <v>3649.1</v>
      </c>
      <c r="P365" s="67" t="str">
        <f>IF(ISBLANK(F365),"",H365)</f>
        <v/>
      </c>
    </row>
    <row r="366" spans="1:16" x14ac:dyDescent="0.4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1">
        <f>VLOOKUP(E366,'Sample GDP Data'!A$2:D$338,4,FALSE)</f>
        <v>2228.1999999999998</v>
      </c>
      <c r="L366" s="63"/>
      <c r="M366" s="63"/>
      <c r="N366" s="130">
        <f>H366</f>
        <v>2228.1999999999998</v>
      </c>
      <c r="P366" s="67">
        <f>IF(ISBLANK(F366),"",H366)</f>
        <v>2228.1999999999998</v>
      </c>
    </row>
    <row r="367" spans="1:16" x14ac:dyDescent="0.45">
      <c r="D367" s="67" t="s">
        <v>6273</v>
      </c>
      <c r="H367" s="121"/>
      <c r="L367" s="63"/>
      <c r="M367" s="63"/>
      <c r="N367" s="130"/>
    </row>
    <row r="368" spans="1:16" x14ac:dyDescent="0.4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1">
        <f>VLOOKUP(E368,'Sample GDP Data'!A$2:D$338,4,FALSE)</f>
        <v>1420.9</v>
      </c>
      <c r="L368" s="63"/>
      <c r="M368" s="63"/>
      <c r="N368" s="130">
        <f>H368</f>
        <v>1420.9</v>
      </c>
      <c r="P368" s="67">
        <f>IF(ISBLANK(F368),"",H368)</f>
        <v>1420.9</v>
      </c>
    </row>
    <row r="369" spans="1:22" x14ac:dyDescent="0.45">
      <c r="D369" s="67" t="s">
        <v>6275</v>
      </c>
      <c r="H369" s="121"/>
      <c r="L369" s="63"/>
      <c r="M369" s="63"/>
      <c r="N369" s="130"/>
    </row>
    <row r="370" spans="1:22" x14ac:dyDescent="0.45">
      <c r="D370" s="67" t="s">
        <v>6324</v>
      </c>
      <c r="H370" s="121"/>
      <c r="L370" s="63"/>
      <c r="M370" s="63"/>
      <c r="N370" s="130"/>
    </row>
    <row r="371" spans="1:22" x14ac:dyDescent="0.4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1">
        <f>VLOOKUP(E371,'Sample GDP Data'!A$2:D$338,4,FALSE)</f>
        <v>1260.3</v>
      </c>
      <c r="L371" s="63"/>
      <c r="M371" s="124">
        <f>H371</f>
        <v>1260.3</v>
      </c>
      <c r="P371" s="67">
        <f>IF(ISBLANK(F371),"",H371)</f>
        <v>1260.3</v>
      </c>
    </row>
    <row r="372" spans="1:22" x14ac:dyDescent="0.45">
      <c r="D372" s="67" t="s">
        <v>6326</v>
      </c>
      <c r="H372" s="121"/>
      <c r="L372" s="63"/>
      <c r="M372" s="124"/>
    </row>
    <row r="373" spans="1:22" ht="15.75" x14ac:dyDescent="0.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1">
        <f>VLOOKUP(E373,'Sample GDP Data'!A$2:D$338,4,FALSE)</f>
        <v>27623</v>
      </c>
      <c r="L373" s="127">
        <f>SUM(M374:M396)</f>
        <v>27623</v>
      </c>
      <c r="M373" s="63"/>
      <c r="P373" s="67" t="str">
        <f t="shared" ref="P373:P379" si="25">IF(ISBLANK(F373),"",H373)</f>
        <v/>
      </c>
      <c r="Q373" s="67">
        <f>SUM(P374:P396)</f>
        <v>27623</v>
      </c>
      <c r="T373" s="134"/>
      <c r="U373" s="135"/>
      <c r="V373" s="134"/>
    </row>
    <row r="374" spans="1:22" ht="15.75" x14ac:dyDescent="0.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1">
        <f>VLOOKUP(E374,'Sample GDP Data'!A$2:D$338,4,FALSE)</f>
        <v>5354</v>
      </c>
      <c r="L374" s="63"/>
      <c r="M374" s="124">
        <f>SUM(N375:N378)</f>
        <v>5354</v>
      </c>
      <c r="P374" s="67" t="str">
        <f t="shared" si="25"/>
        <v/>
      </c>
      <c r="T374" s="134"/>
      <c r="U374" s="135"/>
      <c r="V374" s="134"/>
    </row>
    <row r="375" spans="1:22" ht="15.75" x14ac:dyDescent="0.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1">
        <f>VLOOKUP(E375,'Sample GDP Data'!A$2:D$338,4,FALSE)</f>
        <v>1843</v>
      </c>
      <c r="L375" s="63"/>
      <c r="M375" s="63"/>
      <c r="N375" s="130">
        <f>SUM(O376:O377)</f>
        <v>1843</v>
      </c>
      <c r="P375" s="67" t="str">
        <f t="shared" si="25"/>
        <v/>
      </c>
      <c r="T375" s="134"/>
      <c r="U375" s="135"/>
      <c r="V375" s="134"/>
    </row>
    <row r="376" spans="1:22" ht="15.75" x14ac:dyDescent="0.4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1">
        <f>VLOOKUP(E376,'Sample GDP Data'!A$2:D$338,4,FALSE)</f>
        <v>715.7</v>
      </c>
      <c r="L376" s="63"/>
      <c r="M376" s="63"/>
      <c r="O376" s="128">
        <f>H376</f>
        <v>715.7</v>
      </c>
      <c r="P376" s="67">
        <f t="shared" si="25"/>
        <v>715.7</v>
      </c>
      <c r="S376" s="67" t="s">
        <v>16</v>
      </c>
      <c r="T376" s="134"/>
      <c r="U376" s="136">
        <v>5111</v>
      </c>
      <c r="V376" s="134"/>
    </row>
    <row r="377" spans="1:22" ht="15.75" x14ac:dyDescent="0.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1">
        <f>VLOOKUP(E377,'Sample GDP Data'!A$2:D$338,4,FALSE)</f>
        <v>1127.3</v>
      </c>
      <c r="I377" s="67" t="s">
        <v>10197</v>
      </c>
      <c r="L377" s="63"/>
      <c r="M377" s="63"/>
      <c r="O377" s="128">
        <f>H377</f>
        <v>1127.3</v>
      </c>
      <c r="P377" s="67">
        <f t="shared" si="25"/>
        <v>1127.3</v>
      </c>
      <c r="T377" s="134"/>
      <c r="U377" s="135"/>
      <c r="V377" s="134"/>
    </row>
    <row r="378" spans="1:22" ht="15.75" x14ac:dyDescent="0.4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1">
        <f>VLOOKUP(E378,'Sample GDP Data'!A$2:D$338,4,FALSE)</f>
        <v>3511</v>
      </c>
      <c r="L378" s="63"/>
      <c r="M378" s="63"/>
      <c r="N378" s="130">
        <f>H378</f>
        <v>3511</v>
      </c>
      <c r="P378" s="67">
        <f t="shared" si="25"/>
        <v>3511</v>
      </c>
      <c r="S378" s="67" t="s">
        <v>23</v>
      </c>
      <c r="T378" s="134"/>
      <c r="U378" s="136">
        <v>5112</v>
      </c>
      <c r="V378" s="134"/>
    </row>
    <row r="379" spans="1:22" ht="15.75" x14ac:dyDescent="0.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1">
        <f>VLOOKUP(E379,'Sample GDP Data'!A$2:D$338,4,FALSE)</f>
        <v>1905.4</v>
      </c>
      <c r="L379" s="63"/>
      <c r="M379" s="124">
        <f>SUM(N380)</f>
        <v>1905.4</v>
      </c>
      <c r="P379" s="67" t="str">
        <f t="shared" si="25"/>
        <v/>
      </c>
      <c r="T379" s="134"/>
      <c r="U379" s="135"/>
      <c r="V379" s="134"/>
    </row>
    <row r="380" spans="1:22" ht="15.75" x14ac:dyDescent="0.45">
      <c r="D380" s="67" t="s">
        <v>28</v>
      </c>
      <c r="E380" s="133" t="s">
        <v>10214</v>
      </c>
      <c r="H380" s="121"/>
      <c r="I380" s="67" t="s">
        <v>10215</v>
      </c>
      <c r="L380" s="63"/>
      <c r="N380" s="130">
        <f>SUM(O381:O386)</f>
        <v>1905.4</v>
      </c>
      <c r="S380" s="67" t="s">
        <v>29</v>
      </c>
      <c r="T380" s="134"/>
      <c r="U380" s="136">
        <v>5121</v>
      </c>
      <c r="V380" s="134"/>
    </row>
    <row r="381" spans="1:22" ht="15.75" x14ac:dyDescent="0.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1">
        <f>VLOOKUP(E381,'Sample GDP Data'!A$2:D$338,4,FALSE)</f>
        <v>296.10000000000002</v>
      </c>
      <c r="I381" s="67" t="s">
        <v>10206</v>
      </c>
      <c r="L381" s="63"/>
      <c r="M381" s="63"/>
      <c r="O381" s="128">
        <f>H381</f>
        <v>296.10000000000002</v>
      </c>
      <c r="P381" s="67">
        <f>IF(ISBLANK(F381),"",H381)</f>
        <v>296.10000000000002</v>
      </c>
      <c r="T381" s="134"/>
      <c r="U381" s="135"/>
      <c r="V381" s="134"/>
    </row>
    <row r="382" spans="1:22" ht="15.75" x14ac:dyDescent="0.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1">
        <f>VLOOKUP(E382,'Sample GDP Data'!A$2:D$338,4,FALSE)</f>
        <v>1354.4</v>
      </c>
      <c r="I382" s="67" t="s">
        <v>10197</v>
      </c>
      <c r="L382" s="63"/>
      <c r="M382" s="63"/>
      <c r="O382" s="128">
        <f>H382</f>
        <v>1354.4</v>
      </c>
      <c r="P382" s="67">
        <f>IF(ISBLANK(F382),"",H382)</f>
        <v>1354.4</v>
      </c>
      <c r="T382" s="134"/>
      <c r="U382" s="135"/>
      <c r="V382" s="134"/>
    </row>
    <row r="383" spans="1:22" ht="15.75" x14ac:dyDescent="0.5">
      <c r="D383" s="67" t="s">
        <v>7384</v>
      </c>
      <c r="H383" s="121"/>
      <c r="L383" s="63"/>
      <c r="M383" s="63"/>
      <c r="O383" s="128"/>
      <c r="T383" s="134"/>
      <c r="U383" s="135"/>
      <c r="V383" s="134"/>
    </row>
    <row r="384" spans="1:22" ht="15.75" x14ac:dyDescent="0.5">
      <c r="D384" s="67" t="s">
        <v>7385</v>
      </c>
      <c r="H384" s="121"/>
      <c r="L384" s="63"/>
      <c r="M384" s="63"/>
      <c r="O384" s="128"/>
      <c r="T384" s="134"/>
      <c r="U384" s="135"/>
      <c r="V384" s="134"/>
    </row>
    <row r="385" spans="1:22" ht="15.75" x14ac:dyDescent="0.5">
      <c r="D385" s="67" t="s">
        <v>7387</v>
      </c>
      <c r="H385" s="121"/>
      <c r="L385" s="63"/>
      <c r="M385" s="63"/>
      <c r="O385" s="128"/>
      <c r="T385" s="134"/>
      <c r="U385" s="135"/>
      <c r="V385" s="134"/>
    </row>
    <row r="386" spans="1:22" ht="15.75" x14ac:dyDescent="0.4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1">
        <f>VLOOKUP(E386,'Sample GDP Data'!A$2:D$338,4,FALSE)</f>
        <v>254.9</v>
      </c>
      <c r="L386" s="63"/>
      <c r="M386" s="63"/>
      <c r="O386" s="128">
        <f>H386</f>
        <v>254.9</v>
      </c>
      <c r="P386" s="67">
        <f>IF(ISBLANK(F386),"",H386)</f>
        <v>254.9</v>
      </c>
      <c r="S386" s="67" t="s">
        <v>37</v>
      </c>
      <c r="T386" s="134"/>
      <c r="U386" s="136">
        <v>5122</v>
      </c>
      <c r="V386" s="134"/>
    </row>
    <row r="387" spans="1:22" ht="15.75" x14ac:dyDescent="0.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1">
        <f>VLOOKUP(E387,'Sample GDP Data'!A$2:D$338,4,FALSE)</f>
        <v>2348.6</v>
      </c>
      <c r="L387" s="63"/>
      <c r="M387" s="124">
        <f>SUM(N388:N389)</f>
        <v>2348.6</v>
      </c>
      <c r="P387" s="67" t="str">
        <f>IF(ISBLANK(F387),"",H387)</f>
        <v/>
      </c>
      <c r="T387" s="134"/>
      <c r="U387" s="135"/>
      <c r="V387" s="134"/>
    </row>
    <row r="388" spans="1:22" ht="15.75" x14ac:dyDescent="0.4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1">
        <f>VLOOKUP(E388,'Sample GDP Data'!A$2:D$338,4,FALSE)</f>
        <v>1217.0999999999999</v>
      </c>
      <c r="L388" s="63"/>
      <c r="M388" s="63"/>
      <c r="N388" s="130">
        <f>H388</f>
        <v>1217.0999999999999</v>
      </c>
      <c r="P388" s="67">
        <f>IF(ISBLANK(F388),"",H388)</f>
        <v>1217.0999999999999</v>
      </c>
      <c r="S388" s="67" t="s">
        <v>42</v>
      </c>
      <c r="T388" s="134"/>
      <c r="U388" s="136">
        <v>5151</v>
      </c>
      <c r="V388" s="134"/>
    </row>
    <row r="389" spans="1:22" ht="15.75" x14ac:dyDescent="0.4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1">
        <f>VLOOKUP(E389,'Sample GDP Data'!A$2:D$338,4,FALSE)</f>
        <v>1131.5</v>
      </c>
      <c r="L389" s="63"/>
      <c r="M389" s="63"/>
      <c r="N389" s="130">
        <f>H389</f>
        <v>1131.5</v>
      </c>
      <c r="P389" s="67">
        <f>IF(ISBLANK(F389),"",H389)</f>
        <v>1131.5</v>
      </c>
      <c r="S389" s="67" t="s">
        <v>47</v>
      </c>
      <c r="T389" s="134"/>
      <c r="U389" s="136">
        <v>5152</v>
      </c>
      <c r="V389" s="134"/>
    </row>
    <row r="390" spans="1:22" ht="15.75" x14ac:dyDescent="0.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1">
        <f>VLOOKUP(E390,'Sample GDP Data'!A$2:D$338,4,FALSE)</f>
        <v>13956.2</v>
      </c>
      <c r="L390" s="63"/>
      <c r="M390" s="124">
        <f>H390</f>
        <v>13956.2</v>
      </c>
      <c r="P390" s="67">
        <f>IF(ISBLANK(F390),"",H390)</f>
        <v>13956.2</v>
      </c>
      <c r="T390" s="134"/>
      <c r="U390" s="135"/>
      <c r="V390" s="134"/>
    </row>
    <row r="391" spans="1:22" ht="15.75" x14ac:dyDescent="0.5">
      <c r="D391" s="67" t="s">
        <v>7397</v>
      </c>
      <c r="H391" s="121"/>
      <c r="L391" s="63"/>
      <c r="M391" s="124"/>
      <c r="T391" s="134"/>
      <c r="U391" s="135"/>
      <c r="V391" s="134"/>
    </row>
    <row r="392" spans="1:22" ht="15.75" x14ac:dyDescent="0.5">
      <c r="D392" s="67" t="s">
        <v>6458</v>
      </c>
      <c r="H392" s="121"/>
      <c r="L392" s="63"/>
      <c r="M392" s="124"/>
      <c r="T392" s="134"/>
      <c r="U392" s="135"/>
      <c r="V392" s="134"/>
    </row>
    <row r="393" spans="1:22" ht="15.75" x14ac:dyDescent="0.5">
      <c r="D393" s="67" t="s">
        <v>6330</v>
      </c>
      <c r="H393" s="121"/>
      <c r="L393" s="63"/>
      <c r="M393" s="124"/>
      <c r="T393" s="134"/>
      <c r="U393" s="135"/>
      <c r="V393" s="134"/>
    </row>
    <row r="394" spans="1:22" ht="15.75" x14ac:dyDescent="0.4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1">
        <f>VLOOKUP(E394,'Sample GDP Data'!A$2:D$338,4,FALSE)</f>
        <v>2224</v>
      </c>
      <c r="L394" s="63"/>
      <c r="M394" s="124">
        <f>H394</f>
        <v>2224</v>
      </c>
      <c r="P394" s="67">
        <f>IF(ISBLANK(F394),"",H394)</f>
        <v>2224</v>
      </c>
      <c r="S394" s="67" t="s">
        <v>52</v>
      </c>
      <c r="T394" s="134"/>
      <c r="U394" s="136">
        <v>5182</v>
      </c>
      <c r="V394" s="134"/>
    </row>
    <row r="395" spans="1:22" ht="15.75" x14ac:dyDescent="0.45">
      <c r="D395" s="67" t="s">
        <v>51</v>
      </c>
      <c r="H395" s="121"/>
      <c r="L395" s="63"/>
      <c r="M395" s="124"/>
      <c r="T395" s="134"/>
      <c r="U395" s="136"/>
      <c r="V395" s="134"/>
    </row>
    <row r="396" spans="1:22" ht="15.75" x14ac:dyDescent="0.4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1">
        <f>VLOOKUP(E396,'Sample GDP Data'!A$2:D$338,4,FALSE)</f>
        <v>1834.8</v>
      </c>
      <c r="L396" s="63"/>
      <c r="M396" s="124">
        <f>H396</f>
        <v>1834.8</v>
      </c>
      <c r="P396" s="67">
        <f>IF(ISBLANK(F396),"",H396)</f>
        <v>1834.8</v>
      </c>
      <c r="S396" s="67" t="s">
        <v>57</v>
      </c>
      <c r="T396" s="134"/>
      <c r="U396" s="136">
        <v>5191</v>
      </c>
      <c r="V396" s="134"/>
    </row>
    <row r="397" spans="1:22" ht="15.75" x14ac:dyDescent="0.45">
      <c r="D397" s="67" t="s">
        <v>56</v>
      </c>
      <c r="H397" s="121"/>
      <c r="L397" s="63"/>
      <c r="M397" s="124"/>
      <c r="T397" s="134"/>
      <c r="U397" s="136"/>
      <c r="V397" s="134"/>
    </row>
    <row r="398" spans="1:22" ht="15.75" x14ac:dyDescent="0.4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1"/>
      <c r="I398" s="67" t="s">
        <v>10216</v>
      </c>
      <c r="L398" s="63"/>
      <c r="M398" s="124"/>
      <c r="T398" s="134"/>
      <c r="U398" s="136"/>
      <c r="V398" s="134"/>
    </row>
    <row r="399" spans="1:22" ht="15.75" x14ac:dyDescent="0.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1">
        <f>VLOOKUP(E399,'Sample GDP Data'!A$2:D$338,4,FALSE)</f>
        <v>65605.100000000006</v>
      </c>
      <c r="I399" s="67" t="s">
        <v>10217</v>
      </c>
      <c r="L399" s="127">
        <f>SUM(M401:M413)</f>
        <v>65605.10000000002</v>
      </c>
      <c r="M399" s="63"/>
      <c r="P399" s="67" t="str">
        <f>IF(ISBLANK(F399),"",H399)</f>
        <v/>
      </c>
      <c r="Q399" s="67">
        <f>SUM(P399:P413)</f>
        <v>65605.100000000006</v>
      </c>
      <c r="T399" s="134"/>
      <c r="U399" s="135"/>
      <c r="V399" s="134"/>
    </row>
    <row r="400" spans="1:22" ht="15.75" x14ac:dyDescent="0.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1">
        <f>VLOOKUP(E400,'Sample GDP Data'!A$2:D$338,4,FALSE)</f>
        <v>41736.699999999997</v>
      </c>
      <c r="I400" s="67" t="s">
        <v>10202</v>
      </c>
      <c r="M400" s="63"/>
      <c r="U400" s="137"/>
    </row>
    <row r="401" spans="1:16" x14ac:dyDescent="0.4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1">
        <f>VLOOKUP(E401,'Sample GDP Data'!A$2:D$338,4,FALSE)</f>
        <v>274.3</v>
      </c>
      <c r="L401" s="63"/>
      <c r="M401" s="124">
        <f>H401</f>
        <v>274.3</v>
      </c>
      <c r="P401" s="67">
        <f>IF(ISBLANK(F401),"",H401)</f>
        <v>274.3</v>
      </c>
    </row>
    <row r="402" spans="1:16" x14ac:dyDescent="0.45">
      <c r="D402" s="67" t="s">
        <v>6554</v>
      </c>
      <c r="H402" s="121"/>
      <c r="L402" s="63"/>
      <c r="M402" s="124"/>
    </row>
    <row r="403" spans="1:16" x14ac:dyDescent="0.4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1">
        <f>VLOOKUP(E403,'Sample GDP Data'!A$2:D$338,4,FALSE)</f>
        <v>41462.400000000001</v>
      </c>
      <c r="I403" s="67" t="s">
        <v>10198</v>
      </c>
      <c r="L403" s="63"/>
      <c r="M403" s="124">
        <f>SUM(N404:N409)</f>
        <v>41462.400000000009</v>
      </c>
      <c r="P403" s="67" t="str">
        <f>IF(ISBLANK(F403),"",H403)</f>
        <v/>
      </c>
    </row>
    <row r="404" spans="1:16" x14ac:dyDescent="0.4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1">
        <f>VLOOKUP(E404,'Sample GDP Data'!A$2:D$338,4,FALSE)</f>
        <v>37004.300000000003</v>
      </c>
      <c r="I404" s="67" t="s">
        <v>10198</v>
      </c>
      <c r="L404" s="63"/>
      <c r="M404" s="63"/>
      <c r="N404" s="132">
        <f>SUM(O405:O406)</f>
        <v>37004.300000000003</v>
      </c>
      <c r="P404" s="67" t="str">
        <f>IF(ISBLANK(F404),"",H404)</f>
        <v/>
      </c>
    </row>
    <row r="405" spans="1:16" x14ac:dyDescent="0.4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1">
        <f>VLOOKUP(E405,'Sample GDP Data'!A$2:D$338,4,FALSE)</f>
        <v>614.29999999999995</v>
      </c>
      <c r="L405" s="63"/>
      <c r="M405" s="63"/>
      <c r="O405" s="128">
        <f>H405</f>
        <v>614.29999999999995</v>
      </c>
      <c r="P405" s="67">
        <f>IF(ISBLANK(F405),"",H405)</f>
        <v>614.29999999999995</v>
      </c>
    </row>
    <row r="406" spans="1:16" x14ac:dyDescent="0.4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1">
        <f>VLOOKUP(E406,'Sample GDP Data'!A$2:D$338,4,FALSE)</f>
        <v>36390</v>
      </c>
      <c r="I406" s="67" t="s">
        <v>10197</v>
      </c>
      <c r="L406" s="63"/>
      <c r="M406" s="63"/>
      <c r="O406" s="128">
        <f>H406</f>
        <v>36390</v>
      </c>
      <c r="P406" s="67">
        <f>IF(ISBLANK(F406),"",H406)</f>
        <v>36390</v>
      </c>
    </row>
    <row r="407" spans="1:16" x14ac:dyDescent="0.4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1"/>
      <c r="I407" s="67" t="s">
        <v>10218</v>
      </c>
      <c r="L407" s="63"/>
      <c r="M407" s="63"/>
    </row>
    <row r="408" spans="1:16" x14ac:dyDescent="0.4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1">
        <f>VLOOKUP(E408,'Sample GDP Data'!A$2:D$338,4,FALSE)</f>
        <v>2704.8</v>
      </c>
      <c r="L408" s="63"/>
      <c r="M408" s="63"/>
      <c r="N408" s="132">
        <f>H408</f>
        <v>2704.8</v>
      </c>
      <c r="P408" s="67">
        <f t="shared" ref="P408:P413" si="26">IF(ISBLANK(F408),"",H408)</f>
        <v>2704.8</v>
      </c>
    </row>
    <row r="409" spans="1:16" x14ac:dyDescent="0.4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1">
        <f>VLOOKUP(E409,'Sample GDP Data'!A$2:D$338,4,FALSE)</f>
        <v>1753.3</v>
      </c>
      <c r="L409" s="63"/>
      <c r="M409" s="63"/>
      <c r="N409" s="132">
        <f>H409</f>
        <v>1753.3</v>
      </c>
      <c r="P409" s="67">
        <f t="shared" si="26"/>
        <v>1753.3</v>
      </c>
    </row>
    <row r="410" spans="1:16" x14ac:dyDescent="0.4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1">
        <f>VLOOKUP(E410,'Sample GDP Data'!A$2:D$338,4,FALSE)</f>
        <v>14759.3</v>
      </c>
      <c r="L410" s="63"/>
      <c r="M410" s="124">
        <f>H410</f>
        <v>14759.3</v>
      </c>
      <c r="P410" s="67" t="str">
        <f t="shared" si="26"/>
        <v/>
      </c>
    </row>
    <row r="411" spans="1:16" x14ac:dyDescent="0.4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1">
        <f>VLOOKUP(E411,'Sample GDP Data'!A$2:D$338,4,FALSE)</f>
        <v>10174.5</v>
      </c>
      <c r="L411" s="63"/>
      <c r="M411" s="63"/>
      <c r="N411" s="132">
        <f>H411</f>
        <v>10174.5</v>
      </c>
      <c r="P411" s="67">
        <f t="shared" si="26"/>
        <v>10174.5</v>
      </c>
    </row>
    <row r="412" spans="1:16" x14ac:dyDescent="0.4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1">
        <f>VLOOKUP(E412,'Sample GDP Data'!A$2:D$338,4,FALSE)</f>
        <v>4584.8</v>
      </c>
      <c r="L412" s="63"/>
      <c r="M412" s="63"/>
      <c r="N412" s="132">
        <f>H412</f>
        <v>4584.8</v>
      </c>
      <c r="P412" s="67">
        <f t="shared" si="26"/>
        <v>4584.8</v>
      </c>
    </row>
    <row r="413" spans="1:16" x14ac:dyDescent="0.4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1">
        <f>VLOOKUP(E413,'Sample GDP Data'!A$2:D$338,4,FALSE)</f>
        <v>9109.1</v>
      </c>
      <c r="I413" s="67" t="s">
        <v>10197</v>
      </c>
      <c r="L413" s="63"/>
      <c r="M413" s="124">
        <f>H413</f>
        <v>9109.1</v>
      </c>
      <c r="P413" s="67">
        <f t="shared" si="26"/>
        <v>9109.1</v>
      </c>
    </row>
    <row r="414" spans="1:16" x14ac:dyDescent="0.45">
      <c r="D414" s="67" t="s">
        <v>7431</v>
      </c>
      <c r="H414" s="121"/>
      <c r="L414" s="63"/>
      <c r="M414" s="124"/>
    </row>
    <row r="415" spans="1:16" x14ac:dyDescent="0.45">
      <c r="D415" s="67" t="s">
        <v>6461</v>
      </c>
      <c r="H415" s="121"/>
      <c r="L415" s="63"/>
      <c r="M415" s="124"/>
    </row>
    <row r="416" spans="1:16" x14ac:dyDescent="0.45">
      <c r="D416" s="67" t="s">
        <v>6280</v>
      </c>
      <c r="H416" s="121"/>
      <c r="L416" s="63"/>
      <c r="M416" s="124"/>
    </row>
    <row r="417" spans="1:17" x14ac:dyDescent="0.45">
      <c r="D417" s="67" t="s">
        <v>6558</v>
      </c>
      <c r="H417" s="121"/>
      <c r="L417" s="63"/>
      <c r="M417" s="124"/>
    </row>
    <row r="418" spans="1:17" x14ac:dyDescent="0.45">
      <c r="D418" s="67" t="s">
        <v>7463</v>
      </c>
      <c r="H418" s="121"/>
      <c r="L418" s="63"/>
      <c r="M418" s="124"/>
    </row>
    <row r="419" spans="1:17" x14ac:dyDescent="0.45">
      <c r="D419" s="67" t="s">
        <v>6562</v>
      </c>
      <c r="H419" s="121"/>
      <c r="L419" s="63"/>
      <c r="M419" s="124"/>
    </row>
    <row r="420" spans="1:17" x14ac:dyDescent="0.45">
      <c r="D420" s="67" t="s">
        <v>6465</v>
      </c>
      <c r="H420" s="121"/>
      <c r="L420" s="63"/>
      <c r="M420" s="124"/>
    </row>
    <row r="421" spans="1:17" x14ac:dyDescent="0.45">
      <c r="E421" s="67" t="str">
        <f>'Sample GDP Data'!A258</f>
        <v>52B000</v>
      </c>
      <c r="H421" s="121"/>
      <c r="I421" s="67" t="s">
        <v>10202</v>
      </c>
      <c r="L421" s="63"/>
    </row>
    <row r="422" spans="1:17" x14ac:dyDescent="0.4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1">
        <f>VLOOKUP(E422,'Sample GDP Data'!A$2:D$338,4,FALSE)</f>
        <v>95615.1</v>
      </c>
      <c r="L422" s="127">
        <f>SUM(M423:M438)</f>
        <v>95615.2</v>
      </c>
      <c r="M422" s="63"/>
      <c r="P422" s="67" t="str">
        <f>IF(ISBLANK(F422),"",H422)</f>
        <v/>
      </c>
      <c r="Q422" s="67">
        <f>SUM(P422:P438)</f>
        <v>95615.2</v>
      </c>
    </row>
    <row r="423" spans="1:17" x14ac:dyDescent="0.45">
      <c r="A423" s="67">
        <f>VLOOKUP(E423,'GDP MetaData'!B$26:H$362,7,FALSE)</f>
        <v>0</v>
      </c>
      <c r="B423" s="67" t="str">
        <f>IF(A423=0,"",VLOOKUP(A423,'GDP MetaData'!A$388:C$486,3,FALSE))</f>
        <v/>
      </c>
      <c r="D423" s="67" t="s">
        <v>7481</v>
      </c>
      <c r="E423" s="138" t="str">
        <f>'Sample GDP Data'!A260</f>
        <v>531000</v>
      </c>
      <c r="F423" s="67" t="str">
        <f>"G"&amp;E423</f>
        <v>G531000</v>
      </c>
      <c r="G423" s="67" t="str">
        <f>VLOOKUP(E423,'GDP MetaData'!B$26:C$362,2,FALSE)</f>
        <v>Real estate</v>
      </c>
      <c r="H423" s="121">
        <f>VLOOKUP(E423,'Sample GDP Data'!A$2:D$338,4,FALSE)</f>
        <v>90750</v>
      </c>
      <c r="L423" s="63"/>
      <c r="M423" s="124">
        <f>H423</f>
        <v>90750</v>
      </c>
      <c r="P423" s="67">
        <f>IF(ISBLANK(F423),"",H423)</f>
        <v>90750</v>
      </c>
    </row>
    <row r="424" spans="1:17" x14ac:dyDescent="0.4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1">
        <f>VLOOKUP(E424,'Sample GDP Data'!A$2:D$338,4,FALSE)</f>
        <v>25021</v>
      </c>
      <c r="I424" s="67" t="s">
        <v>10219</v>
      </c>
      <c r="L424" s="63"/>
      <c r="M424" s="63"/>
      <c r="N424" s="132">
        <f>SUM(O425:O425)</f>
        <v>58134.1</v>
      </c>
      <c r="P424" s="67" t="str">
        <f>IF(ISBLANK(F424),"",H424)</f>
        <v/>
      </c>
    </row>
    <row r="425" spans="1:17" x14ac:dyDescent="0.4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1">
        <f>VLOOKUP(E425,'Sample GDP Data'!A$2:D$338,4,FALSE)</f>
        <v>58134.1</v>
      </c>
      <c r="L425" s="63"/>
      <c r="M425" s="63"/>
      <c r="N425" s="63"/>
      <c r="O425" s="128">
        <f>H425</f>
        <v>58134.1</v>
      </c>
      <c r="P425" s="67" t="str">
        <f>IF(ISBLANK(F425),"",H425)</f>
        <v/>
      </c>
    </row>
    <row r="426" spans="1:17" x14ac:dyDescent="0.4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1">
        <f>VLOOKUP(E426,'Sample GDP Data'!A$2:D$338,4,FALSE)</f>
        <v>7594.9</v>
      </c>
      <c r="I426" s="67" t="s">
        <v>10219</v>
      </c>
      <c r="L426" s="63"/>
      <c r="M426" s="63"/>
      <c r="N426" s="132">
        <f>H426</f>
        <v>7594.9</v>
      </c>
      <c r="O426" s="63"/>
      <c r="P426" s="67" t="str">
        <f>IF(ISBLANK(F426),"",H426)</f>
        <v/>
      </c>
    </row>
    <row r="427" spans="1:17" x14ac:dyDescent="0.45">
      <c r="D427" s="67" t="s">
        <v>6282</v>
      </c>
      <c r="H427" s="121"/>
      <c r="L427" s="63"/>
      <c r="M427" s="63"/>
      <c r="N427" s="132"/>
      <c r="O427" s="63"/>
    </row>
    <row r="428" spans="1:17" x14ac:dyDescent="0.45">
      <c r="D428" s="67" t="s">
        <v>6337</v>
      </c>
      <c r="H428" s="121"/>
      <c r="L428" s="63"/>
      <c r="M428" s="63"/>
      <c r="N428" s="132"/>
      <c r="O428" s="63"/>
    </row>
    <row r="429" spans="1:17" x14ac:dyDescent="0.45">
      <c r="H429" s="121"/>
      <c r="L429" s="63"/>
      <c r="M429" s="63"/>
      <c r="N429" s="132"/>
      <c r="O429" s="63"/>
    </row>
    <row r="430" spans="1:17" x14ac:dyDescent="0.45">
      <c r="A430" s="67">
        <f>VLOOKUP(E430,'GDP MetaData'!B$26:H$362,7,FALSE)</f>
        <v>0</v>
      </c>
      <c r="B430" s="67" t="str">
        <f>IF(A430=0,"",VLOOKUP(A430,'GDP MetaData'!A$388:C$486,3,FALSE))</f>
        <v/>
      </c>
      <c r="D430" s="67" t="s">
        <v>7494</v>
      </c>
      <c r="E430" s="138" t="str">
        <f>'Sample GDP Data'!A264</f>
        <v>532000</v>
      </c>
      <c r="G430" s="67" t="str">
        <f>VLOOKUP(E430,'GDP MetaData'!B$26:C$362,2,FALSE)</f>
        <v>Rental and leasing services</v>
      </c>
      <c r="H430" s="121">
        <f>VLOOKUP(E430,'Sample GDP Data'!A$2:D$338,4,FALSE)</f>
        <v>3921.9</v>
      </c>
      <c r="L430" s="63"/>
      <c r="M430" s="124">
        <f>SUM(N431:N432)</f>
        <v>3921.9</v>
      </c>
      <c r="N430" s="63"/>
      <c r="O430" s="63"/>
    </row>
    <row r="431" spans="1:17" x14ac:dyDescent="0.4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1">
        <f>VLOOKUP(E431,'Sample GDP Data'!A$2:D$338,4,FALSE)</f>
        <v>1597</v>
      </c>
      <c r="L431" s="63"/>
      <c r="N431" s="132">
        <f>H431</f>
        <v>1597</v>
      </c>
      <c r="P431" s="67">
        <f>IF(ISBLANK(F431),"",H431)</f>
        <v>1597</v>
      </c>
    </row>
    <row r="432" spans="1:17" x14ac:dyDescent="0.4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1">
        <f>VLOOKUP(E432,'Sample GDP Data'!A$2:D$338,4,FALSE)</f>
        <v>2324.9</v>
      </c>
      <c r="I432" s="67" t="s">
        <v>10197</v>
      </c>
      <c r="L432" s="63"/>
      <c r="M432" s="63"/>
      <c r="N432" s="132">
        <f>H432</f>
        <v>2324.9</v>
      </c>
      <c r="P432" s="67">
        <f>IF(ISBLANK(F432),"",H432)</f>
        <v>2324.9</v>
      </c>
    </row>
    <row r="433" spans="1:19" x14ac:dyDescent="0.45">
      <c r="D433" s="67" t="s">
        <v>6284</v>
      </c>
      <c r="H433" s="121"/>
      <c r="L433" s="63"/>
      <c r="M433" s="63"/>
      <c r="N433" s="132"/>
    </row>
    <row r="434" spans="1:19" x14ac:dyDescent="0.45">
      <c r="D434" s="67" t="s">
        <v>6564</v>
      </c>
      <c r="H434" s="121"/>
      <c r="L434" s="63"/>
      <c r="M434" s="63"/>
      <c r="N434" s="132"/>
    </row>
    <row r="435" spans="1:19" x14ac:dyDescent="0.45">
      <c r="D435" s="67" t="s">
        <v>6286</v>
      </c>
      <c r="H435" s="121"/>
      <c r="L435" s="63"/>
      <c r="M435" s="63"/>
      <c r="N435" s="132"/>
    </row>
    <row r="436" spans="1:19" x14ac:dyDescent="0.45">
      <c r="A436" s="67">
        <f>VLOOKUP(E436,'GDP MetaData'!B$26:H$362,7,FALSE)</f>
        <v>0</v>
      </c>
      <c r="B436" s="67" t="str">
        <f>IF(A436=0,"",VLOOKUP(A436,'GDP MetaData'!A$388:C$486,3,FALSE))</f>
        <v/>
      </c>
      <c r="D436" s="67" t="s">
        <v>7505</v>
      </c>
      <c r="E436" s="138" t="str">
        <f>'Sample GDP Data'!A267</f>
        <v>533000</v>
      </c>
      <c r="F436" s="67" t="str">
        <f>"G"&amp;E436</f>
        <v>G533000</v>
      </c>
      <c r="G436" s="67" t="str">
        <f>VLOOKUP(E436,'GDP MetaData'!B$26:C$362,2,FALSE)</f>
        <v>Lessors of non-financial intangible assets (except copyrighted works)</v>
      </c>
      <c r="H436" s="121">
        <f>VLOOKUP(E436,'Sample GDP Data'!A$2:D$338,4,FALSE)</f>
        <v>943.3</v>
      </c>
      <c r="L436" s="63"/>
      <c r="M436" s="124">
        <f>H436</f>
        <v>943.3</v>
      </c>
      <c r="N436" s="63"/>
      <c r="P436" s="67">
        <f>IF(ISBLANK(F436),"",H436)</f>
        <v>943.3</v>
      </c>
    </row>
    <row r="437" spans="1:19" x14ac:dyDescent="0.45">
      <c r="D437" s="67" t="s">
        <v>6288</v>
      </c>
      <c r="E437" s="138"/>
      <c r="H437" s="121"/>
      <c r="L437" s="63"/>
      <c r="M437" s="124"/>
      <c r="N437" s="63"/>
    </row>
    <row r="438" spans="1:19" x14ac:dyDescent="0.4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1">
        <f>VLOOKUP(E438,'Sample GDP Data'!A$2:D$338,4,FALSE)</f>
        <v>3268.2</v>
      </c>
      <c r="I438" s="67" t="s">
        <v>10202</v>
      </c>
      <c r="L438" s="63"/>
      <c r="P438" s="67" t="str">
        <f>IF(ISBLANK(F438),"",H438)</f>
        <v/>
      </c>
    </row>
    <row r="439" spans="1:19" x14ac:dyDescent="0.4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1">
        <f>VLOOKUP(E439,'Sample GDP Data'!A$2:D$338,4,FALSE)</f>
        <v>50416</v>
      </c>
      <c r="L439" s="127">
        <f>SUM(M440:M453)</f>
        <v>50416</v>
      </c>
      <c r="M439" s="63"/>
    </row>
    <row r="440" spans="1:19" x14ac:dyDescent="0.45">
      <c r="D440" s="67" t="s">
        <v>7508</v>
      </c>
      <c r="E440" s="133" t="s">
        <v>10220</v>
      </c>
      <c r="H440" s="121"/>
      <c r="I440" s="67" t="s">
        <v>10215</v>
      </c>
      <c r="M440" s="124">
        <f>SUM(N441:N453)</f>
        <v>50416</v>
      </c>
      <c r="Q440" s="67">
        <f>SUM(P444:P453)</f>
        <v>50416</v>
      </c>
    </row>
    <row r="441" spans="1:19" x14ac:dyDescent="0.4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1">
        <f>VLOOKUP(E441,'Sample GDP Data'!A$2:D$338,4,FALSE)</f>
        <v>12377.5</v>
      </c>
      <c r="I441" s="67" t="s">
        <v>10202</v>
      </c>
      <c r="M441" s="63"/>
      <c r="N441" s="139"/>
      <c r="P441" s="67" t="str">
        <f>IF(ISBLANK(F441),"",H441)</f>
        <v/>
      </c>
    </row>
    <row r="442" spans="1:19" x14ac:dyDescent="0.45">
      <c r="D442" s="67" t="s">
        <v>6469</v>
      </c>
      <c r="H442" s="121"/>
      <c r="M442" s="63"/>
      <c r="N442" s="139"/>
    </row>
    <row r="443" spans="1:19" x14ac:dyDescent="0.45">
      <c r="D443" s="67" t="s">
        <v>6290</v>
      </c>
      <c r="H443" s="121"/>
      <c r="M443" s="63"/>
      <c r="N443" s="139"/>
    </row>
    <row r="444" spans="1:19" x14ac:dyDescent="0.4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1">
        <f>VLOOKUP(E444,'Sample GDP Data'!A$2:D$338,4,FALSE)</f>
        <v>6852.6</v>
      </c>
      <c r="L444" s="63"/>
      <c r="M444" s="63"/>
      <c r="N444" s="132">
        <f t="shared" ref="N444:N451" si="27">H444</f>
        <v>6852.6</v>
      </c>
      <c r="P444" s="67">
        <f t="shared" ref="P444:P454" si="28">IF(ISBLANK(F444),"",H444)</f>
        <v>6852.6</v>
      </c>
    </row>
    <row r="445" spans="1:19" x14ac:dyDescent="0.4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1">
        <f>VLOOKUP(E445,'Sample GDP Data'!A$2:D$338,4,FALSE)</f>
        <v>5524.9</v>
      </c>
      <c r="L445" s="63"/>
      <c r="M445" s="63"/>
      <c r="N445" s="132">
        <f t="shared" si="27"/>
        <v>5524.9</v>
      </c>
      <c r="P445" s="67">
        <f t="shared" si="28"/>
        <v>5524.9</v>
      </c>
    </row>
    <row r="446" spans="1:19" x14ac:dyDescent="0.4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1">
        <f>VLOOKUP(E446,'Sample GDP Data'!A$2:D$338,4,FALSE)</f>
        <v>7515.6</v>
      </c>
      <c r="L446" s="63"/>
      <c r="M446" s="63"/>
      <c r="N446" s="132">
        <f t="shared" si="27"/>
        <v>7515.6</v>
      </c>
      <c r="P446" s="67">
        <f t="shared" si="28"/>
        <v>7515.6</v>
      </c>
      <c r="S446" s="67" t="s">
        <v>62</v>
      </c>
    </row>
    <row r="447" spans="1:19" x14ac:dyDescent="0.4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1">
        <f>VLOOKUP(E447,'Sample GDP Data'!A$2:D$338,4,FALSE)</f>
        <v>13168.1</v>
      </c>
      <c r="I447" s="67" t="s">
        <v>10202</v>
      </c>
      <c r="L447" s="63"/>
      <c r="M447" s="63"/>
      <c r="N447" s="139"/>
      <c r="P447" s="67" t="str">
        <f t="shared" si="28"/>
        <v/>
      </c>
    </row>
    <row r="448" spans="1:19" x14ac:dyDescent="0.4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1">
        <f>VLOOKUP(E448,'Sample GDP Data'!A$2:D$338,4,FALSE)</f>
        <v>766.8</v>
      </c>
      <c r="L448" s="63"/>
      <c r="M448" s="63"/>
      <c r="N448" s="132">
        <f>H448</f>
        <v>766.8</v>
      </c>
      <c r="P448" s="67">
        <f t="shared" si="28"/>
        <v>766.8</v>
      </c>
    </row>
    <row r="449" spans="1:20" x14ac:dyDescent="0.4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1">
        <f>VLOOKUP(E449,'Sample GDP Data'!A$2:D$338,4,FALSE)</f>
        <v>6315.9</v>
      </c>
      <c r="L449" s="63"/>
      <c r="M449" s="63"/>
      <c r="N449" s="132">
        <f t="shared" si="27"/>
        <v>6315.9</v>
      </c>
      <c r="P449" s="67">
        <f t="shared" si="28"/>
        <v>6315.9</v>
      </c>
      <c r="S449" s="67" t="s">
        <v>68</v>
      </c>
    </row>
    <row r="450" spans="1:20" x14ac:dyDescent="0.4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1">
        <f>VLOOKUP(E450,'Sample GDP Data'!A$2:D$338,4,FALSE)</f>
        <v>2528.9</v>
      </c>
      <c r="L450" s="63"/>
      <c r="M450" s="63"/>
      <c r="N450" s="132">
        <f t="shared" si="27"/>
        <v>2528.9</v>
      </c>
      <c r="P450" s="67">
        <f t="shared" si="28"/>
        <v>2528.9</v>
      </c>
      <c r="S450" s="67" t="s">
        <v>79</v>
      </c>
    </row>
    <row r="451" spans="1:20" x14ac:dyDescent="0.4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1">
        <f>VLOOKUP(E451,'Sample GDP Data'!A$2:D$338,4,FALSE)</f>
        <v>3556.4</v>
      </c>
      <c r="L451" s="63"/>
      <c r="M451" s="63"/>
      <c r="N451" s="132">
        <f t="shared" si="27"/>
        <v>3556.4</v>
      </c>
      <c r="P451" s="67">
        <f t="shared" si="28"/>
        <v>3556.4</v>
      </c>
    </row>
    <row r="452" spans="1:20" x14ac:dyDescent="0.4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1">
        <f>VLOOKUP(E452,'Sample GDP Data'!A$2:D$338,4,FALSE)</f>
        <v>14168.2</v>
      </c>
      <c r="L452" s="63"/>
      <c r="M452" s="63"/>
      <c r="N452" s="132">
        <f>H452</f>
        <v>14168.2</v>
      </c>
      <c r="P452" s="67">
        <f t="shared" si="28"/>
        <v>14168.2</v>
      </c>
      <c r="S452" s="67" t="s">
        <v>74</v>
      </c>
    </row>
    <row r="453" spans="1:20" x14ac:dyDescent="0.4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1">
        <f>VLOOKUP(E453,'Sample GDP Data'!A$2:D$338,4,FALSE)</f>
        <v>3186.7</v>
      </c>
      <c r="L453" s="63"/>
      <c r="M453" s="63"/>
      <c r="N453" s="132">
        <f>H453</f>
        <v>3186.7</v>
      </c>
      <c r="P453" s="67">
        <f t="shared" si="28"/>
        <v>3186.7</v>
      </c>
    </row>
    <row r="454" spans="1:20" x14ac:dyDescent="0.4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1">
        <f>VLOOKUP(E454,'Sample GDP Data'!A$2:D$338,4,FALSE)</f>
        <v>4737.7</v>
      </c>
      <c r="L454" s="127">
        <f>H454</f>
        <v>4737.7</v>
      </c>
      <c r="M454" s="63"/>
      <c r="P454" s="67">
        <f t="shared" si="28"/>
        <v>4737.7</v>
      </c>
      <c r="Q454" s="67">
        <f>P454</f>
        <v>4737.7</v>
      </c>
      <c r="S454" s="67" t="s">
        <v>85</v>
      </c>
      <c r="T454" s="67" t="s">
        <v>90</v>
      </c>
    </row>
    <row r="455" spans="1:20" x14ac:dyDescent="0.45">
      <c r="D455" s="67" t="s">
        <v>7555</v>
      </c>
      <c r="H455" s="121"/>
      <c r="L455" s="127"/>
      <c r="M455" s="63"/>
    </row>
    <row r="456" spans="1:20" x14ac:dyDescent="0.45">
      <c r="D456" s="67" t="s">
        <v>6342</v>
      </c>
      <c r="H456" s="121"/>
      <c r="L456" s="127"/>
      <c r="M456" s="63"/>
    </row>
    <row r="457" spans="1:20" x14ac:dyDescent="0.4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1">
        <f>VLOOKUP(E457,'Sample GDP Data'!A$2:D$338,4,FALSE)</f>
        <v>24731.8</v>
      </c>
      <c r="I457" s="67" t="s">
        <v>10221</v>
      </c>
      <c r="L457" s="127">
        <f>H457</f>
        <v>24731.8</v>
      </c>
      <c r="M457" s="63"/>
      <c r="P457" s="67" t="str">
        <f>IF(ISBLANK(F457),"",H457)</f>
        <v/>
      </c>
      <c r="Q457" s="67">
        <f>SUM(P459:P473)</f>
        <v>24731.8</v>
      </c>
    </row>
    <row r="458" spans="1:20" x14ac:dyDescent="0.4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1"/>
      <c r="I458" s="67" t="s">
        <v>10218</v>
      </c>
      <c r="M458" s="124">
        <f>SUM(N459:N468)</f>
        <v>22240.1</v>
      </c>
    </row>
    <row r="459" spans="1:20" x14ac:dyDescent="0.4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1">
        <f>VLOOKUP(E459,'Sample GDP Data'!A$2:D$338,4,FALSE)</f>
        <v>14644.8</v>
      </c>
      <c r="I459" s="67" t="s">
        <v>10202</v>
      </c>
      <c r="M459" s="63"/>
      <c r="N459" s="139"/>
      <c r="P459" s="67" t="str">
        <f>IF(ISBLANK(F459),"",H459)</f>
        <v/>
      </c>
    </row>
    <row r="460" spans="1:20" x14ac:dyDescent="0.4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1">
        <f>VLOOKUP(E460,'Sample GDP Data'!A$2:D$338,4,FALSE)</f>
        <v>3852.4</v>
      </c>
      <c r="L460" s="63"/>
      <c r="N460" s="132">
        <f t="shared" ref="N460:N468" si="30">H460</f>
        <v>3852.4</v>
      </c>
      <c r="P460" s="67">
        <f>IF(ISBLANK(F460),"",H460)</f>
        <v>3852.4</v>
      </c>
    </row>
    <row r="461" spans="1:20" x14ac:dyDescent="0.4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1">
        <f>VLOOKUP(E461,'Sample GDP Data'!A$2:D$338,4,FALSE)</f>
        <v>4646.3999999999996</v>
      </c>
      <c r="L461" s="63"/>
      <c r="M461" s="63"/>
      <c r="N461" s="132">
        <f t="shared" si="30"/>
        <v>4646.3999999999996</v>
      </c>
      <c r="P461" s="67">
        <f>IF(ISBLANK(F461),"",H461)</f>
        <v>4646.3999999999996</v>
      </c>
    </row>
    <row r="462" spans="1:20" x14ac:dyDescent="0.4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1">
        <f>VLOOKUP(E462,'Sample GDP Data'!A$2:D$338,4,FALSE)</f>
        <v>2935.7</v>
      </c>
      <c r="L462" s="63"/>
      <c r="M462" s="63"/>
      <c r="N462" s="132">
        <f t="shared" si="30"/>
        <v>2935.7</v>
      </c>
      <c r="P462" s="67">
        <f>IF(ISBLANK(F462),"",H462)</f>
        <v>2935.7</v>
      </c>
    </row>
    <row r="463" spans="1:20" x14ac:dyDescent="0.4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1">
        <f>VLOOKUP(E463,'Sample GDP Data'!A$2:D$338,4,FALSE)</f>
        <v>3210.3</v>
      </c>
      <c r="I463" s="67" t="s">
        <v>10197</v>
      </c>
      <c r="L463" s="63"/>
      <c r="M463" s="63"/>
      <c r="N463" s="132">
        <f t="shared" si="30"/>
        <v>3210.3</v>
      </c>
      <c r="P463" s="67">
        <f>IF(ISBLANK(F463),"",H463)</f>
        <v>3210.3</v>
      </c>
    </row>
    <row r="464" spans="1:20" x14ac:dyDescent="0.45">
      <c r="D464" s="67" t="s">
        <v>6475</v>
      </c>
      <c r="H464" s="121"/>
      <c r="L464" s="63"/>
      <c r="M464" s="63"/>
      <c r="N464" s="132"/>
    </row>
    <row r="465" spans="1:21" x14ac:dyDescent="0.45">
      <c r="D465" s="67" t="s">
        <v>6589</v>
      </c>
      <c r="H465" s="121"/>
      <c r="L465" s="63"/>
      <c r="M465" s="63"/>
      <c r="N465" s="132"/>
    </row>
    <row r="466" spans="1:21" x14ac:dyDescent="0.4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1">
        <f>VLOOKUP(E466,'Sample GDP Data'!A$2:D$338,4,FALSE)</f>
        <v>1426.1</v>
      </c>
      <c r="L466" s="63"/>
      <c r="M466" s="63"/>
      <c r="N466" s="132">
        <f t="shared" si="30"/>
        <v>1426.1</v>
      </c>
      <c r="P466" s="67">
        <f>IF(ISBLANK(F466),"",H466)</f>
        <v>1426.1</v>
      </c>
    </row>
    <row r="467" spans="1:21" x14ac:dyDescent="0.4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1">
        <f>VLOOKUP(E467,'Sample GDP Data'!A$2:D$338,4,FALSE)</f>
        <v>2025.2</v>
      </c>
      <c r="L467" s="63"/>
      <c r="M467" s="63"/>
      <c r="N467" s="132">
        <f t="shared" si="30"/>
        <v>2025.2</v>
      </c>
      <c r="P467" s="67">
        <f>IF(ISBLANK(F467),"",H467)</f>
        <v>2025.2</v>
      </c>
      <c r="U467" s="140"/>
    </row>
    <row r="468" spans="1:21" x14ac:dyDescent="0.4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1">
        <f>VLOOKUP(E468,'Sample GDP Data'!A$2:D$338,4,FALSE)</f>
        <v>4144</v>
      </c>
      <c r="L468" s="63"/>
      <c r="M468" s="63"/>
      <c r="N468" s="132">
        <f t="shared" si="30"/>
        <v>4144</v>
      </c>
      <c r="P468" s="67">
        <f>IF(ISBLANK(F468),"",H468)</f>
        <v>4144</v>
      </c>
    </row>
    <row r="469" spans="1:21" x14ac:dyDescent="0.4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1">
        <f>VLOOKUP(E469,'Sample GDP Data'!A$2:D$338,4,FALSE)</f>
        <v>2491.6999999999998</v>
      </c>
      <c r="L469" s="63"/>
      <c r="M469" s="124">
        <f>H469</f>
        <v>2491.6999999999998</v>
      </c>
      <c r="P469" s="67">
        <f>IF(ISBLANK(F469),"",H469)</f>
        <v>2491.6999999999998</v>
      </c>
    </row>
    <row r="470" spans="1:21" x14ac:dyDescent="0.45">
      <c r="D470" s="67" t="s">
        <v>6573</v>
      </c>
      <c r="H470" s="121"/>
      <c r="L470" s="63"/>
      <c r="M470" s="124"/>
    </row>
    <row r="471" spans="1:21" x14ac:dyDescent="0.45">
      <c r="D471" s="67" t="s">
        <v>6294</v>
      </c>
      <c r="H471" s="121"/>
      <c r="L471" s="63"/>
      <c r="M471" s="124"/>
    </row>
    <row r="472" spans="1:21" x14ac:dyDescent="0.45">
      <c r="D472" s="67" t="s">
        <v>6575</v>
      </c>
      <c r="H472" s="121"/>
      <c r="L472" s="63"/>
      <c r="M472" s="124"/>
    </row>
    <row r="473" spans="1:21" x14ac:dyDescent="0.4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1">
        <f>VLOOKUP(E473,'Sample GDP Data'!A$2:D$338,4,FALSE)</f>
        <v>43514.6</v>
      </c>
      <c r="L473" s="127">
        <f>H473</f>
        <v>43514.6</v>
      </c>
      <c r="P473" s="67" t="str">
        <f>IF(ISBLANK(F473),"",H473)</f>
        <v/>
      </c>
      <c r="Q473" s="67">
        <f>SUM(P473:P479)</f>
        <v>43514.5</v>
      </c>
    </row>
    <row r="474" spans="1:21" x14ac:dyDescent="0.45">
      <c r="D474" s="67" t="s">
        <v>7601</v>
      </c>
      <c r="E474" s="133" t="s">
        <v>10222</v>
      </c>
      <c r="H474" s="121"/>
      <c r="I474" s="67" t="s">
        <v>10215</v>
      </c>
      <c r="M474" s="124">
        <f>SUM(N475:N479)</f>
        <v>41462.5</v>
      </c>
    </row>
    <row r="475" spans="1:21" x14ac:dyDescent="0.4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1">
        <f>VLOOKUP(E475,'Sample GDP Data'!A$2:D$338,4,FALSE)</f>
        <v>14107.9</v>
      </c>
      <c r="N475" s="132">
        <f>H475</f>
        <v>14107.9</v>
      </c>
      <c r="P475" s="67">
        <f>IF(ISBLANK(F475),"",H475)</f>
        <v>14107.9</v>
      </c>
    </row>
    <row r="476" spans="1:21" x14ac:dyDescent="0.4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1">
        <f>VLOOKUP(E476,'Sample GDP Data'!A$2:D$338,4,FALSE)</f>
        <v>29406.6</v>
      </c>
      <c r="I476" s="67" t="s">
        <v>10202</v>
      </c>
      <c r="L476" s="63"/>
      <c r="P476" s="67" t="str">
        <f>IF(ISBLANK(F476),"",H476)</f>
        <v/>
      </c>
    </row>
    <row r="477" spans="1:21" x14ac:dyDescent="0.4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1">
        <f>VLOOKUP(E477,'Sample GDP Data'!A$2:D$338,4,FALSE)</f>
        <v>24210.9</v>
      </c>
      <c r="L477" s="63"/>
      <c r="N477" s="132">
        <f t="shared" ref="N477:N481" si="31">H477</f>
        <v>24210.9</v>
      </c>
      <c r="P477" s="67">
        <f>IF(ISBLANK(F477),"",H477)</f>
        <v>24210.9</v>
      </c>
    </row>
    <row r="478" spans="1:21" x14ac:dyDescent="0.4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1">
        <f>VLOOKUP(E478,'Sample GDP Data'!A$2:D$338,4,FALSE)</f>
        <v>3143.7</v>
      </c>
      <c r="L478" s="63"/>
      <c r="N478" s="132">
        <f t="shared" si="31"/>
        <v>3143.7</v>
      </c>
      <c r="P478" s="67">
        <f>IF(ISBLANK(F478),"",H478)</f>
        <v>3143.7</v>
      </c>
    </row>
    <row r="479" spans="1:21" x14ac:dyDescent="0.4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1">
        <f>VLOOKUP(E479,'Sample GDP Data'!A$2:D$338,4,FALSE)</f>
        <v>2052</v>
      </c>
      <c r="L479" s="63"/>
      <c r="N479" s="132"/>
      <c r="P479" s="67">
        <f>IF(ISBLANK(F479),"",H479)</f>
        <v>2052</v>
      </c>
    </row>
    <row r="480" spans="1:21" x14ac:dyDescent="0.45">
      <c r="D480" s="67" t="s">
        <v>94</v>
      </c>
      <c r="E480" s="147" t="s">
        <v>10439</v>
      </c>
      <c r="F480" s="69" t="str">
        <f>"G"&amp;E480</f>
        <v>G611600</v>
      </c>
      <c r="G480" s="69"/>
      <c r="H480" s="145">
        <f>H479*R480</f>
        <v>1750.1066098081026</v>
      </c>
      <c r="I480" s="69" t="s">
        <v>10441</v>
      </c>
      <c r="L480" s="63"/>
      <c r="N480" s="132">
        <f t="shared" si="31"/>
        <v>1750.1066098081026</v>
      </c>
      <c r="R480" s="67">
        <f>ioicc_splitter!B4</f>
        <v>0.85287846481876339</v>
      </c>
      <c r="S480" s="67" t="s">
        <v>95</v>
      </c>
    </row>
    <row r="481" spans="1:18" x14ac:dyDescent="0.45">
      <c r="E481" s="147" t="s">
        <v>10440</v>
      </c>
      <c r="F481" s="69" t="str">
        <f>"G"&amp;E481</f>
        <v>G611D00</v>
      </c>
      <c r="G481" s="69"/>
      <c r="H481" s="145">
        <f>H479*R481</f>
        <v>301.89339019189754</v>
      </c>
      <c r="I481" s="69" t="s">
        <v>10442</v>
      </c>
      <c r="L481" s="63"/>
      <c r="N481" s="132">
        <f t="shared" si="31"/>
        <v>301.89339019189754</v>
      </c>
      <c r="R481" s="67">
        <f>1-R480</f>
        <v>0.14712153518123661</v>
      </c>
    </row>
    <row r="482" spans="1:18" x14ac:dyDescent="0.45">
      <c r="D482" s="67" t="s">
        <v>6593</v>
      </c>
      <c r="H482" s="121"/>
      <c r="L482" s="63"/>
      <c r="N482" s="132"/>
    </row>
    <row r="483" spans="1:18" x14ac:dyDescent="0.45">
      <c r="D483" s="67" t="s">
        <v>6347</v>
      </c>
      <c r="H483" s="121"/>
      <c r="L483" s="63"/>
      <c r="N483" s="132"/>
    </row>
    <row r="484" spans="1:18" x14ac:dyDescent="0.45">
      <c r="D484" s="67" t="s">
        <v>6349</v>
      </c>
      <c r="H484" s="121"/>
      <c r="L484" s="63"/>
      <c r="N484" s="132"/>
    </row>
    <row r="485" spans="1:18" x14ac:dyDescent="0.4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1">
        <f>VLOOKUP(E485,'Sample GDP Data'!A$2:D$338,4,FALSE)</f>
        <v>51982.2</v>
      </c>
      <c r="L485" s="127">
        <f>SUM(M486:M505)</f>
        <v>51982.099999999991</v>
      </c>
      <c r="P485" s="67" t="str">
        <f t="shared" ref="P485:P490" si="32">IF(ISBLANK(F485),"",H485)</f>
        <v/>
      </c>
      <c r="Q485" s="67">
        <f>SUM(P486:P505)</f>
        <v>51982.099999999991</v>
      </c>
    </row>
    <row r="486" spans="1:18" x14ac:dyDescent="0.4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1">
        <f>VLOOKUP(E486,'Sample GDP Data'!A$2:D$338,4,FALSE)</f>
        <v>46136</v>
      </c>
      <c r="I486" s="67" t="s">
        <v>10202</v>
      </c>
      <c r="M486" s="63"/>
      <c r="P486" s="67" t="str">
        <f t="shared" si="32"/>
        <v/>
      </c>
    </row>
    <row r="487" spans="1:18" x14ac:dyDescent="0.4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1">
        <f>VLOOKUP(E487,'Sample GDP Data'!A$2:D$338,4,FALSE)</f>
        <v>19750.599999999999</v>
      </c>
      <c r="L487" s="63"/>
      <c r="M487" s="124">
        <f>SUM(N488:N490)</f>
        <v>19750.5</v>
      </c>
      <c r="P487" s="67" t="str">
        <f t="shared" si="32"/>
        <v/>
      </c>
    </row>
    <row r="488" spans="1:18" x14ac:dyDescent="0.4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1">
        <f>VLOOKUP(E488,'Sample GDP Data'!A$2:D$338,4,FALSE)</f>
        <v>8842.5</v>
      </c>
      <c r="L488" s="63"/>
      <c r="N488" s="132">
        <f>H488</f>
        <v>8842.5</v>
      </c>
      <c r="P488" s="67">
        <f t="shared" si="32"/>
        <v>8842.5</v>
      </c>
    </row>
    <row r="489" spans="1:18" x14ac:dyDescent="0.4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1">
        <f>VLOOKUP(E489,'Sample GDP Data'!A$2:D$338,4,FALSE)</f>
        <v>3984.6</v>
      </c>
      <c r="L489" s="63"/>
      <c r="M489" s="63"/>
      <c r="N489" s="132">
        <f>H489</f>
        <v>3984.6</v>
      </c>
      <c r="P489" s="67">
        <f t="shared" si="32"/>
        <v>3984.6</v>
      </c>
    </row>
    <row r="490" spans="1:18" x14ac:dyDescent="0.4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1">
        <f>VLOOKUP(E490,'Sample GDP Data'!A$2:D$338,4,FALSE)</f>
        <v>6923.4</v>
      </c>
      <c r="L490" s="63"/>
      <c r="M490" s="63"/>
      <c r="N490" s="132">
        <f>H490</f>
        <v>6923.4</v>
      </c>
      <c r="P490" s="67">
        <f t="shared" si="32"/>
        <v>6923.4</v>
      </c>
    </row>
    <row r="491" spans="1:18" x14ac:dyDescent="0.45">
      <c r="D491" s="67" t="s">
        <v>6578</v>
      </c>
      <c r="H491" s="121"/>
      <c r="L491" s="63"/>
      <c r="M491" s="63"/>
      <c r="N491" s="132"/>
    </row>
    <row r="492" spans="1:18" x14ac:dyDescent="0.45">
      <c r="D492" s="67" t="s">
        <v>6597</v>
      </c>
      <c r="H492" s="121"/>
      <c r="L492" s="63"/>
      <c r="M492" s="63"/>
      <c r="N492" s="132"/>
    </row>
    <row r="493" spans="1:18" x14ac:dyDescent="0.45">
      <c r="D493" s="67" t="s">
        <v>6300</v>
      </c>
      <c r="H493" s="121"/>
      <c r="L493" s="63"/>
      <c r="M493" s="63"/>
      <c r="N493" s="132"/>
    </row>
    <row r="494" spans="1:18" x14ac:dyDescent="0.45">
      <c r="D494" s="67" t="s">
        <v>6351</v>
      </c>
      <c r="H494" s="121"/>
      <c r="L494" s="63"/>
      <c r="M494" s="63"/>
      <c r="N494" s="132"/>
    </row>
    <row r="495" spans="1:18" x14ac:dyDescent="0.45">
      <c r="D495" s="67" t="s">
        <v>6599</v>
      </c>
      <c r="H495" s="121"/>
      <c r="L495" s="63"/>
      <c r="M495" s="63"/>
      <c r="N495" s="132"/>
    </row>
    <row r="496" spans="1:18" x14ac:dyDescent="0.4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1">
        <f>VLOOKUP(E496,'Sample GDP Data'!A$2:D$338,4,FALSE)</f>
        <v>18988.7</v>
      </c>
      <c r="L496" s="63"/>
      <c r="M496" s="124">
        <f>H496</f>
        <v>18988.7</v>
      </c>
      <c r="P496" s="67">
        <f>IF(ISBLANK(F496),"",H496)</f>
        <v>18988.7</v>
      </c>
    </row>
    <row r="497" spans="1:19" x14ac:dyDescent="0.45">
      <c r="D497" s="67" t="s">
        <v>7634</v>
      </c>
      <c r="H497" s="121"/>
      <c r="L497" s="63"/>
      <c r="M497" s="124"/>
    </row>
    <row r="498" spans="1:19" x14ac:dyDescent="0.45">
      <c r="D498" s="67" t="s">
        <v>7638</v>
      </c>
      <c r="H498" s="121"/>
      <c r="L498" s="63"/>
      <c r="M498" s="124"/>
    </row>
    <row r="499" spans="1:19" x14ac:dyDescent="0.45">
      <c r="D499" s="67" t="s">
        <v>7640</v>
      </c>
      <c r="H499" s="121"/>
      <c r="L499" s="63"/>
      <c r="M499" s="124"/>
    </row>
    <row r="500" spans="1:19" x14ac:dyDescent="0.4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1">
        <f>VLOOKUP(E500,'Sample GDP Data'!A$2:D$338,4,FALSE)</f>
        <v>7396.7</v>
      </c>
      <c r="L500" s="63"/>
      <c r="M500" s="124">
        <f>H500</f>
        <v>7396.7</v>
      </c>
      <c r="P500" s="67">
        <f>IF(ISBLANK(F500),"",H500)</f>
        <v>7396.7</v>
      </c>
    </row>
    <row r="501" spans="1:19" x14ac:dyDescent="0.45">
      <c r="D501" s="67" t="s">
        <v>7642</v>
      </c>
      <c r="H501" s="121"/>
      <c r="L501" s="63"/>
      <c r="M501" s="124"/>
    </row>
    <row r="502" spans="1:19" x14ac:dyDescent="0.45">
      <c r="D502" s="67" t="s">
        <v>7644</v>
      </c>
      <c r="H502" s="121"/>
      <c r="L502" s="63"/>
      <c r="M502" s="124"/>
    </row>
    <row r="503" spans="1:19" x14ac:dyDescent="0.45">
      <c r="D503" s="67" t="s">
        <v>7649</v>
      </c>
      <c r="H503" s="121"/>
      <c r="L503" s="63"/>
      <c r="M503" s="124"/>
    </row>
    <row r="504" spans="1:19" x14ac:dyDescent="0.45">
      <c r="D504" s="67" t="s">
        <v>7651</v>
      </c>
      <c r="H504" s="121"/>
      <c r="L504" s="63"/>
      <c r="M504" s="124"/>
    </row>
    <row r="505" spans="1:19" x14ac:dyDescent="0.4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1">
        <f>VLOOKUP(E505,'Sample GDP Data'!A$2:D$338,4,FALSE)</f>
        <v>5846.2</v>
      </c>
      <c r="L505" s="63"/>
      <c r="M505" s="124">
        <f>H505</f>
        <v>5846.2</v>
      </c>
      <c r="P505" s="67">
        <f>IF(ISBLANK(F505),"",H505)</f>
        <v>5846.2</v>
      </c>
    </row>
    <row r="506" spans="1:19" x14ac:dyDescent="0.45">
      <c r="D506" s="67" t="s">
        <v>6601</v>
      </c>
      <c r="H506" s="121"/>
      <c r="L506" s="63"/>
      <c r="M506" s="124"/>
    </row>
    <row r="507" spans="1:19" x14ac:dyDescent="0.45">
      <c r="D507" s="67" t="s">
        <v>6353</v>
      </c>
      <c r="H507" s="121"/>
      <c r="L507" s="63"/>
      <c r="M507" s="124"/>
    </row>
    <row r="508" spans="1:19" x14ac:dyDescent="0.45">
      <c r="D508" s="67" t="s">
        <v>6603</v>
      </c>
      <c r="H508" s="121"/>
      <c r="L508" s="63"/>
      <c r="M508" s="124"/>
    </row>
    <row r="509" spans="1:19" x14ac:dyDescent="0.45">
      <c r="D509" s="67" t="s">
        <v>6586</v>
      </c>
      <c r="H509" s="121"/>
      <c r="L509" s="63"/>
      <c r="M509" s="124"/>
    </row>
    <row r="510" spans="1:19" x14ac:dyDescent="0.4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1">
        <f>VLOOKUP(E510,'Sample GDP Data'!A$2:D$338,4,FALSE)</f>
        <v>6004</v>
      </c>
      <c r="L510" s="127">
        <f>SUM(M511:M530)</f>
        <v>6004.1</v>
      </c>
      <c r="P510" s="67" t="str">
        <f>IF(ISBLANK(F510),"",H510)</f>
        <v/>
      </c>
      <c r="Q510" s="67">
        <f>SUM(P511:P527)</f>
        <v>6004.1</v>
      </c>
    </row>
    <row r="511" spans="1:19" x14ac:dyDescent="0.4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1">
        <f>VLOOKUP(E511,'Sample GDP Data'!A$2:D$338,4,FALSE)</f>
        <v>2864.5</v>
      </c>
      <c r="M511" s="124"/>
      <c r="P511" s="67">
        <f>IF(ISBLANK(F511),"",H511)</f>
        <v>2864.5</v>
      </c>
    </row>
    <row r="512" spans="1:19" x14ac:dyDescent="0.45">
      <c r="D512" s="67" t="s">
        <v>6021</v>
      </c>
      <c r="E512" s="147" t="s">
        <v>10445</v>
      </c>
      <c r="F512" s="69" t="str">
        <f>"G"&amp;E512</f>
        <v>G711100</v>
      </c>
      <c r="H512" s="121">
        <f>H$511*R512</f>
        <v>152.62060517311781</v>
      </c>
      <c r="I512" s="69" t="s">
        <v>10453</v>
      </c>
      <c r="M512" s="144">
        <f>H512</f>
        <v>152.62060517311781</v>
      </c>
      <c r="R512" s="67">
        <f>ioicc_splitter!B6</f>
        <v>5.3280015769983528E-2</v>
      </c>
      <c r="S512" s="69" t="s">
        <v>100</v>
      </c>
    </row>
    <row r="513" spans="1:19" x14ac:dyDescent="0.45">
      <c r="D513" s="67" t="s">
        <v>105</v>
      </c>
      <c r="E513" s="147" t="s">
        <v>10446</v>
      </c>
      <c r="F513" s="69" t="str">
        <f t="shared" ref="F513:F516" si="33">"G"&amp;E513</f>
        <v>G711300</v>
      </c>
      <c r="H513" s="121">
        <f t="shared" ref="H513:H516" si="34">H$511*R513</f>
        <v>152.62060517311781</v>
      </c>
      <c r="I513" s="69" t="s">
        <v>10449</v>
      </c>
      <c r="M513" s="144">
        <f t="shared" ref="M513:M516" si="35">H513</f>
        <v>152.62060517311781</v>
      </c>
      <c r="R513" s="67">
        <f>ioicc_splitter!B7</f>
        <v>5.3280015769983528E-2</v>
      </c>
      <c r="S513" s="69" t="s">
        <v>106</v>
      </c>
    </row>
    <row r="514" spans="1:19" x14ac:dyDescent="0.45">
      <c r="D514" s="67" t="s">
        <v>111</v>
      </c>
      <c r="E514" s="147" t="s">
        <v>10465</v>
      </c>
      <c r="F514" s="69" t="str">
        <f t="shared" si="33"/>
        <v>G711500</v>
      </c>
      <c r="H514" s="121">
        <f t="shared" si="34"/>
        <v>368.44324213964887</v>
      </c>
      <c r="I514" s="69" t="s">
        <v>10466</v>
      </c>
      <c r="M514" s="144">
        <f t="shared" si="35"/>
        <v>368.44324213964887</v>
      </c>
      <c r="R514" s="67">
        <f>ioicc_splitter!B8</f>
        <v>0.12862392813393222</v>
      </c>
      <c r="S514" s="69" t="s">
        <v>112</v>
      </c>
    </row>
    <row r="515" spans="1:19" x14ac:dyDescent="0.45">
      <c r="D515" s="67" t="s">
        <v>114</v>
      </c>
      <c r="E515" s="147" t="s">
        <v>10447</v>
      </c>
      <c r="F515" s="69" t="str">
        <f t="shared" si="33"/>
        <v>G712100</v>
      </c>
      <c r="H515" s="121">
        <f t="shared" si="34"/>
        <v>232.23822531363962</v>
      </c>
      <c r="I515" s="69" t="s">
        <v>10450</v>
      </c>
      <c r="M515" s="144">
        <f t="shared" si="35"/>
        <v>232.23822531363962</v>
      </c>
      <c r="R515" s="67">
        <f>ioicc_splitter!B9</f>
        <v>8.1074611734557378E-2</v>
      </c>
      <c r="S515" s="69" t="s">
        <v>115</v>
      </c>
    </row>
    <row r="516" spans="1:19" x14ac:dyDescent="0.45">
      <c r="D516" s="67" t="s">
        <v>11736</v>
      </c>
      <c r="E516" s="147" t="s">
        <v>10448</v>
      </c>
      <c r="F516" s="69" t="str">
        <f t="shared" si="33"/>
        <v>G712D00</v>
      </c>
      <c r="H516" s="121">
        <f t="shared" si="34"/>
        <v>1958.5773222004761</v>
      </c>
      <c r="I516" s="69" t="s">
        <v>10451</v>
      </c>
      <c r="M516" s="144">
        <f t="shared" si="35"/>
        <v>1958.5773222004761</v>
      </c>
      <c r="R516" s="67">
        <f>ioicc_splitter!B10</f>
        <v>0.68374142859154341</v>
      </c>
      <c r="S516" s="69" t="s">
        <v>10467</v>
      </c>
    </row>
    <row r="517" spans="1:19" x14ac:dyDescent="0.45">
      <c r="D517" s="67" t="s">
        <v>99</v>
      </c>
      <c r="H517" s="121"/>
      <c r="M517" s="124"/>
    </row>
    <row r="518" spans="1:19" x14ac:dyDescent="0.45">
      <c r="D518" s="67" t="s">
        <v>6302</v>
      </c>
      <c r="H518" s="121"/>
      <c r="M518" s="124"/>
    </row>
    <row r="519" spans="1:19" x14ac:dyDescent="0.45">
      <c r="D519" s="67" t="s">
        <v>108</v>
      </c>
      <c r="H519" s="121"/>
      <c r="M519" s="124"/>
    </row>
    <row r="520" spans="1:19" x14ac:dyDescent="0.45">
      <c r="D520" s="67" t="s">
        <v>111</v>
      </c>
      <c r="H520" s="121"/>
      <c r="M520" s="124"/>
    </row>
    <row r="521" spans="1:19" x14ac:dyDescent="0.45">
      <c r="D521" s="67" t="s">
        <v>7692</v>
      </c>
      <c r="H521" s="121"/>
      <c r="M521" s="124"/>
    </row>
    <row r="522" spans="1:19" x14ac:dyDescent="0.45">
      <c r="D522" s="67" t="s">
        <v>7700</v>
      </c>
      <c r="H522" s="121"/>
      <c r="M522" s="124"/>
    </row>
    <row r="523" spans="1:19" x14ac:dyDescent="0.45">
      <c r="D523" s="67" t="s">
        <v>6607</v>
      </c>
      <c r="H523" s="121"/>
      <c r="M523" s="124"/>
    </row>
    <row r="524" spans="1:19" x14ac:dyDescent="0.45">
      <c r="H524" s="121"/>
      <c r="M524" s="124"/>
    </row>
    <row r="525" spans="1:19" x14ac:dyDescent="0.4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1">
        <f>VLOOKUP(E525,'Sample GDP Data'!A$2:D$338,4,FALSE)</f>
        <v>3139.6</v>
      </c>
      <c r="L525" s="63"/>
      <c r="M525" s="124">
        <f>SUM(N526:N527)</f>
        <v>3139.6</v>
      </c>
      <c r="P525" s="67" t="str">
        <f>IF(ISBLANK(F525),"",H525)</f>
        <v/>
      </c>
    </row>
    <row r="526" spans="1:19" x14ac:dyDescent="0.4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1">
        <f>VLOOKUP(E526,'Sample GDP Data'!A$2:D$338,4,FALSE)</f>
        <v>1039.0999999999999</v>
      </c>
      <c r="L526" s="63"/>
      <c r="M526" s="63"/>
      <c r="N526" s="132">
        <f>H526</f>
        <v>1039.0999999999999</v>
      </c>
      <c r="P526" s="67">
        <f>IF(ISBLANK(F526),"",H526)</f>
        <v>1039.0999999999999</v>
      </c>
    </row>
    <row r="527" spans="1:19" x14ac:dyDescent="0.4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1">
        <f>VLOOKUP(E527,'Sample GDP Data'!A$2:D$338,4,FALSE)</f>
        <v>2100.5</v>
      </c>
      <c r="L527" s="63"/>
      <c r="M527" s="63"/>
      <c r="N527" s="132">
        <f>H527</f>
        <v>2100.5</v>
      </c>
      <c r="P527" s="67">
        <f>IF(ISBLANK(F527),"",H527)</f>
        <v>2100.5</v>
      </c>
    </row>
    <row r="528" spans="1:19" x14ac:dyDescent="0.45">
      <c r="D528" s="67" t="s">
        <v>6355</v>
      </c>
      <c r="H528" s="121"/>
      <c r="L528" s="63"/>
      <c r="M528" s="63"/>
      <c r="N528" s="132"/>
    </row>
    <row r="529" spans="1:17" x14ac:dyDescent="0.45">
      <c r="D529" s="67" t="s">
        <v>6306</v>
      </c>
      <c r="H529" s="121"/>
      <c r="L529" s="63"/>
      <c r="M529" s="63"/>
      <c r="N529" s="132"/>
    </row>
    <row r="530" spans="1:17" x14ac:dyDescent="0.4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1">
        <f>VLOOKUP(E530,'Sample GDP Data'!A$2:D$338,4,FALSE)</f>
        <v>15244.7</v>
      </c>
      <c r="L530" s="141">
        <f>SUM(M531:M537)</f>
        <v>15244.7</v>
      </c>
      <c r="M530" s="63"/>
      <c r="P530" s="67" t="str">
        <f>IF(ISBLANK(F530),"",H530)</f>
        <v/>
      </c>
      <c r="Q530" s="67">
        <f>SUM(P531:P537)</f>
        <v>15244.7</v>
      </c>
    </row>
    <row r="531" spans="1:17" x14ac:dyDescent="0.4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1">
        <f>VLOOKUP(E531,'Sample GDP Data'!A$2:D$338,4,FALSE)</f>
        <v>3662.9</v>
      </c>
      <c r="M531" s="124">
        <f>SUM(N532:N533)</f>
        <v>3662.8</v>
      </c>
      <c r="P531" s="67" t="str">
        <f>IF(ISBLANK(F531),"",H531)</f>
        <v/>
      </c>
    </row>
    <row r="532" spans="1:17" x14ac:dyDescent="0.4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1">
        <f>VLOOKUP(E532,'Sample GDP Data'!A$2:D$338,4,FALSE)</f>
        <v>3038.6</v>
      </c>
      <c r="N532" s="132">
        <f>H532</f>
        <v>3038.6</v>
      </c>
      <c r="P532" s="67">
        <f>IF(ISBLANK(F532),"",H532)</f>
        <v>3038.6</v>
      </c>
    </row>
    <row r="533" spans="1:17" x14ac:dyDescent="0.4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1">
        <f>VLOOKUP(E533,'Sample GDP Data'!A$2:D$338,4,FALSE)</f>
        <v>624.20000000000005</v>
      </c>
      <c r="N533" s="132">
        <f>H533</f>
        <v>624.20000000000005</v>
      </c>
      <c r="P533" s="67">
        <f>IF(ISBLANK(F533),"",H533)</f>
        <v>624.20000000000005</v>
      </c>
    </row>
    <row r="534" spans="1:17" x14ac:dyDescent="0.45">
      <c r="D534" s="67" t="s">
        <v>6609</v>
      </c>
      <c r="H534" s="121"/>
      <c r="N534" s="132"/>
    </row>
    <row r="535" spans="1:17" x14ac:dyDescent="0.45">
      <c r="D535" s="67" t="s">
        <v>6359</v>
      </c>
      <c r="H535" s="121"/>
      <c r="N535" s="132"/>
    </row>
    <row r="536" spans="1:17" x14ac:dyDescent="0.45">
      <c r="H536" s="121"/>
      <c r="N536" s="132"/>
    </row>
    <row r="537" spans="1:17" x14ac:dyDescent="0.4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1">
        <f>VLOOKUP(E537,'Sample GDP Data'!A$2:D$338,4,FALSE)</f>
        <v>11581.9</v>
      </c>
      <c r="L537" s="63"/>
      <c r="M537" s="124">
        <f>H537</f>
        <v>11581.9</v>
      </c>
      <c r="P537" s="67">
        <f>IF(ISBLANK(F537),"",H537)</f>
        <v>11581.9</v>
      </c>
    </row>
    <row r="538" spans="1:17" x14ac:dyDescent="0.45">
      <c r="D538" s="67" t="s">
        <v>6620</v>
      </c>
      <c r="H538" s="121"/>
      <c r="L538" s="63"/>
      <c r="M538" s="124"/>
    </row>
    <row r="539" spans="1:17" x14ac:dyDescent="0.45">
      <c r="D539" s="67" t="s">
        <v>6308</v>
      </c>
      <c r="H539" s="121"/>
      <c r="L539" s="63"/>
      <c r="M539" s="124"/>
    </row>
    <row r="540" spans="1:17" x14ac:dyDescent="0.45">
      <c r="D540" s="67" t="s">
        <v>6622</v>
      </c>
      <c r="H540" s="121"/>
      <c r="L540" s="63"/>
      <c r="M540" s="124"/>
    </row>
    <row r="541" spans="1:17" x14ac:dyDescent="0.4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1">
        <f>VLOOKUP(E541,'Sample GDP Data'!A$2:D$338,4,FALSE)</f>
        <v>14238.3</v>
      </c>
      <c r="L541" s="141">
        <f>SUM(M542:M558)</f>
        <v>14238.4</v>
      </c>
      <c r="P541" s="67" t="str">
        <f>IF(ISBLANK(F541),"",H541)</f>
        <v/>
      </c>
      <c r="Q541" s="67">
        <f>SUM(P542:P558)</f>
        <v>14238.4</v>
      </c>
    </row>
    <row r="542" spans="1:17" x14ac:dyDescent="0.4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1">
        <f>VLOOKUP(E542,'Sample GDP Data'!A$2:D$338,4,FALSE)</f>
        <v>4115.1000000000004</v>
      </c>
      <c r="M542" s="124">
        <f>SUM(N543:N544)</f>
        <v>4115</v>
      </c>
      <c r="P542" s="67" t="str">
        <f>IF(ISBLANK(F542),"",H542)</f>
        <v/>
      </c>
    </row>
    <row r="543" spans="1:17" x14ac:dyDescent="0.4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1">
        <f>VLOOKUP(E543,'Sample GDP Data'!A$2:D$338,4,FALSE)</f>
        <v>2432.8000000000002</v>
      </c>
      <c r="L543" s="63"/>
      <c r="N543" s="132">
        <f>H543</f>
        <v>2432.8000000000002</v>
      </c>
      <c r="P543" s="67">
        <f>IF(ISBLANK(F543),"",H543)</f>
        <v>2432.8000000000002</v>
      </c>
    </row>
    <row r="544" spans="1:17" x14ac:dyDescent="0.4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1">
        <f>VLOOKUP(E544,'Sample GDP Data'!A$2:D$338,4,FALSE)</f>
        <v>1682.2</v>
      </c>
      <c r="I544" s="67" t="s">
        <v>10197</v>
      </c>
      <c r="L544" s="63"/>
      <c r="N544" s="132">
        <f t="shared" ref="N544:N551" si="36">H544</f>
        <v>1682.2</v>
      </c>
      <c r="P544" s="67">
        <f>IF(ISBLANK(F544),"",H544)</f>
        <v>1682.2</v>
      </c>
    </row>
    <row r="545" spans="1:20" x14ac:dyDescent="0.45">
      <c r="D545" s="67" t="s">
        <v>6361</v>
      </c>
      <c r="H545" s="121"/>
      <c r="L545" s="63"/>
      <c r="N545" s="132"/>
    </row>
    <row r="546" spans="1:20" x14ac:dyDescent="0.45">
      <c r="D546" s="67" t="s">
        <v>6613</v>
      </c>
      <c r="H546" s="121"/>
      <c r="L546" s="63"/>
      <c r="N546" s="132"/>
    </row>
    <row r="547" spans="1:20" x14ac:dyDescent="0.45">
      <c r="D547" s="67" t="s">
        <v>6615</v>
      </c>
      <c r="H547" s="121"/>
      <c r="L547" s="63"/>
      <c r="N547" s="132"/>
    </row>
    <row r="548" spans="1:20" x14ac:dyDescent="0.4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1">
        <f>VLOOKUP(E548,'Sample GDP Data'!A$2:D$338,4,FALSE)</f>
        <v>4416.8</v>
      </c>
      <c r="I548" s="67" t="s">
        <v>10202</v>
      </c>
      <c r="L548" s="63"/>
      <c r="N548" s="139"/>
      <c r="P548" s="67" t="str">
        <f>IF(ISBLANK(F548),"",H548)</f>
        <v/>
      </c>
    </row>
    <row r="549" spans="1:20" x14ac:dyDescent="0.4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1">
        <f>VLOOKUP(E549,'Sample GDP Data'!A$2:D$338,4,FALSE)</f>
        <v>3077.4</v>
      </c>
      <c r="L549" s="63"/>
      <c r="M549" s="124">
        <f>SUM(N549:N554)</f>
        <v>3077.4999999999995</v>
      </c>
      <c r="P549" s="67" t="str">
        <f>IF(ISBLANK(F549),"",H549)</f>
        <v/>
      </c>
    </row>
    <row r="550" spans="1:20" x14ac:dyDescent="0.4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1">
        <f>VLOOKUP(E550,'Sample GDP Data'!A$2:D$338,4,FALSE)</f>
        <v>458.5</v>
      </c>
      <c r="L550" s="63"/>
      <c r="M550" s="139"/>
      <c r="N550" s="132">
        <f t="shared" si="36"/>
        <v>458.5</v>
      </c>
      <c r="P550" s="67">
        <f>IF(ISBLANK(F550),"",H550)</f>
        <v>458.5</v>
      </c>
    </row>
    <row r="551" spans="1:20" x14ac:dyDescent="0.4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1">
        <f>VLOOKUP(E551,'Sample GDP Data'!A$2:D$338,4,FALSE)</f>
        <v>499.3</v>
      </c>
      <c r="L551" s="63"/>
      <c r="M551" s="139"/>
      <c r="N551" s="132">
        <f t="shared" si="36"/>
        <v>499.3</v>
      </c>
      <c r="P551" s="67">
        <f>IF(ISBLANK(F551),"",H551)</f>
        <v>499.3</v>
      </c>
    </row>
    <row r="552" spans="1:20" x14ac:dyDescent="0.4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1">
        <f>VLOOKUP(E552,'Sample GDP Data'!A$2:D$338,4,FALSE)</f>
        <v>2119.6999999999998</v>
      </c>
      <c r="L552" s="63"/>
      <c r="N552" s="132"/>
      <c r="P552" s="67">
        <f>IF(ISBLANK(F552),"",H552)</f>
        <v>2119.6999999999998</v>
      </c>
      <c r="T552" s="109"/>
    </row>
    <row r="553" spans="1:20" x14ac:dyDescent="0.45">
      <c r="D553" s="67" t="s">
        <v>6310</v>
      </c>
      <c r="E553" s="147" t="s">
        <v>11486</v>
      </c>
      <c r="H553" s="121">
        <f>H552*R554</f>
        <v>1780.3804347826083</v>
      </c>
      <c r="I553" s="69" t="s">
        <v>10469</v>
      </c>
      <c r="L553" s="63"/>
      <c r="N553" s="143">
        <f>H553</f>
        <v>1780.3804347826083</v>
      </c>
      <c r="R553" s="67">
        <f>ioicc_splitter!B12</f>
        <v>0.16007905138339928</v>
      </c>
      <c r="S553" s="67" t="s">
        <v>3072</v>
      </c>
      <c r="T553" s="109"/>
    </row>
    <row r="554" spans="1:20" x14ac:dyDescent="0.45">
      <c r="D554" s="67" t="s">
        <v>117</v>
      </c>
      <c r="E554" s="147" t="s">
        <v>11485</v>
      </c>
      <c r="H554" s="121">
        <f>H552*R553</f>
        <v>339.31956521739141</v>
      </c>
      <c r="I554" s="69" t="s">
        <v>10468</v>
      </c>
      <c r="L554" s="63"/>
      <c r="N554" s="143">
        <f>H554</f>
        <v>339.31956521739141</v>
      </c>
      <c r="R554" s="67">
        <f>ioicc_splitter!B11</f>
        <v>0.83992094861660072</v>
      </c>
      <c r="S554" s="67" t="s">
        <v>118</v>
      </c>
      <c r="T554" s="109"/>
    </row>
    <row r="555" spans="1:20" x14ac:dyDescent="0.4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1">
        <f>VLOOKUP(E555,'Sample GDP Data'!A$2:D$338,4,FALSE)</f>
        <v>1339.4</v>
      </c>
      <c r="L555" s="63"/>
      <c r="M555" s="124">
        <f t="shared" ref="M555" si="37">H555</f>
        <v>1339.4</v>
      </c>
      <c r="P555" s="67">
        <f>IF(ISBLANK(F555),"",H555)</f>
        <v>1339.4</v>
      </c>
    </row>
    <row r="556" spans="1:20" x14ac:dyDescent="0.4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1">
        <f>VLOOKUP(E556,'Sample GDP Data'!A$2:D$338,4,FALSE)</f>
        <v>5706.5</v>
      </c>
      <c r="L556" s="63"/>
      <c r="M556" s="124">
        <f>SUM(N557:N558)</f>
        <v>5706.5</v>
      </c>
      <c r="P556" s="67" t="str">
        <f>IF(ISBLANK(F556),"",H556)</f>
        <v/>
      </c>
    </row>
    <row r="557" spans="1:20" x14ac:dyDescent="0.4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1">
        <f>VLOOKUP(E557,'Sample GDP Data'!A$2:D$338,4,FALSE)</f>
        <v>1349.1</v>
      </c>
      <c r="N557" s="132">
        <f t="shared" ref="N557:N558" si="38">H557</f>
        <v>1349.1</v>
      </c>
      <c r="P557" s="67">
        <f>IF(ISBLANK(F557),"",H557)</f>
        <v>1349.1</v>
      </c>
    </row>
    <row r="558" spans="1:20" x14ac:dyDescent="0.4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1">
        <f>VLOOKUP(E558,'Sample GDP Data'!A$2:D$338,4,FALSE)</f>
        <v>4357.3999999999996</v>
      </c>
      <c r="N558" s="132">
        <f t="shared" si="38"/>
        <v>4357.3999999999996</v>
      </c>
      <c r="P558" s="67">
        <f>IF(ISBLANK(F558),"",H558)</f>
        <v>4357.3999999999996</v>
      </c>
    </row>
    <row r="559" spans="1:20" x14ac:dyDescent="0.45">
      <c r="D559" s="67" t="s">
        <v>6368</v>
      </c>
      <c r="H559" s="121"/>
      <c r="N559" s="132"/>
    </row>
    <row r="560" spans="1:20" x14ac:dyDescent="0.45">
      <c r="D560" s="67" t="s">
        <v>6623</v>
      </c>
      <c r="H560" s="121"/>
      <c r="N560" s="132"/>
    </row>
    <row r="561" spans="1:17" x14ac:dyDescent="0.45">
      <c r="D561" s="67" t="s">
        <v>6370</v>
      </c>
      <c r="H561" s="121"/>
      <c r="N561" s="132"/>
    </row>
    <row r="562" spans="1:17" x14ac:dyDescent="0.45">
      <c r="D562" s="67" t="s">
        <v>6314</v>
      </c>
      <c r="H562" s="121"/>
      <c r="N562" s="132"/>
    </row>
    <row r="563" spans="1:17" x14ac:dyDescent="0.45">
      <c r="D563" s="67" t="s">
        <v>7788</v>
      </c>
      <c r="H563" s="121"/>
      <c r="N563" s="132"/>
    </row>
    <row r="564" spans="1:17" x14ac:dyDescent="0.45">
      <c r="D564" s="67" t="s">
        <v>6316</v>
      </c>
      <c r="H564" s="121"/>
      <c r="N564" s="132"/>
    </row>
    <row r="565" spans="1:17" x14ac:dyDescent="0.45">
      <c r="H565" s="121"/>
      <c r="N565" s="132"/>
    </row>
    <row r="566" spans="1:17" x14ac:dyDescent="0.4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1">
        <f>VLOOKUP(E566,'Sample GDP Data'!A$2:D$338,4,FALSE)</f>
        <v>53158.2</v>
      </c>
      <c r="L566" s="141">
        <f>SUM(M567:M585)</f>
        <v>53158.3</v>
      </c>
      <c r="P566" s="67" t="str">
        <f>IF(ISBLANK(F566),"",H566)</f>
        <v/>
      </c>
      <c r="Q566" s="67">
        <f>SUM(P567:P585)</f>
        <v>53158.3</v>
      </c>
    </row>
    <row r="567" spans="1:17" x14ac:dyDescent="0.4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1">
        <f>VLOOKUP(E567,'Sample GDP Data'!A$2:D$338,4,FALSE)</f>
        <v>22285</v>
      </c>
      <c r="M567" s="142">
        <f>SUM(N568:N569)</f>
        <v>22285.1</v>
      </c>
      <c r="P567" s="67" t="str">
        <f>IF(ISBLANK(F567),"",H567)</f>
        <v/>
      </c>
    </row>
    <row r="568" spans="1:17" x14ac:dyDescent="0.4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1">
        <f>VLOOKUP(E568,'Sample GDP Data'!A$2:D$338,4,FALSE)</f>
        <v>5686.1</v>
      </c>
      <c r="N568" s="143">
        <f>H568</f>
        <v>5686.1</v>
      </c>
      <c r="P568" s="67">
        <f>IF(ISBLANK(F568),"",H568)</f>
        <v>5686.1</v>
      </c>
    </row>
    <row r="569" spans="1:17" x14ac:dyDescent="0.4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1">
        <f>VLOOKUP(E569,'Sample GDP Data'!A$2:D$338,4,FALSE)</f>
        <v>16599</v>
      </c>
      <c r="L569" s="63"/>
      <c r="M569" s="63"/>
      <c r="N569" s="143">
        <f>H569</f>
        <v>16599</v>
      </c>
      <c r="P569" s="67">
        <f>IF(ISBLANK(F569),"",H569)</f>
        <v>16599</v>
      </c>
    </row>
    <row r="570" spans="1:17" x14ac:dyDescent="0.45">
      <c r="D570" s="67" t="s">
        <v>7792</v>
      </c>
      <c r="H570" s="121"/>
      <c r="L570" s="63"/>
      <c r="M570" s="63"/>
      <c r="N570" s="143"/>
    </row>
    <row r="571" spans="1:17" x14ac:dyDescent="0.45">
      <c r="D571" s="67" t="s">
        <v>7798</v>
      </c>
      <c r="H571" s="121"/>
      <c r="L571" s="63"/>
      <c r="M571" s="63"/>
      <c r="N571" s="143"/>
    </row>
    <row r="572" spans="1:17" x14ac:dyDescent="0.45">
      <c r="D572" s="67" t="s">
        <v>7802</v>
      </c>
      <c r="H572" s="121"/>
      <c r="L572" s="63"/>
      <c r="M572" s="63"/>
      <c r="N572" s="143"/>
    </row>
    <row r="573" spans="1:17" x14ac:dyDescent="0.45">
      <c r="D573" s="67" t="s">
        <v>7805</v>
      </c>
      <c r="H573" s="121"/>
      <c r="L573" s="63"/>
      <c r="M573" s="63"/>
      <c r="N573" s="143"/>
    </row>
    <row r="574" spans="1:17" x14ac:dyDescent="0.4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1">
        <f>VLOOKUP(E574,'Sample GDP Data'!A$2:D$338,4,FALSE)</f>
        <v>10425.9</v>
      </c>
      <c r="L574" s="63"/>
      <c r="M574" s="144">
        <f>H574</f>
        <v>10425.9</v>
      </c>
      <c r="P574" s="67">
        <f>IF(ISBLANK(F574),"",H574)</f>
        <v>10425.9</v>
      </c>
    </row>
    <row r="575" spans="1:17" x14ac:dyDescent="0.45">
      <c r="D575" s="67" t="s">
        <v>7807</v>
      </c>
      <c r="H575" s="121"/>
      <c r="L575" s="63"/>
      <c r="M575" s="144"/>
    </row>
    <row r="576" spans="1:17" x14ac:dyDescent="0.45">
      <c r="D576" s="67" t="s">
        <v>7814</v>
      </c>
      <c r="H576" s="121"/>
      <c r="L576" s="63"/>
      <c r="M576" s="144"/>
    </row>
    <row r="577" spans="1:16" x14ac:dyDescent="0.45">
      <c r="D577" s="67" t="s">
        <v>7816</v>
      </c>
      <c r="H577" s="121"/>
      <c r="L577" s="63"/>
      <c r="M577" s="144"/>
    </row>
    <row r="578" spans="1:16" x14ac:dyDescent="0.45">
      <c r="H578" s="121"/>
      <c r="L578" s="63"/>
      <c r="M578" s="144"/>
    </row>
    <row r="579" spans="1:16" x14ac:dyDescent="0.45">
      <c r="H579" s="121"/>
      <c r="L579" s="63"/>
      <c r="M579" s="144"/>
    </row>
    <row r="580" spans="1:16" x14ac:dyDescent="0.4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1">
        <f>VLOOKUP(E580,'Sample GDP Data'!A$2:D$338,4,FALSE)</f>
        <v>20447.3</v>
      </c>
      <c r="I580" s="67" t="s">
        <v>10202</v>
      </c>
      <c r="L580" s="63"/>
      <c r="P580" s="67" t="str">
        <f>IF(ISBLANK(F580),"",H580)</f>
        <v/>
      </c>
    </row>
    <row r="581" spans="1:16" x14ac:dyDescent="0.4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1">
        <f>VLOOKUP(E581,'Sample GDP Data'!A$2:D$338,4,FALSE)</f>
        <v>19588.3</v>
      </c>
      <c r="L581" s="63"/>
      <c r="M581" s="124">
        <f>H581</f>
        <v>19588.3</v>
      </c>
      <c r="P581" s="67">
        <f>IF(ISBLANK(F581),"",H581)</f>
        <v>19588.3</v>
      </c>
    </row>
    <row r="582" spans="1:16" x14ac:dyDescent="0.45">
      <c r="D582" s="67" t="s">
        <v>7818</v>
      </c>
      <c r="H582" s="121"/>
      <c r="L582" s="63"/>
      <c r="M582" s="124"/>
    </row>
    <row r="583" spans="1:16" x14ac:dyDescent="0.45">
      <c r="D583" s="67" t="s">
        <v>7825</v>
      </c>
      <c r="H583" s="121"/>
      <c r="L583" s="63"/>
      <c r="M583" s="124"/>
    </row>
    <row r="584" spans="1:16" x14ac:dyDescent="0.45">
      <c r="H584" s="121"/>
      <c r="L584" s="63"/>
      <c r="M584" s="124"/>
    </row>
    <row r="585" spans="1:16" x14ac:dyDescent="0.4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1">
        <f>VLOOKUP(E585,'Sample GDP Data'!A$2:D$338,4,FALSE)</f>
        <v>859</v>
      </c>
      <c r="L585" s="63"/>
      <c r="M585" s="124">
        <f>H585</f>
        <v>859</v>
      </c>
      <c r="P585" s="67">
        <f>IF(ISBLANK(F585),"",H585)</f>
        <v>859</v>
      </c>
    </row>
    <row r="586" spans="1:16" x14ac:dyDescent="0.45">
      <c r="D586" s="67" t="s">
        <v>6631</v>
      </c>
      <c r="H586" s="121"/>
      <c r="L586" s="63"/>
      <c r="M586" s="124"/>
    </row>
    <row r="587" spans="1:16" x14ac:dyDescent="0.45">
      <c r="D587" s="67" t="s">
        <v>7829</v>
      </c>
      <c r="L587" s="63"/>
      <c r="M587" s="63"/>
      <c r="P587" s="67" t="str">
        <f>IF(ISBLANK(F587),"",H587)</f>
        <v/>
      </c>
    </row>
    <row r="588" spans="1:16" x14ac:dyDescent="0.45">
      <c r="D588" s="67" t="s">
        <v>6633</v>
      </c>
      <c r="L588" s="63"/>
      <c r="M588" s="63"/>
    </row>
    <row r="589" spans="1:16" x14ac:dyDescent="0.4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E306"/>
  <sheetViews>
    <sheetView topLeftCell="A76" workbookViewId="0">
      <selection activeCell="D276" sqref="D276"/>
    </sheetView>
  </sheetViews>
  <sheetFormatPr defaultRowHeight="14.25" x14ac:dyDescent="0.45"/>
  <cols>
    <col min="1" max="1" width="95" style="65" customWidth="1"/>
    <col min="2" max="2" width="23.6640625" style="65" customWidth="1"/>
    <col min="3" max="3" width="6.6640625" style="65" bestFit="1" customWidth="1"/>
  </cols>
  <sheetData>
    <row r="1" spans="1:5" x14ac:dyDescent="0.45">
      <c r="A1" s="65" t="s">
        <v>9138</v>
      </c>
      <c r="B1" s="65" t="s">
        <v>992</v>
      </c>
      <c r="C1" s="65" t="s">
        <v>9139</v>
      </c>
      <c r="D1" s="65" t="s">
        <v>9140</v>
      </c>
      <c r="E1" s="65" t="s">
        <v>9141</v>
      </c>
    </row>
    <row r="2" spans="1:5" x14ac:dyDescent="0.45">
      <c r="A2" s="64" t="s">
        <v>8842</v>
      </c>
      <c r="B2" s="64" t="s">
        <v>8822</v>
      </c>
      <c r="C2" s="64">
        <v>24695</v>
      </c>
    </row>
    <row r="3" spans="1:5" x14ac:dyDescent="0.45">
      <c r="A3" s="64" t="s">
        <v>9007</v>
      </c>
      <c r="B3" s="64" t="s">
        <v>8822</v>
      </c>
      <c r="C3" s="64">
        <v>287825</v>
      </c>
    </row>
    <row r="4" spans="1:5" x14ac:dyDescent="0.45">
      <c r="A4" s="64" t="s">
        <v>8854</v>
      </c>
      <c r="B4" s="64" t="s">
        <v>2796</v>
      </c>
      <c r="C4" s="64">
        <v>35175</v>
      </c>
    </row>
    <row r="5" spans="1:5" x14ac:dyDescent="0.45">
      <c r="A5" s="64" t="s">
        <v>9107</v>
      </c>
      <c r="B5" s="64" t="s">
        <v>2802</v>
      </c>
      <c r="C5" s="64">
        <v>4185</v>
      </c>
    </row>
    <row r="6" spans="1:5" x14ac:dyDescent="0.45">
      <c r="A6" s="64" t="s">
        <v>8983</v>
      </c>
      <c r="B6" s="64" t="s">
        <v>2804</v>
      </c>
      <c r="C6" s="64">
        <v>1390</v>
      </c>
    </row>
    <row r="7" spans="1:5" x14ac:dyDescent="0.45">
      <c r="A7" s="64" t="s">
        <v>9084</v>
      </c>
      <c r="B7" s="64" t="s">
        <v>2805</v>
      </c>
      <c r="C7" s="64">
        <v>1340</v>
      </c>
    </row>
    <row r="8" spans="1:5" x14ac:dyDescent="0.45">
      <c r="A8" s="64" t="s">
        <v>9135</v>
      </c>
      <c r="B8" s="64" t="s">
        <v>2806</v>
      </c>
      <c r="C8" s="64">
        <v>29155</v>
      </c>
    </row>
    <row r="9" spans="1:5" x14ac:dyDescent="0.45">
      <c r="A9" s="64" t="s">
        <v>9122</v>
      </c>
      <c r="B9" s="64" t="s">
        <v>2807</v>
      </c>
      <c r="C9" s="64">
        <v>24170</v>
      </c>
    </row>
    <row r="10" spans="1:5" x14ac:dyDescent="0.45">
      <c r="A10" s="64" t="s">
        <v>9127</v>
      </c>
      <c r="B10" s="64" t="s">
        <v>2808</v>
      </c>
      <c r="C10" s="64">
        <v>595</v>
      </c>
    </row>
    <row r="11" spans="1:5" x14ac:dyDescent="0.45">
      <c r="A11" s="64" t="s">
        <v>9029</v>
      </c>
      <c r="B11" s="64" t="s">
        <v>8820</v>
      </c>
      <c r="C11" s="64">
        <v>12600</v>
      </c>
    </row>
    <row r="12" spans="1:5" x14ac:dyDescent="0.45">
      <c r="A12" s="64" t="s">
        <v>8909</v>
      </c>
      <c r="B12" s="64" t="s">
        <v>2811</v>
      </c>
      <c r="C12" s="64">
        <v>12250</v>
      </c>
    </row>
    <row r="13" spans="1:5" x14ac:dyDescent="0.45">
      <c r="A13" s="64" t="s">
        <v>8964</v>
      </c>
      <c r="B13" s="64" t="s">
        <v>2812</v>
      </c>
      <c r="C13" s="64">
        <v>79460</v>
      </c>
    </row>
    <row r="14" spans="1:5" x14ac:dyDescent="0.45">
      <c r="A14" s="64" t="s">
        <v>8843</v>
      </c>
      <c r="B14" s="64" t="s">
        <v>2813</v>
      </c>
      <c r="C14" s="64">
        <v>6290</v>
      </c>
    </row>
    <row r="15" spans="1:5" x14ac:dyDescent="0.45">
      <c r="A15" s="64" t="s">
        <v>8901</v>
      </c>
      <c r="B15" s="64" t="s">
        <v>2814</v>
      </c>
      <c r="C15" s="64">
        <v>41945</v>
      </c>
    </row>
    <row r="16" spans="1:5" x14ac:dyDescent="0.45">
      <c r="A16" s="64" t="s">
        <v>9071</v>
      </c>
      <c r="B16" s="64" t="s">
        <v>2815</v>
      </c>
      <c r="C16" s="64">
        <v>23815</v>
      </c>
    </row>
    <row r="17" spans="1:3" x14ac:dyDescent="0.45">
      <c r="A17" s="64" t="s">
        <v>9011</v>
      </c>
      <c r="B17" s="64" t="s">
        <v>2816</v>
      </c>
      <c r="C17" s="64">
        <v>87720</v>
      </c>
    </row>
    <row r="18" spans="1:3" x14ac:dyDescent="0.45">
      <c r="A18" s="64" t="s">
        <v>8922</v>
      </c>
      <c r="B18" s="64" t="s">
        <v>2817</v>
      </c>
      <c r="C18" s="64">
        <v>109560</v>
      </c>
    </row>
    <row r="19" spans="1:3" x14ac:dyDescent="0.45">
      <c r="A19" s="64" t="s">
        <v>8974</v>
      </c>
      <c r="B19" s="64" t="s">
        <v>2818</v>
      </c>
      <c r="C19" s="64">
        <v>15525</v>
      </c>
    </row>
    <row r="20" spans="1:3" x14ac:dyDescent="0.45">
      <c r="A20" s="64" t="s">
        <v>9019</v>
      </c>
      <c r="B20" s="64" t="s">
        <v>2819</v>
      </c>
      <c r="C20" s="64">
        <v>13300</v>
      </c>
    </row>
    <row r="21" spans="1:3" x14ac:dyDescent="0.45">
      <c r="A21" s="64" t="s">
        <v>8972</v>
      </c>
      <c r="B21" s="64" t="s">
        <v>2820</v>
      </c>
      <c r="C21" s="64">
        <v>286385</v>
      </c>
    </row>
    <row r="22" spans="1:3" x14ac:dyDescent="0.45">
      <c r="A22" s="64" t="s">
        <v>9068</v>
      </c>
      <c r="B22" s="64" t="s">
        <v>2821</v>
      </c>
      <c r="C22" s="64">
        <v>89595</v>
      </c>
    </row>
    <row r="23" spans="1:3" x14ac:dyDescent="0.45">
      <c r="A23" s="64" t="s">
        <v>8941</v>
      </c>
      <c r="B23" s="64" t="s">
        <v>2822</v>
      </c>
      <c r="C23" s="64">
        <v>47640</v>
      </c>
    </row>
    <row r="24" spans="1:3" x14ac:dyDescent="0.45">
      <c r="A24" s="64" t="s">
        <v>9130</v>
      </c>
      <c r="B24" s="64" t="s">
        <v>2823</v>
      </c>
      <c r="C24" s="64">
        <v>9070</v>
      </c>
    </row>
    <row r="25" spans="1:3" x14ac:dyDescent="0.45">
      <c r="A25" s="64" t="s">
        <v>9056</v>
      </c>
      <c r="B25" s="64" t="s">
        <v>2824</v>
      </c>
      <c r="C25" s="64">
        <v>77505</v>
      </c>
    </row>
    <row r="26" spans="1:3" x14ac:dyDescent="0.45">
      <c r="A26" s="64" t="s">
        <v>8876</v>
      </c>
      <c r="B26" s="64" t="s">
        <v>2825</v>
      </c>
      <c r="C26" s="64">
        <v>11910</v>
      </c>
    </row>
    <row r="27" spans="1:3" x14ac:dyDescent="0.45">
      <c r="A27" s="64" t="s">
        <v>8927</v>
      </c>
      <c r="B27" s="64" t="s">
        <v>2826</v>
      </c>
      <c r="C27" s="64">
        <v>124525</v>
      </c>
    </row>
    <row r="28" spans="1:3" x14ac:dyDescent="0.45">
      <c r="A28" s="64" t="s">
        <v>9045</v>
      </c>
      <c r="B28" s="64" t="s">
        <v>2827</v>
      </c>
      <c r="C28" s="64">
        <v>305840</v>
      </c>
    </row>
    <row r="29" spans="1:3" x14ac:dyDescent="0.45">
      <c r="A29" s="64" t="s">
        <v>8968</v>
      </c>
      <c r="B29" s="64" t="s">
        <v>2828</v>
      </c>
      <c r="C29" s="64">
        <v>209100</v>
      </c>
    </row>
    <row r="30" spans="1:3" x14ac:dyDescent="0.45">
      <c r="A30" s="64" t="s">
        <v>8962</v>
      </c>
      <c r="B30" s="64" t="s">
        <v>2829</v>
      </c>
      <c r="C30" s="64">
        <v>100775</v>
      </c>
    </row>
    <row r="31" spans="1:3" x14ac:dyDescent="0.45">
      <c r="A31" s="64" t="s">
        <v>8914</v>
      </c>
      <c r="B31" s="64" t="s">
        <v>2830</v>
      </c>
      <c r="C31" s="64">
        <v>8995</v>
      </c>
    </row>
    <row r="32" spans="1:3" x14ac:dyDescent="0.45">
      <c r="A32" s="64" t="s">
        <v>8946</v>
      </c>
      <c r="B32" s="64" t="s">
        <v>2831</v>
      </c>
      <c r="C32" s="64">
        <v>6815</v>
      </c>
    </row>
    <row r="33" spans="1:3" x14ac:dyDescent="0.45">
      <c r="A33" s="64" t="s">
        <v>8912</v>
      </c>
      <c r="B33" s="64" t="s">
        <v>2832</v>
      </c>
      <c r="C33" s="64">
        <v>11060</v>
      </c>
    </row>
    <row r="34" spans="1:3" x14ac:dyDescent="0.45">
      <c r="A34" s="64" t="s">
        <v>8846</v>
      </c>
      <c r="B34" s="64" t="s">
        <v>2833</v>
      </c>
      <c r="C34" s="64">
        <v>16065</v>
      </c>
    </row>
    <row r="35" spans="1:3" x14ac:dyDescent="0.45">
      <c r="A35" s="64" t="s">
        <v>9094</v>
      </c>
      <c r="B35" s="64" t="s">
        <v>2834</v>
      </c>
      <c r="C35" s="64">
        <v>24600</v>
      </c>
    </row>
    <row r="36" spans="1:3" x14ac:dyDescent="0.45">
      <c r="A36" s="64" t="s">
        <v>8906</v>
      </c>
      <c r="B36" s="64" t="s">
        <v>2835</v>
      </c>
      <c r="C36" s="64">
        <v>66340</v>
      </c>
    </row>
    <row r="37" spans="1:3" x14ac:dyDescent="0.45">
      <c r="A37" s="64" t="s">
        <v>8902</v>
      </c>
      <c r="B37" s="64" t="s">
        <v>2836</v>
      </c>
      <c r="C37" s="64">
        <v>23790</v>
      </c>
    </row>
    <row r="38" spans="1:3" x14ac:dyDescent="0.45">
      <c r="A38" s="64" t="s">
        <v>8861</v>
      </c>
      <c r="B38" s="64" t="s">
        <v>2837</v>
      </c>
      <c r="C38" s="64">
        <v>50750</v>
      </c>
    </row>
    <row r="39" spans="1:3" x14ac:dyDescent="0.45">
      <c r="A39" s="64" t="s">
        <v>9085</v>
      </c>
      <c r="B39" s="64" t="s">
        <v>2838</v>
      </c>
      <c r="C39" s="64">
        <v>24985</v>
      </c>
    </row>
    <row r="40" spans="1:3" x14ac:dyDescent="0.45">
      <c r="A40" s="64" t="s">
        <v>8836</v>
      </c>
      <c r="B40" s="64" t="s">
        <v>2839</v>
      </c>
      <c r="C40" s="64">
        <v>29265</v>
      </c>
    </row>
    <row r="41" spans="1:3" x14ac:dyDescent="0.45">
      <c r="A41" s="64" t="s">
        <v>8986</v>
      </c>
      <c r="B41" s="64" t="s">
        <v>2840</v>
      </c>
      <c r="C41" s="64">
        <v>1690</v>
      </c>
    </row>
    <row r="42" spans="1:3" x14ac:dyDescent="0.45">
      <c r="A42" s="64" t="s">
        <v>8996</v>
      </c>
      <c r="B42" s="64" t="s">
        <v>2841</v>
      </c>
      <c r="C42" s="64">
        <v>1320</v>
      </c>
    </row>
    <row r="43" spans="1:3" x14ac:dyDescent="0.45">
      <c r="A43" s="64" t="s">
        <v>9017</v>
      </c>
      <c r="B43" s="64" t="s">
        <v>2842</v>
      </c>
      <c r="C43" s="64">
        <v>3900</v>
      </c>
    </row>
    <row r="44" spans="1:3" x14ac:dyDescent="0.45">
      <c r="A44" s="64" t="s">
        <v>8932</v>
      </c>
      <c r="B44" s="64" t="s">
        <v>2843</v>
      </c>
      <c r="C44" s="64">
        <v>2275</v>
      </c>
    </row>
    <row r="45" spans="1:3" x14ac:dyDescent="0.45">
      <c r="A45" s="64" t="s">
        <v>8938</v>
      </c>
      <c r="B45" s="64" t="s">
        <v>2844</v>
      </c>
      <c r="C45" s="64">
        <v>3610</v>
      </c>
    </row>
    <row r="46" spans="1:3" x14ac:dyDescent="0.45">
      <c r="A46" s="64" t="s">
        <v>8870</v>
      </c>
      <c r="B46" s="64" t="s">
        <v>2845</v>
      </c>
      <c r="C46" s="64">
        <v>6245</v>
      </c>
    </row>
    <row r="47" spans="1:3" x14ac:dyDescent="0.45">
      <c r="A47" s="64" t="s">
        <v>8979</v>
      </c>
      <c r="B47" s="64" t="s">
        <v>2846</v>
      </c>
      <c r="C47" s="64">
        <v>2050</v>
      </c>
    </row>
    <row r="48" spans="1:3" x14ac:dyDescent="0.45">
      <c r="A48" s="64" t="s">
        <v>8895</v>
      </c>
      <c r="B48" s="64" t="s">
        <v>2847</v>
      </c>
      <c r="C48" s="64">
        <v>24550</v>
      </c>
    </row>
    <row r="49" spans="1:3" x14ac:dyDescent="0.45">
      <c r="A49" s="64" t="s">
        <v>8939</v>
      </c>
      <c r="B49" s="64" t="s">
        <v>2848</v>
      </c>
      <c r="C49" s="64">
        <v>2260</v>
      </c>
    </row>
    <row r="50" spans="1:3" x14ac:dyDescent="0.45">
      <c r="A50" s="64" t="s">
        <v>8860</v>
      </c>
      <c r="B50" s="64" t="s">
        <v>2849</v>
      </c>
      <c r="C50" s="64">
        <v>350</v>
      </c>
    </row>
    <row r="51" spans="1:3" x14ac:dyDescent="0.45">
      <c r="A51" s="64" t="s">
        <v>8928</v>
      </c>
      <c r="B51" s="64" t="s">
        <v>2850</v>
      </c>
      <c r="C51" s="64">
        <v>2400</v>
      </c>
    </row>
    <row r="52" spans="1:3" x14ac:dyDescent="0.45">
      <c r="A52" s="64" t="s">
        <v>8849</v>
      </c>
      <c r="B52" s="64" t="s">
        <v>2851</v>
      </c>
      <c r="C52" s="64">
        <v>1255</v>
      </c>
    </row>
    <row r="53" spans="1:3" x14ac:dyDescent="0.45">
      <c r="A53" s="64" t="s">
        <v>9033</v>
      </c>
      <c r="B53" s="64" t="s">
        <v>2852</v>
      </c>
      <c r="C53" s="64">
        <v>41200</v>
      </c>
    </row>
    <row r="54" spans="1:3" x14ac:dyDescent="0.45">
      <c r="A54" s="64" t="s">
        <v>8899</v>
      </c>
      <c r="B54" s="64" t="s">
        <v>2853</v>
      </c>
      <c r="C54" s="64">
        <v>14515</v>
      </c>
    </row>
    <row r="55" spans="1:3" x14ac:dyDescent="0.45">
      <c r="A55" s="64" t="s">
        <v>9053</v>
      </c>
      <c r="B55" s="64" t="s">
        <v>2854</v>
      </c>
      <c r="C55" s="64">
        <v>35405</v>
      </c>
    </row>
    <row r="56" spans="1:3" x14ac:dyDescent="0.45">
      <c r="A56" s="64" t="s">
        <v>8950</v>
      </c>
      <c r="B56" s="64" t="s">
        <v>2855</v>
      </c>
      <c r="C56" s="64">
        <v>30310</v>
      </c>
    </row>
    <row r="57" spans="1:3" x14ac:dyDescent="0.45">
      <c r="A57" s="64" t="s">
        <v>9099</v>
      </c>
      <c r="B57" s="64" t="s">
        <v>2856</v>
      </c>
      <c r="C57" s="64">
        <v>23130</v>
      </c>
    </row>
    <row r="58" spans="1:3" x14ac:dyDescent="0.45">
      <c r="A58" s="64" t="s">
        <v>9090</v>
      </c>
      <c r="B58" s="64" t="s">
        <v>2857</v>
      </c>
      <c r="C58" s="64">
        <v>62255</v>
      </c>
    </row>
    <row r="59" spans="1:3" x14ac:dyDescent="0.45">
      <c r="A59" s="64" t="s">
        <v>9124</v>
      </c>
      <c r="B59" s="64" t="s">
        <v>2858</v>
      </c>
      <c r="C59" s="64">
        <v>18915</v>
      </c>
    </row>
    <row r="60" spans="1:3" x14ac:dyDescent="0.45">
      <c r="A60" s="64" t="s">
        <v>9008</v>
      </c>
      <c r="B60" s="64" t="s">
        <v>2859</v>
      </c>
      <c r="C60" s="64">
        <v>15285</v>
      </c>
    </row>
    <row r="61" spans="1:3" x14ac:dyDescent="0.45">
      <c r="A61" s="64" t="s">
        <v>9074</v>
      </c>
      <c r="B61" s="64" t="s">
        <v>2860</v>
      </c>
      <c r="C61" s="64">
        <v>3875</v>
      </c>
    </row>
    <row r="62" spans="1:3" x14ac:dyDescent="0.45">
      <c r="A62" s="64" t="s">
        <v>8844</v>
      </c>
      <c r="B62" s="64" t="s">
        <v>2861</v>
      </c>
      <c r="C62" s="64">
        <v>5055</v>
      </c>
    </row>
    <row r="63" spans="1:3" x14ac:dyDescent="0.45">
      <c r="A63" s="64" t="s">
        <v>9092</v>
      </c>
      <c r="B63" s="64" t="s">
        <v>2862</v>
      </c>
      <c r="C63" s="64">
        <v>33370</v>
      </c>
    </row>
    <row r="64" spans="1:3" x14ac:dyDescent="0.45">
      <c r="A64" s="64" t="s">
        <v>8840</v>
      </c>
      <c r="B64" s="64" t="s">
        <v>2863</v>
      </c>
      <c r="C64" s="64">
        <v>7035</v>
      </c>
    </row>
    <row r="65" spans="1:5" x14ac:dyDescent="0.45">
      <c r="A65" s="64" t="s">
        <v>8874</v>
      </c>
      <c r="B65" s="64" t="s">
        <v>2864</v>
      </c>
      <c r="C65" s="64">
        <v>12540</v>
      </c>
    </row>
    <row r="66" spans="1:5" x14ac:dyDescent="0.45">
      <c r="A66" s="64" t="s">
        <v>8920</v>
      </c>
      <c r="B66" s="64" t="s">
        <v>2865</v>
      </c>
      <c r="C66" s="64">
        <v>9280</v>
      </c>
    </row>
    <row r="67" spans="1:5" x14ac:dyDescent="0.45">
      <c r="A67" s="64" t="s">
        <v>9023</v>
      </c>
      <c r="B67" s="64" t="s">
        <v>2866</v>
      </c>
      <c r="C67" s="64">
        <v>73075</v>
      </c>
    </row>
    <row r="68" spans="1:5" x14ac:dyDescent="0.45">
      <c r="A68" s="64" t="s">
        <v>9024</v>
      </c>
      <c r="B68" s="64" t="s">
        <v>2867</v>
      </c>
      <c r="C68" s="64">
        <v>16420</v>
      </c>
    </row>
    <row r="69" spans="1:5" x14ac:dyDescent="0.45">
      <c r="A69" s="64" t="s">
        <v>8984</v>
      </c>
      <c r="B69" s="64" t="s">
        <v>2868</v>
      </c>
      <c r="C69" s="64">
        <v>2740</v>
      </c>
      <c r="D69">
        <f>SUM(C$69:C$73)-C$71</f>
        <v>23920</v>
      </c>
      <c r="E69">
        <f>C69/D69</f>
        <v>0.11454849498327759</v>
      </c>
    </row>
    <row r="70" spans="1:5" x14ac:dyDescent="0.45">
      <c r="A70" s="64" t="s">
        <v>9086</v>
      </c>
      <c r="B70" s="64" t="s">
        <v>2869</v>
      </c>
      <c r="C70" s="64">
        <v>10590</v>
      </c>
      <c r="D70">
        <f>SUM(C$69:C$73)-C$71</f>
        <v>23920</v>
      </c>
      <c r="E70">
        <f>C70/D70</f>
        <v>0.44272575250836121</v>
      </c>
    </row>
    <row r="71" spans="1:5" x14ac:dyDescent="0.45">
      <c r="A71" s="64" t="s">
        <v>8855</v>
      </c>
      <c r="B71" s="64" t="s">
        <v>2870</v>
      </c>
      <c r="C71" s="64">
        <v>27210</v>
      </c>
      <c r="D71">
        <f>SUM(C$69:C$73)-C$71</f>
        <v>23920</v>
      </c>
      <c r="E71">
        <f>C71/D71</f>
        <v>1.1375418060200668</v>
      </c>
    </row>
    <row r="72" spans="1:5" x14ac:dyDescent="0.45">
      <c r="A72" s="64" t="s">
        <v>8934</v>
      </c>
      <c r="B72" s="64" t="s">
        <v>2871</v>
      </c>
      <c r="C72" s="64">
        <v>2165</v>
      </c>
      <c r="D72">
        <f>SUM(C$69:C$73)-C$71</f>
        <v>23920</v>
      </c>
      <c r="E72">
        <f>C72/D72</f>
        <v>9.0510033444816049E-2</v>
      </c>
    </row>
    <row r="73" spans="1:5" x14ac:dyDescent="0.45">
      <c r="A73" s="64" t="s">
        <v>9016</v>
      </c>
      <c r="B73" s="64" t="s">
        <v>5</v>
      </c>
      <c r="C73" s="64">
        <v>8425</v>
      </c>
      <c r="D73">
        <f>SUM(C$69:C$73)-C$71</f>
        <v>23920</v>
      </c>
      <c r="E73">
        <f>C73/D73</f>
        <v>0.35221571906354515</v>
      </c>
    </row>
    <row r="74" spans="1:5" x14ac:dyDescent="0.45">
      <c r="A74" s="64" t="s">
        <v>9064</v>
      </c>
      <c r="B74" s="64" t="s">
        <v>2872</v>
      </c>
      <c r="C74" s="64">
        <v>25450</v>
      </c>
    </row>
    <row r="75" spans="1:5" x14ac:dyDescent="0.45">
      <c r="A75" s="64" t="s">
        <v>9072</v>
      </c>
      <c r="B75" s="64" t="s">
        <v>2873</v>
      </c>
      <c r="C75" s="64">
        <v>6985</v>
      </c>
    </row>
    <row r="76" spans="1:5" x14ac:dyDescent="0.45">
      <c r="A76" s="64" t="s">
        <v>9044</v>
      </c>
      <c r="B76" s="64" t="s">
        <v>2874</v>
      </c>
      <c r="C76" s="64">
        <v>13175</v>
      </c>
    </row>
    <row r="77" spans="1:5" x14ac:dyDescent="0.45">
      <c r="A77" s="64" t="s">
        <v>8954</v>
      </c>
      <c r="B77" s="64" t="s">
        <v>2875</v>
      </c>
      <c r="C77" s="64">
        <v>8190</v>
      </c>
    </row>
    <row r="78" spans="1:5" x14ac:dyDescent="0.45">
      <c r="A78" s="64" t="s">
        <v>9095</v>
      </c>
      <c r="B78" s="64" t="s">
        <v>2876</v>
      </c>
      <c r="C78" s="64">
        <v>11025</v>
      </c>
    </row>
    <row r="79" spans="1:5" x14ac:dyDescent="0.45">
      <c r="A79" s="64" t="s">
        <v>8890</v>
      </c>
      <c r="B79" s="64" t="s">
        <v>2877</v>
      </c>
      <c r="C79" s="64">
        <v>6655</v>
      </c>
    </row>
    <row r="80" spans="1:5" x14ac:dyDescent="0.45">
      <c r="A80" s="64" t="s">
        <v>8992</v>
      </c>
      <c r="B80" s="64" t="s">
        <v>2878</v>
      </c>
      <c r="C80" s="64">
        <v>3450</v>
      </c>
    </row>
    <row r="81" spans="1:3" x14ac:dyDescent="0.45">
      <c r="A81" s="64" t="s">
        <v>8977</v>
      </c>
      <c r="B81" s="64" t="s">
        <v>2879</v>
      </c>
      <c r="C81" s="64">
        <v>55245</v>
      </c>
    </row>
    <row r="82" spans="1:3" x14ac:dyDescent="0.45">
      <c r="A82" s="64" t="s">
        <v>8871</v>
      </c>
      <c r="B82" s="64" t="s">
        <v>2880</v>
      </c>
      <c r="C82" s="64">
        <v>10790</v>
      </c>
    </row>
    <row r="83" spans="1:3" x14ac:dyDescent="0.45">
      <c r="A83" s="64" t="s">
        <v>8993</v>
      </c>
      <c r="B83" s="64" t="s">
        <v>2881</v>
      </c>
      <c r="C83" s="64">
        <v>3000</v>
      </c>
    </row>
    <row r="84" spans="1:3" x14ac:dyDescent="0.45">
      <c r="A84" s="64" t="s">
        <v>9042</v>
      </c>
      <c r="B84" s="64" t="s">
        <v>2882</v>
      </c>
      <c r="C84" s="64">
        <v>3585</v>
      </c>
    </row>
    <row r="85" spans="1:3" x14ac:dyDescent="0.45">
      <c r="A85" s="64" t="s">
        <v>8994</v>
      </c>
      <c r="B85" s="64" t="s">
        <v>2883</v>
      </c>
      <c r="C85" s="64">
        <v>33970</v>
      </c>
    </row>
    <row r="86" spans="1:3" x14ac:dyDescent="0.45">
      <c r="A86" s="64" t="s">
        <v>9031</v>
      </c>
      <c r="B86" s="64" t="s">
        <v>2884</v>
      </c>
      <c r="C86" s="64">
        <v>10430</v>
      </c>
    </row>
    <row r="87" spans="1:3" x14ac:dyDescent="0.45">
      <c r="A87" s="64" t="s">
        <v>9061</v>
      </c>
      <c r="B87" s="64" t="s">
        <v>2885</v>
      </c>
      <c r="C87" s="64">
        <v>19625</v>
      </c>
    </row>
    <row r="88" spans="1:3" x14ac:dyDescent="0.45">
      <c r="A88" s="64" t="s">
        <v>8963</v>
      </c>
      <c r="B88" s="64" t="s">
        <v>2886</v>
      </c>
      <c r="C88" s="64">
        <v>24705</v>
      </c>
    </row>
    <row r="89" spans="1:3" x14ac:dyDescent="0.45">
      <c r="A89" s="64" t="s">
        <v>9115</v>
      </c>
      <c r="B89" s="64" t="s">
        <v>2887</v>
      </c>
      <c r="C89" s="64">
        <v>14290</v>
      </c>
    </row>
    <row r="90" spans="1:3" x14ac:dyDescent="0.45">
      <c r="A90" s="64" t="s">
        <v>9014</v>
      </c>
      <c r="B90" s="64" t="s">
        <v>2888</v>
      </c>
      <c r="C90" s="64">
        <v>11390</v>
      </c>
    </row>
    <row r="91" spans="1:3" x14ac:dyDescent="0.45">
      <c r="A91" s="64" t="s">
        <v>8982</v>
      </c>
      <c r="B91" s="64" t="s">
        <v>2889</v>
      </c>
      <c r="C91" s="64">
        <v>14655</v>
      </c>
    </row>
    <row r="92" spans="1:3" x14ac:dyDescent="0.45">
      <c r="A92" s="64" t="s">
        <v>8882</v>
      </c>
      <c r="B92" s="64" t="s">
        <v>2890</v>
      </c>
      <c r="C92" s="64">
        <v>17850</v>
      </c>
    </row>
    <row r="93" spans="1:3" x14ac:dyDescent="0.45">
      <c r="A93" s="64" t="s">
        <v>9088</v>
      </c>
      <c r="B93" s="64" t="s">
        <v>2891</v>
      </c>
      <c r="C93" s="64">
        <v>5895</v>
      </c>
    </row>
    <row r="94" spans="1:3" x14ac:dyDescent="0.45">
      <c r="A94" s="64" t="s">
        <v>8905</v>
      </c>
      <c r="B94" s="64" t="s">
        <v>2892</v>
      </c>
      <c r="C94" s="64">
        <v>26350</v>
      </c>
    </row>
    <row r="95" spans="1:3" x14ac:dyDescent="0.45">
      <c r="A95" s="64" t="s">
        <v>8923</v>
      </c>
      <c r="B95" s="64" t="s">
        <v>2893</v>
      </c>
      <c r="C95" s="64">
        <v>6965</v>
      </c>
    </row>
    <row r="96" spans="1:3" x14ac:dyDescent="0.45">
      <c r="A96" s="64" t="s">
        <v>9034</v>
      </c>
      <c r="B96" s="64" t="s">
        <v>2894</v>
      </c>
      <c r="C96" s="64">
        <v>10440</v>
      </c>
    </row>
    <row r="97" spans="1:5" x14ac:dyDescent="0.45">
      <c r="A97" s="64" t="s">
        <v>8917</v>
      </c>
      <c r="B97" s="64" t="s">
        <v>2895</v>
      </c>
      <c r="C97" s="64">
        <v>1215</v>
      </c>
    </row>
    <row r="98" spans="1:5" x14ac:dyDescent="0.45">
      <c r="A98" s="64" t="s">
        <v>9065</v>
      </c>
      <c r="B98" s="64" t="s">
        <v>2896</v>
      </c>
      <c r="C98" s="64">
        <v>16065</v>
      </c>
      <c r="D98">
        <f>SUM(C$98:C100)</f>
        <v>40370</v>
      </c>
      <c r="E98">
        <f>C98/D98</f>
        <v>0.39794401783502603</v>
      </c>
    </row>
    <row r="99" spans="1:5" x14ac:dyDescent="0.45">
      <c r="A99" s="64" t="s">
        <v>8872</v>
      </c>
      <c r="B99" s="64" t="s">
        <v>2897</v>
      </c>
      <c r="C99" s="64">
        <v>23080</v>
      </c>
      <c r="D99">
        <f>SUM(C$98:C101)</f>
        <v>46145</v>
      </c>
      <c r="E99">
        <f>C99/D99</f>
        <v>0.50016253115180409</v>
      </c>
    </row>
    <row r="100" spans="1:5" x14ac:dyDescent="0.45">
      <c r="A100" s="64" t="s">
        <v>8995</v>
      </c>
      <c r="B100" s="64" t="s">
        <v>2898</v>
      </c>
      <c r="C100" s="64">
        <v>1225</v>
      </c>
      <c r="D100">
        <f>SUM(C$98:C102)</f>
        <v>49430</v>
      </c>
      <c r="E100">
        <f>C100/D100</f>
        <v>2.4782520736394902E-2</v>
      </c>
    </row>
    <row r="101" spans="1:5" x14ac:dyDescent="0.45">
      <c r="A101" s="64" t="s">
        <v>9051</v>
      </c>
      <c r="B101" s="64" t="s">
        <v>2899</v>
      </c>
      <c r="C101" s="64">
        <v>5775</v>
      </c>
    </row>
    <row r="102" spans="1:5" x14ac:dyDescent="0.45">
      <c r="A102" s="64" t="s">
        <v>9136</v>
      </c>
      <c r="B102" s="64" t="s">
        <v>2900</v>
      </c>
      <c r="C102" s="64">
        <v>3285</v>
      </c>
    </row>
    <row r="103" spans="1:5" x14ac:dyDescent="0.45">
      <c r="A103" s="64" t="s">
        <v>8944</v>
      </c>
      <c r="B103" s="64" t="s">
        <v>2901</v>
      </c>
      <c r="C103" s="64">
        <v>15200</v>
      </c>
    </row>
    <row r="104" spans="1:5" x14ac:dyDescent="0.45">
      <c r="A104" s="64" t="s">
        <v>9131</v>
      </c>
      <c r="B104" s="64" t="s">
        <v>2902</v>
      </c>
      <c r="C104" s="64">
        <v>9670</v>
      </c>
    </row>
    <row r="105" spans="1:5" x14ac:dyDescent="0.45">
      <c r="A105" s="64" t="s">
        <v>9119</v>
      </c>
      <c r="B105" s="64" t="s">
        <v>2903</v>
      </c>
      <c r="C105" s="64">
        <v>60055</v>
      </c>
    </row>
    <row r="106" spans="1:5" x14ac:dyDescent="0.45">
      <c r="A106" s="64" t="s">
        <v>8989</v>
      </c>
      <c r="B106" s="64" t="s">
        <v>2904</v>
      </c>
      <c r="C106" s="64">
        <v>15180</v>
      </c>
    </row>
    <row r="107" spans="1:5" x14ac:dyDescent="0.45">
      <c r="A107" s="64" t="s">
        <v>9078</v>
      </c>
      <c r="B107" s="64" t="s">
        <v>2905</v>
      </c>
      <c r="C107" s="64">
        <v>67740</v>
      </c>
    </row>
    <row r="108" spans="1:5" x14ac:dyDescent="0.45">
      <c r="A108" s="64" t="s">
        <v>8891</v>
      </c>
      <c r="B108" s="64" t="s">
        <v>2906</v>
      </c>
      <c r="C108" s="64">
        <v>59190</v>
      </c>
    </row>
    <row r="109" spans="1:5" x14ac:dyDescent="0.45">
      <c r="A109" s="64" t="s">
        <v>8841</v>
      </c>
      <c r="B109" s="64" t="s">
        <v>2907</v>
      </c>
      <c r="C109" s="64">
        <v>5030</v>
      </c>
    </row>
    <row r="110" spans="1:5" x14ac:dyDescent="0.45">
      <c r="A110" s="64" t="s">
        <v>8862</v>
      </c>
      <c r="B110" s="64" t="s">
        <v>2908</v>
      </c>
      <c r="C110" s="64">
        <v>9040</v>
      </c>
    </row>
    <row r="111" spans="1:5" x14ac:dyDescent="0.45">
      <c r="A111" s="64" t="s">
        <v>8987</v>
      </c>
      <c r="B111" s="64" t="s">
        <v>2909</v>
      </c>
      <c r="C111" s="64">
        <v>5030</v>
      </c>
    </row>
    <row r="112" spans="1:5" x14ac:dyDescent="0.45">
      <c r="A112" s="64" t="s">
        <v>8834</v>
      </c>
      <c r="B112" s="64" t="s">
        <v>2910</v>
      </c>
      <c r="C112" s="64">
        <v>57725</v>
      </c>
    </row>
    <row r="113" spans="1:3" x14ac:dyDescent="0.45">
      <c r="A113" s="64" t="s">
        <v>8868</v>
      </c>
      <c r="B113" s="64" t="s">
        <v>2911</v>
      </c>
      <c r="C113" s="64">
        <v>17190</v>
      </c>
    </row>
    <row r="114" spans="1:3" x14ac:dyDescent="0.45">
      <c r="A114" s="64" t="s">
        <v>9083</v>
      </c>
      <c r="B114" s="64" t="s">
        <v>2912</v>
      </c>
      <c r="C114" s="64">
        <v>3845</v>
      </c>
    </row>
    <row r="115" spans="1:3" x14ac:dyDescent="0.45">
      <c r="A115" s="64" t="s">
        <v>9123</v>
      </c>
      <c r="B115" s="64" t="s">
        <v>2913</v>
      </c>
      <c r="C115" s="64">
        <v>19275</v>
      </c>
    </row>
    <row r="116" spans="1:3" x14ac:dyDescent="0.45">
      <c r="A116" s="64" t="s">
        <v>9105</v>
      </c>
      <c r="B116" s="64" t="s">
        <v>11</v>
      </c>
      <c r="C116" s="64">
        <v>55125</v>
      </c>
    </row>
    <row r="117" spans="1:3" x14ac:dyDescent="0.45">
      <c r="A117" s="64" t="s">
        <v>9048</v>
      </c>
      <c r="B117" s="64" t="s">
        <v>2914</v>
      </c>
      <c r="C117" s="64">
        <v>12685</v>
      </c>
    </row>
    <row r="118" spans="1:3" x14ac:dyDescent="0.45">
      <c r="A118" s="64" t="s">
        <v>9027</v>
      </c>
      <c r="B118" s="64" t="s">
        <v>2915</v>
      </c>
      <c r="C118" s="64">
        <v>15475</v>
      </c>
    </row>
    <row r="119" spans="1:3" x14ac:dyDescent="0.45">
      <c r="A119" s="64" t="s">
        <v>8873</v>
      </c>
      <c r="B119" s="64" t="s">
        <v>2916</v>
      </c>
      <c r="C119" s="64">
        <v>89610</v>
      </c>
    </row>
    <row r="120" spans="1:3" x14ac:dyDescent="0.45">
      <c r="A120" s="64" t="s">
        <v>9118</v>
      </c>
      <c r="B120" s="64" t="s">
        <v>2917</v>
      </c>
      <c r="C120" s="64">
        <v>15265</v>
      </c>
    </row>
    <row r="121" spans="1:3" x14ac:dyDescent="0.45">
      <c r="A121" s="64" t="s">
        <v>9025</v>
      </c>
      <c r="B121" s="64" t="s">
        <v>2918</v>
      </c>
      <c r="C121" s="64">
        <v>1770</v>
      </c>
    </row>
    <row r="122" spans="1:3" x14ac:dyDescent="0.45">
      <c r="A122" s="64" t="s">
        <v>8887</v>
      </c>
      <c r="B122" s="64" t="s">
        <v>2919</v>
      </c>
      <c r="C122" s="64">
        <v>20865</v>
      </c>
    </row>
    <row r="123" spans="1:3" x14ac:dyDescent="0.45">
      <c r="A123" s="64" t="s">
        <v>9079</v>
      </c>
      <c r="B123" s="64" t="s">
        <v>2920</v>
      </c>
      <c r="C123" s="64">
        <v>6685</v>
      </c>
    </row>
    <row r="124" spans="1:3" x14ac:dyDescent="0.45">
      <c r="A124" s="64" t="s">
        <v>8903</v>
      </c>
      <c r="B124" s="64" t="s">
        <v>2921</v>
      </c>
      <c r="C124" s="64">
        <v>10415</v>
      </c>
    </row>
    <row r="125" spans="1:3" x14ac:dyDescent="0.45">
      <c r="A125" s="64" t="s">
        <v>8924</v>
      </c>
      <c r="B125" s="64" t="s">
        <v>2922</v>
      </c>
      <c r="C125" s="64">
        <v>15530</v>
      </c>
    </row>
    <row r="126" spans="1:3" x14ac:dyDescent="0.45">
      <c r="A126" s="64" t="s">
        <v>8907</v>
      </c>
      <c r="B126" s="64" t="s">
        <v>2923</v>
      </c>
      <c r="C126" s="64">
        <v>36140</v>
      </c>
    </row>
    <row r="127" spans="1:3" x14ac:dyDescent="0.45">
      <c r="A127" s="64" t="s">
        <v>8888</v>
      </c>
      <c r="B127" s="64" t="s">
        <v>2924</v>
      </c>
      <c r="C127" s="64">
        <v>15665</v>
      </c>
    </row>
    <row r="128" spans="1:3" x14ac:dyDescent="0.45">
      <c r="A128" s="64" t="s">
        <v>8955</v>
      </c>
      <c r="B128" s="64" t="s">
        <v>2925</v>
      </c>
      <c r="C128" s="64">
        <v>26235</v>
      </c>
    </row>
    <row r="129" spans="1:3" x14ac:dyDescent="0.45">
      <c r="A129" s="64" t="s">
        <v>9125</v>
      </c>
      <c r="B129" s="64" t="s">
        <v>2926</v>
      </c>
      <c r="C129" s="64">
        <v>3370</v>
      </c>
    </row>
    <row r="130" spans="1:3" x14ac:dyDescent="0.45">
      <c r="A130" s="64" t="s">
        <v>8969</v>
      </c>
      <c r="B130" s="64" t="s">
        <v>2927</v>
      </c>
      <c r="C130" s="64">
        <v>39025</v>
      </c>
    </row>
    <row r="131" spans="1:3" x14ac:dyDescent="0.45">
      <c r="A131" s="64" t="s">
        <v>8921</v>
      </c>
      <c r="B131" s="64" t="s">
        <v>2928</v>
      </c>
      <c r="C131" s="64">
        <v>17015</v>
      </c>
    </row>
    <row r="132" spans="1:3" x14ac:dyDescent="0.45">
      <c r="A132" s="64" t="s">
        <v>9038</v>
      </c>
      <c r="B132" s="64" t="s">
        <v>2929</v>
      </c>
      <c r="C132" s="64">
        <v>49220</v>
      </c>
    </row>
    <row r="133" spans="1:3" x14ac:dyDescent="0.45">
      <c r="A133" s="64" t="s">
        <v>8878</v>
      </c>
      <c r="B133" s="64" t="s">
        <v>2930</v>
      </c>
      <c r="C133" s="64">
        <v>19525</v>
      </c>
    </row>
    <row r="134" spans="1:3" x14ac:dyDescent="0.45">
      <c r="A134" s="64" t="s">
        <v>9000</v>
      </c>
      <c r="B134" s="64" t="s">
        <v>2931</v>
      </c>
      <c r="C134" s="64">
        <v>62245</v>
      </c>
    </row>
    <row r="135" spans="1:3" x14ac:dyDescent="0.45">
      <c r="A135" s="64" t="s">
        <v>9036</v>
      </c>
      <c r="B135" s="64" t="s">
        <v>2932</v>
      </c>
      <c r="C135" s="64">
        <v>49070</v>
      </c>
    </row>
    <row r="136" spans="1:3" x14ac:dyDescent="0.45">
      <c r="A136" s="64" t="s">
        <v>8949</v>
      </c>
      <c r="B136" s="64" t="s">
        <v>2933</v>
      </c>
      <c r="C136" s="64">
        <v>48925</v>
      </c>
    </row>
    <row r="137" spans="1:3" x14ac:dyDescent="0.45">
      <c r="A137" s="64" t="s">
        <v>9066</v>
      </c>
      <c r="B137" s="64" t="s">
        <v>2934</v>
      </c>
      <c r="C137" s="64">
        <v>23225</v>
      </c>
    </row>
    <row r="138" spans="1:3" x14ac:dyDescent="0.45">
      <c r="A138" s="64" t="s">
        <v>9101</v>
      </c>
      <c r="B138" s="64" t="s">
        <v>2935</v>
      </c>
      <c r="C138" s="64">
        <v>10040</v>
      </c>
    </row>
    <row r="139" spans="1:3" x14ac:dyDescent="0.45">
      <c r="A139" s="64" t="s">
        <v>9111</v>
      </c>
      <c r="B139" s="64" t="s">
        <v>2936</v>
      </c>
      <c r="C139" s="64">
        <v>11800</v>
      </c>
    </row>
    <row r="140" spans="1:3" x14ac:dyDescent="0.45">
      <c r="A140" s="64" t="s">
        <v>9055</v>
      </c>
      <c r="B140" s="64" t="s">
        <v>2937</v>
      </c>
      <c r="C140" s="64">
        <v>11935</v>
      </c>
    </row>
    <row r="141" spans="1:3" x14ac:dyDescent="0.45">
      <c r="A141" s="64" t="s">
        <v>8865</v>
      </c>
      <c r="B141" s="64" t="s">
        <v>2938</v>
      </c>
      <c r="C141" s="64">
        <v>21245</v>
      </c>
    </row>
    <row r="142" spans="1:3" x14ac:dyDescent="0.45">
      <c r="A142" s="64" t="s">
        <v>9001</v>
      </c>
      <c r="B142" s="64" t="s">
        <v>2939</v>
      </c>
      <c r="C142" s="64">
        <v>24320</v>
      </c>
    </row>
    <row r="143" spans="1:3" x14ac:dyDescent="0.45">
      <c r="A143" s="64" t="s">
        <v>9110</v>
      </c>
      <c r="B143" s="64" t="s">
        <v>2940</v>
      </c>
      <c r="C143" s="64">
        <v>171545</v>
      </c>
    </row>
    <row r="144" spans="1:3" x14ac:dyDescent="0.45">
      <c r="A144" s="64" t="s">
        <v>9032</v>
      </c>
      <c r="B144" s="64" t="s">
        <v>2941</v>
      </c>
      <c r="C144" s="64">
        <v>22125</v>
      </c>
    </row>
    <row r="145" spans="1:3" x14ac:dyDescent="0.45">
      <c r="A145" s="64" t="s">
        <v>8957</v>
      </c>
      <c r="B145" s="64" t="s">
        <v>2942</v>
      </c>
      <c r="C145" s="64">
        <v>49785</v>
      </c>
    </row>
    <row r="146" spans="1:3" x14ac:dyDescent="0.45">
      <c r="A146" s="64" t="s">
        <v>8856</v>
      </c>
      <c r="B146" s="64" t="s">
        <v>2943</v>
      </c>
      <c r="C146" s="64">
        <v>42100</v>
      </c>
    </row>
    <row r="147" spans="1:3" x14ac:dyDescent="0.45">
      <c r="A147" s="64" t="s">
        <v>8925</v>
      </c>
      <c r="B147" s="64" t="s">
        <v>2944</v>
      </c>
      <c r="C147" s="64">
        <v>34720</v>
      </c>
    </row>
    <row r="148" spans="1:3" x14ac:dyDescent="0.45">
      <c r="A148" s="64" t="s">
        <v>8869</v>
      </c>
      <c r="B148" s="64" t="s">
        <v>2945</v>
      </c>
      <c r="C148" s="64">
        <v>69955</v>
      </c>
    </row>
    <row r="149" spans="1:3" x14ac:dyDescent="0.45">
      <c r="A149" s="64" t="s">
        <v>8940</v>
      </c>
      <c r="B149" s="64" t="s">
        <v>2946</v>
      </c>
      <c r="C149" s="64">
        <v>141535</v>
      </c>
    </row>
    <row r="150" spans="1:3" x14ac:dyDescent="0.45">
      <c r="A150" s="64" t="s">
        <v>9112</v>
      </c>
      <c r="B150" s="64" t="s">
        <v>2947</v>
      </c>
      <c r="C150" s="64">
        <v>11920</v>
      </c>
    </row>
    <row r="151" spans="1:3" x14ac:dyDescent="0.45">
      <c r="A151" s="64" t="s">
        <v>8916</v>
      </c>
      <c r="B151" s="64" t="s">
        <v>2948</v>
      </c>
      <c r="C151" s="64">
        <v>417905</v>
      </c>
    </row>
    <row r="152" spans="1:3" x14ac:dyDescent="0.45">
      <c r="A152" s="64" t="s">
        <v>8863</v>
      </c>
      <c r="B152" s="64" t="s">
        <v>2949</v>
      </c>
      <c r="C152" s="64">
        <v>51415</v>
      </c>
    </row>
    <row r="153" spans="1:3" x14ac:dyDescent="0.45">
      <c r="A153" s="64" t="s">
        <v>8970</v>
      </c>
      <c r="B153" s="64" t="s">
        <v>2950</v>
      </c>
      <c r="C153" s="64">
        <v>37330</v>
      </c>
    </row>
    <row r="154" spans="1:3" x14ac:dyDescent="0.45">
      <c r="A154" s="64" t="s">
        <v>9089</v>
      </c>
      <c r="B154" s="64" t="s">
        <v>2951</v>
      </c>
      <c r="C154" s="64">
        <v>210450</v>
      </c>
    </row>
    <row r="155" spans="1:3" x14ac:dyDescent="0.45">
      <c r="A155" s="64" t="s">
        <v>8881</v>
      </c>
      <c r="B155" s="64" t="s">
        <v>2952</v>
      </c>
      <c r="C155" s="64">
        <v>63670</v>
      </c>
    </row>
    <row r="156" spans="1:3" x14ac:dyDescent="0.45">
      <c r="A156" s="64" t="s">
        <v>8975</v>
      </c>
      <c r="B156" s="64" t="s">
        <v>2953</v>
      </c>
      <c r="C156" s="64">
        <v>171535</v>
      </c>
    </row>
    <row r="157" spans="1:3" x14ac:dyDescent="0.45">
      <c r="A157" s="64" t="s">
        <v>8930</v>
      </c>
      <c r="B157" s="64" t="s">
        <v>2954</v>
      </c>
      <c r="C157" s="64">
        <v>27235</v>
      </c>
    </row>
    <row r="158" spans="1:3" x14ac:dyDescent="0.45">
      <c r="A158" s="64" t="s">
        <v>8889</v>
      </c>
      <c r="B158" s="64" t="s">
        <v>2955</v>
      </c>
      <c r="C158" s="64">
        <v>27355</v>
      </c>
    </row>
    <row r="159" spans="1:3" x14ac:dyDescent="0.45">
      <c r="A159" s="64" t="s">
        <v>9096</v>
      </c>
      <c r="B159" s="64" t="s">
        <v>2956</v>
      </c>
      <c r="C159" s="64">
        <v>78285</v>
      </c>
    </row>
    <row r="160" spans="1:3" x14ac:dyDescent="0.45">
      <c r="A160" s="64" t="s">
        <v>9021</v>
      </c>
      <c r="B160" s="64" t="s">
        <v>2957</v>
      </c>
      <c r="C160" s="64">
        <v>12040</v>
      </c>
    </row>
    <row r="161" spans="1:3" x14ac:dyDescent="0.45">
      <c r="A161" s="64" t="s">
        <v>9039</v>
      </c>
      <c r="B161" s="64" t="s">
        <v>2958</v>
      </c>
      <c r="C161" s="64">
        <v>121750</v>
      </c>
    </row>
    <row r="162" spans="1:3" x14ac:dyDescent="0.45">
      <c r="A162" s="64" t="s">
        <v>9030</v>
      </c>
      <c r="B162" s="64" t="s">
        <v>2959</v>
      </c>
      <c r="C162" s="64">
        <v>118015</v>
      </c>
    </row>
    <row r="163" spans="1:3" x14ac:dyDescent="0.45">
      <c r="A163" s="64" t="s">
        <v>8866</v>
      </c>
      <c r="B163" s="64" t="s">
        <v>2960</v>
      </c>
      <c r="C163" s="64">
        <v>12245</v>
      </c>
    </row>
    <row r="164" spans="1:3" x14ac:dyDescent="0.45">
      <c r="A164" s="64" t="s">
        <v>9102</v>
      </c>
      <c r="B164" s="64" t="s">
        <v>2961</v>
      </c>
      <c r="C164" s="64">
        <v>32510</v>
      </c>
    </row>
    <row r="165" spans="1:3" x14ac:dyDescent="0.45">
      <c r="A165" s="64" t="s">
        <v>9012</v>
      </c>
      <c r="B165" s="64" t="s">
        <v>2962</v>
      </c>
      <c r="C165" s="64">
        <v>23515</v>
      </c>
    </row>
    <row r="166" spans="1:3" x14ac:dyDescent="0.45">
      <c r="A166" s="64" t="s">
        <v>8867</v>
      </c>
      <c r="B166" s="64" t="s">
        <v>2963</v>
      </c>
      <c r="C166" s="64">
        <v>50100</v>
      </c>
    </row>
    <row r="167" spans="1:3" x14ac:dyDescent="0.45">
      <c r="A167" s="64" t="s">
        <v>8973</v>
      </c>
      <c r="B167" s="64" t="s">
        <v>2964</v>
      </c>
      <c r="C167" s="64">
        <v>18465</v>
      </c>
    </row>
    <row r="168" spans="1:3" x14ac:dyDescent="0.45">
      <c r="A168" s="64" t="s">
        <v>8883</v>
      </c>
      <c r="B168" s="64" t="s">
        <v>2965</v>
      </c>
      <c r="C168" s="64">
        <v>2815</v>
      </c>
    </row>
    <row r="169" spans="1:3" x14ac:dyDescent="0.45">
      <c r="A169" s="64" t="s">
        <v>8845</v>
      </c>
      <c r="B169" s="64" t="s">
        <v>2966</v>
      </c>
      <c r="C169" s="64">
        <v>35750</v>
      </c>
    </row>
    <row r="170" spans="1:3" x14ac:dyDescent="0.45">
      <c r="A170" s="64" t="s">
        <v>8848</v>
      </c>
      <c r="B170" s="64" t="s">
        <v>2967</v>
      </c>
      <c r="C170" s="64">
        <v>56070</v>
      </c>
    </row>
    <row r="171" spans="1:3" x14ac:dyDescent="0.45">
      <c r="A171" s="64" t="s">
        <v>9013</v>
      </c>
      <c r="B171" s="64" t="s">
        <v>2968</v>
      </c>
      <c r="C171" s="64">
        <v>12110</v>
      </c>
    </row>
    <row r="172" spans="1:3" x14ac:dyDescent="0.45">
      <c r="A172" s="64" t="s">
        <v>8985</v>
      </c>
      <c r="B172" s="64" t="s">
        <v>2969</v>
      </c>
      <c r="C172" s="64">
        <v>33835</v>
      </c>
    </row>
    <row r="173" spans="1:3" x14ac:dyDescent="0.45">
      <c r="A173" s="64" t="s">
        <v>9052</v>
      </c>
      <c r="B173" s="64" t="s">
        <v>2970</v>
      </c>
      <c r="C173" s="64">
        <v>11910</v>
      </c>
    </row>
    <row r="174" spans="1:3" x14ac:dyDescent="0.45">
      <c r="A174" s="64" t="s">
        <v>9054</v>
      </c>
      <c r="B174" s="64" t="s">
        <v>2971</v>
      </c>
      <c r="C174" s="64">
        <v>1415</v>
      </c>
    </row>
    <row r="175" spans="1:3" x14ac:dyDescent="0.45">
      <c r="A175" s="64" t="s">
        <v>8953</v>
      </c>
      <c r="B175" s="64" t="s">
        <v>2972</v>
      </c>
      <c r="C175" s="64">
        <v>183120</v>
      </c>
    </row>
    <row r="176" spans="1:3" x14ac:dyDescent="0.45">
      <c r="A176" s="64" t="s">
        <v>8965</v>
      </c>
      <c r="B176" s="64" t="s">
        <v>2973</v>
      </c>
      <c r="C176" s="64">
        <v>85085</v>
      </c>
    </row>
    <row r="177" spans="1:3" x14ac:dyDescent="0.45">
      <c r="A177" s="64" t="s">
        <v>8884</v>
      </c>
      <c r="B177" s="64" t="s">
        <v>2974</v>
      </c>
      <c r="C177" s="64">
        <v>52820</v>
      </c>
    </row>
    <row r="178" spans="1:3" x14ac:dyDescent="0.45">
      <c r="A178" s="64" t="s">
        <v>8948</v>
      </c>
      <c r="B178" s="64" t="s">
        <v>2975</v>
      </c>
      <c r="C178" s="64">
        <v>3450</v>
      </c>
    </row>
    <row r="179" spans="1:3" x14ac:dyDescent="0.45">
      <c r="A179" s="64" t="s">
        <v>8879</v>
      </c>
      <c r="B179" s="64" t="s">
        <v>2976</v>
      </c>
      <c r="C179" s="64">
        <v>51890</v>
      </c>
    </row>
    <row r="180" spans="1:3" x14ac:dyDescent="0.45">
      <c r="A180" s="64" t="s">
        <v>8991</v>
      </c>
      <c r="B180" s="64" t="s">
        <v>2977</v>
      </c>
      <c r="C180" s="64">
        <v>43615</v>
      </c>
    </row>
    <row r="181" spans="1:3" x14ac:dyDescent="0.45">
      <c r="A181" s="64" t="s">
        <v>8892</v>
      </c>
      <c r="B181" s="64" t="s">
        <v>2978</v>
      </c>
      <c r="C181" s="64">
        <v>4280</v>
      </c>
    </row>
    <row r="182" spans="1:3" x14ac:dyDescent="0.45">
      <c r="A182" s="64" t="s">
        <v>8958</v>
      </c>
      <c r="B182" s="64" t="s">
        <v>2979</v>
      </c>
      <c r="C182" s="64">
        <v>5300</v>
      </c>
    </row>
    <row r="183" spans="1:3" x14ac:dyDescent="0.45">
      <c r="A183" s="64" t="s">
        <v>9015</v>
      </c>
      <c r="B183" s="64" t="s">
        <v>2980</v>
      </c>
      <c r="C183" s="64">
        <v>4395</v>
      </c>
    </row>
    <row r="184" spans="1:3" x14ac:dyDescent="0.45">
      <c r="A184" s="64" t="s">
        <v>9134</v>
      </c>
      <c r="B184" s="64" t="s">
        <v>2981</v>
      </c>
      <c r="C184" s="64">
        <v>3195</v>
      </c>
    </row>
    <row r="185" spans="1:3" x14ac:dyDescent="0.45">
      <c r="A185" s="64" t="s">
        <v>9037</v>
      </c>
      <c r="B185" s="64" t="s">
        <v>2982</v>
      </c>
      <c r="C185" s="64">
        <v>190</v>
      </c>
    </row>
    <row r="186" spans="1:3" x14ac:dyDescent="0.45">
      <c r="A186" s="64" t="s">
        <v>8997</v>
      </c>
      <c r="B186" s="64" t="s">
        <v>2983</v>
      </c>
      <c r="C186" s="64">
        <v>710</v>
      </c>
    </row>
    <row r="187" spans="1:3" x14ac:dyDescent="0.45">
      <c r="A187" s="64" t="s">
        <v>8864</v>
      </c>
      <c r="B187" s="64" t="s">
        <v>2984</v>
      </c>
      <c r="C187" s="64">
        <v>1800</v>
      </c>
    </row>
    <row r="188" spans="1:3" x14ac:dyDescent="0.45">
      <c r="A188" s="64" t="s">
        <v>9128</v>
      </c>
      <c r="B188" s="64" t="s">
        <v>2985</v>
      </c>
      <c r="C188" s="64">
        <v>355</v>
      </c>
    </row>
    <row r="189" spans="1:3" x14ac:dyDescent="0.45">
      <c r="A189" s="64" t="s">
        <v>8880</v>
      </c>
      <c r="B189" s="64" t="s">
        <v>2986</v>
      </c>
      <c r="C189" s="64">
        <v>34325</v>
      </c>
    </row>
    <row r="190" spans="1:3" x14ac:dyDescent="0.45">
      <c r="A190" s="64" t="s">
        <v>9075</v>
      </c>
      <c r="B190" s="64" t="s">
        <v>2987</v>
      </c>
      <c r="C190" s="64">
        <v>7005</v>
      </c>
    </row>
    <row r="191" spans="1:3" x14ac:dyDescent="0.45">
      <c r="A191" s="64" t="s">
        <v>8900</v>
      </c>
      <c r="B191" s="64" t="s">
        <v>2988</v>
      </c>
      <c r="C191" s="64">
        <v>16345</v>
      </c>
    </row>
    <row r="192" spans="1:3" x14ac:dyDescent="0.45">
      <c r="A192" s="64" t="s">
        <v>9026</v>
      </c>
      <c r="B192" s="64" t="s">
        <v>2989</v>
      </c>
      <c r="C192" s="64">
        <v>23260</v>
      </c>
    </row>
    <row r="193" spans="1:3" x14ac:dyDescent="0.45">
      <c r="A193" s="64" t="s">
        <v>8896</v>
      </c>
      <c r="B193" s="64" t="s">
        <v>2990</v>
      </c>
      <c r="C193" s="64">
        <v>33260</v>
      </c>
    </row>
    <row r="194" spans="1:3" x14ac:dyDescent="0.45">
      <c r="A194" s="64" t="s">
        <v>8835</v>
      </c>
      <c r="B194" s="64" t="s">
        <v>2991</v>
      </c>
      <c r="C194" s="64">
        <v>4420</v>
      </c>
    </row>
    <row r="195" spans="1:3" x14ac:dyDescent="0.45">
      <c r="A195" s="64" t="s">
        <v>9050</v>
      </c>
      <c r="B195" s="64" t="s">
        <v>2992</v>
      </c>
      <c r="C195" s="64">
        <v>69275</v>
      </c>
    </row>
    <row r="196" spans="1:3" x14ac:dyDescent="0.45">
      <c r="A196" s="64" t="s">
        <v>9049</v>
      </c>
      <c r="B196" s="64" t="s">
        <v>2993</v>
      </c>
      <c r="C196" s="64">
        <v>56700</v>
      </c>
    </row>
    <row r="197" spans="1:3" x14ac:dyDescent="0.45">
      <c r="A197" s="64" t="s">
        <v>9057</v>
      </c>
      <c r="B197" s="64" t="s">
        <v>2994</v>
      </c>
      <c r="C197" s="64">
        <v>9395</v>
      </c>
    </row>
    <row r="198" spans="1:3" x14ac:dyDescent="0.45">
      <c r="A198" s="64" t="s">
        <v>9059</v>
      </c>
      <c r="B198" s="64" t="s">
        <v>2995</v>
      </c>
      <c r="C198" s="64">
        <v>55255</v>
      </c>
    </row>
    <row r="199" spans="1:3" x14ac:dyDescent="0.45">
      <c r="A199" s="64" t="s">
        <v>9093</v>
      </c>
      <c r="B199" s="64" t="s">
        <v>16</v>
      </c>
      <c r="C199" s="64">
        <v>47875</v>
      </c>
    </row>
    <row r="200" spans="1:3" x14ac:dyDescent="0.45">
      <c r="A200" s="64" t="s">
        <v>8838</v>
      </c>
      <c r="B200" s="64" t="s">
        <v>23</v>
      </c>
      <c r="C200" s="64">
        <v>33740</v>
      </c>
    </row>
    <row r="201" spans="1:3" x14ac:dyDescent="0.45">
      <c r="A201" s="64" t="s">
        <v>9080</v>
      </c>
      <c r="B201" s="64" t="s">
        <v>29</v>
      </c>
      <c r="C201" s="64">
        <v>74185</v>
      </c>
    </row>
    <row r="202" spans="1:3" x14ac:dyDescent="0.45">
      <c r="A202" s="64" t="s">
        <v>9002</v>
      </c>
      <c r="B202" s="64" t="s">
        <v>37</v>
      </c>
      <c r="C202" s="64">
        <v>5795</v>
      </c>
    </row>
    <row r="203" spans="1:3" x14ac:dyDescent="0.45">
      <c r="A203" s="64" t="s">
        <v>8935</v>
      </c>
      <c r="B203" s="64" t="s">
        <v>42</v>
      </c>
      <c r="C203" s="64">
        <v>38590</v>
      </c>
    </row>
    <row r="204" spans="1:3" x14ac:dyDescent="0.45">
      <c r="A204" s="64" t="s">
        <v>9097</v>
      </c>
      <c r="B204" s="64" t="s">
        <v>47</v>
      </c>
      <c r="C204" s="64">
        <v>2200</v>
      </c>
    </row>
    <row r="205" spans="1:3" x14ac:dyDescent="0.45">
      <c r="A205" s="64" t="s">
        <v>9010</v>
      </c>
      <c r="B205" s="64" t="s">
        <v>2996</v>
      </c>
      <c r="C205" s="64">
        <v>106875</v>
      </c>
    </row>
    <row r="206" spans="1:3" x14ac:dyDescent="0.45">
      <c r="A206" s="64" t="s">
        <v>9103</v>
      </c>
      <c r="B206" s="64" t="s">
        <v>2997</v>
      </c>
      <c r="C206" s="64">
        <v>23665</v>
      </c>
    </row>
    <row r="207" spans="1:3" x14ac:dyDescent="0.45">
      <c r="A207" s="64" t="s">
        <v>8852</v>
      </c>
      <c r="B207" s="64" t="s">
        <v>2998</v>
      </c>
      <c r="C207" s="64">
        <v>3125</v>
      </c>
    </row>
    <row r="208" spans="1:3" x14ac:dyDescent="0.45">
      <c r="A208" s="64" t="s">
        <v>8959</v>
      </c>
      <c r="B208" s="64" t="s">
        <v>2999</v>
      </c>
      <c r="C208" s="64">
        <v>10910</v>
      </c>
    </row>
    <row r="209" spans="1:3" x14ac:dyDescent="0.45">
      <c r="A209" s="64" t="s">
        <v>9022</v>
      </c>
      <c r="B209" s="64" t="s">
        <v>52</v>
      </c>
      <c r="C209" s="64">
        <v>13230</v>
      </c>
    </row>
    <row r="210" spans="1:3" x14ac:dyDescent="0.45">
      <c r="A210" s="64" t="s">
        <v>9046</v>
      </c>
      <c r="B210" s="64" t="s">
        <v>57</v>
      </c>
      <c r="C210" s="64">
        <v>49665</v>
      </c>
    </row>
    <row r="211" spans="1:3" x14ac:dyDescent="0.45">
      <c r="A211" s="64" t="s">
        <v>9003</v>
      </c>
      <c r="B211" s="64" t="s">
        <v>3000</v>
      </c>
      <c r="C211" s="64">
        <v>1650</v>
      </c>
    </row>
    <row r="212" spans="1:3" x14ac:dyDescent="0.45">
      <c r="A212" s="64" t="s">
        <v>9004</v>
      </c>
      <c r="B212" s="64" t="s">
        <v>3001</v>
      </c>
      <c r="C212" s="64">
        <v>318325</v>
      </c>
    </row>
    <row r="213" spans="1:3" x14ac:dyDescent="0.45">
      <c r="A213" s="64" t="s">
        <v>8850</v>
      </c>
      <c r="B213" s="64" t="s">
        <v>3002</v>
      </c>
      <c r="C213" s="64">
        <v>37080</v>
      </c>
    </row>
    <row r="214" spans="1:3" x14ac:dyDescent="0.45">
      <c r="A214" s="64" t="s">
        <v>8943</v>
      </c>
      <c r="B214" s="64" t="s">
        <v>3003</v>
      </c>
      <c r="C214" s="64">
        <v>29205</v>
      </c>
    </row>
    <row r="215" spans="1:3" x14ac:dyDescent="0.45">
      <c r="A215" s="64" t="s">
        <v>9005</v>
      </c>
      <c r="B215" s="64" t="s">
        <v>3004</v>
      </c>
      <c r="C215" s="64">
        <v>43190</v>
      </c>
    </row>
    <row r="216" spans="1:3" x14ac:dyDescent="0.45">
      <c r="A216" s="64" t="s">
        <v>8956</v>
      </c>
      <c r="B216" s="64" t="s">
        <v>3005</v>
      </c>
      <c r="C216" s="64">
        <v>2480</v>
      </c>
    </row>
    <row r="217" spans="1:3" x14ac:dyDescent="0.45">
      <c r="A217" s="64" t="s">
        <v>8952</v>
      </c>
      <c r="B217" s="64" t="s">
        <v>3006</v>
      </c>
      <c r="C217" s="64">
        <v>76905</v>
      </c>
    </row>
    <row r="218" spans="1:3" x14ac:dyDescent="0.45">
      <c r="A218" s="64" t="s">
        <v>9081</v>
      </c>
      <c r="B218" s="64" t="s">
        <v>3007</v>
      </c>
      <c r="C218" s="64">
        <v>146160</v>
      </c>
    </row>
    <row r="219" spans="1:3" x14ac:dyDescent="0.45">
      <c r="A219" s="64" t="s">
        <v>8947</v>
      </c>
      <c r="B219" s="64" t="s">
        <v>3008</v>
      </c>
      <c r="C219" s="64">
        <v>133650</v>
      </c>
    </row>
    <row r="220" spans="1:3" x14ac:dyDescent="0.45">
      <c r="A220" s="64" t="s">
        <v>8918</v>
      </c>
      <c r="B220" s="64" t="s">
        <v>3009</v>
      </c>
      <c r="C220" s="64">
        <v>2355</v>
      </c>
    </row>
    <row r="221" spans="1:3" x14ac:dyDescent="0.45">
      <c r="A221" s="64" t="s">
        <v>9069</v>
      </c>
      <c r="B221" s="64" t="s">
        <v>3010</v>
      </c>
      <c r="C221" s="64">
        <v>2895</v>
      </c>
    </row>
    <row r="222" spans="1:3" x14ac:dyDescent="0.45">
      <c r="A222" s="64" t="s">
        <v>9047</v>
      </c>
      <c r="B222" s="64" t="s">
        <v>3011</v>
      </c>
      <c r="C222" s="64">
        <v>76005</v>
      </c>
    </row>
    <row r="223" spans="1:3" x14ac:dyDescent="0.45">
      <c r="A223" s="64" t="s">
        <v>8945</v>
      </c>
      <c r="B223" s="64" t="s">
        <v>3012</v>
      </c>
      <c r="C223" s="64">
        <v>133305</v>
      </c>
    </row>
    <row r="224" spans="1:3" x14ac:dyDescent="0.45">
      <c r="A224" s="64" t="s">
        <v>8913</v>
      </c>
      <c r="B224" s="64" t="s">
        <v>3013</v>
      </c>
      <c r="C224" s="64">
        <v>68535</v>
      </c>
    </row>
    <row r="225" spans="1:3" x14ac:dyDescent="0.45">
      <c r="A225" s="64" t="s">
        <v>9116</v>
      </c>
      <c r="B225" s="64" t="s">
        <v>3014</v>
      </c>
      <c r="C225" s="64">
        <v>17740</v>
      </c>
    </row>
    <row r="226" spans="1:3" x14ac:dyDescent="0.45">
      <c r="A226" s="64" t="s">
        <v>8837</v>
      </c>
      <c r="B226" s="64" t="s">
        <v>3015</v>
      </c>
      <c r="C226" s="64">
        <v>9355</v>
      </c>
    </row>
    <row r="227" spans="1:3" x14ac:dyDescent="0.45">
      <c r="A227" s="64" t="s">
        <v>8998</v>
      </c>
      <c r="B227" s="64" t="s">
        <v>3016</v>
      </c>
      <c r="C227" s="64">
        <v>2950</v>
      </c>
    </row>
    <row r="228" spans="1:3" x14ac:dyDescent="0.45">
      <c r="A228" s="64" t="s">
        <v>9028</v>
      </c>
      <c r="B228" s="64" t="s">
        <v>3017</v>
      </c>
      <c r="C228" s="64">
        <v>18990</v>
      </c>
    </row>
    <row r="229" spans="1:3" x14ac:dyDescent="0.45">
      <c r="A229" s="64" t="s">
        <v>8936</v>
      </c>
      <c r="B229" s="64" t="s">
        <v>3018</v>
      </c>
      <c r="C229" s="64">
        <v>1655</v>
      </c>
    </row>
    <row r="230" spans="1:3" x14ac:dyDescent="0.45">
      <c r="A230" s="64" t="s">
        <v>8931</v>
      </c>
      <c r="B230" s="64" t="s">
        <v>3019</v>
      </c>
      <c r="C230" s="64">
        <v>152775</v>
      </c>
    </row>
    <row r="231" spans="1:3" x14ac:dyDescent="0.45">
      <c r="A231" s="64" t="s">
        <v>9076</v>
      </c>
      <c r="B231" s="64" t="s">
        <v>3020</v>
      </c>
      <c r="C231" s="64">
        <v>174910</v>
      </c>
    </row>
    <row r="232" spans="1:3" x14ac:dyDescent="0.45">
      <c r="A232" s="64" t="s">
        <v>8839</v>
      </c>
      <c r="B232" s="64" t="s">
        <v>62</v>
      </c>
      <c r="C232" s="64">
        <v>234190</v>
      </c>
    </row>
    <row r="233" spans="1:3" x14ac:dyDescent="0.45">
      <c r="A233" s="64" t="s">
        <v>9120</v>
      </c>
      <c r="B233" s="64" t="s">
        <v>68</v>
      </c>
      <c r="C233" s="64">
        <v>59235</v>
      </c>
    </row>
    <row r="234" spans="1:3" x14ac:dyDescent="0.45">
      <c r="A234" s="64" t="s">
        <v>8967</v>
      </c>
      <c r="B234" s="64" t="s">
        <v>74</v>
      </c>
      <c r="C234" s="64">
        <v>279185</v>
      </c>
    </row>
    <row r="235" spans="1:3" x14ac:dyDescent="0.45">
      <c r="A235" s="64" t="s">
        <v>8980</v>
      </c>
      <c r="B235" s="64" t="s">
        <v>79</v>
      </c>
      <c r="C235" s="64">
        <v>166900</v>
      </c>
    </row>
    <row r="236" spans="1:3" x14ac:dyDescent="0.45">
      <c r="A236" s="64" t="s">
        <v>8885</v>
      </c>
      <c r="B236" s="64" t="s">
        <v>3021</v>
      </c>
      <c r="C236" s="64">
        <v>52300</v>
      </c>
    </row>
    <row r="237" spans="1:3" x14ac:dyDescent="0.45">
      <c r="A237" s="64" t="s">
        <v>8966</v>
      </c>
      <c r="B237" s="64" t="s">
        <v>85</v>
      </c>
      <c r="C237" s="64">
        <v>85350</v>
      </c>
    </row>
    <row r="238" spans="1:3" x14ac:dyDescent="0.45">
      <c r="A238" s="64" t="s">
        <v>8877</v>
      </c>
      <c r="B238" s="64" t="s">
        <v>90</v>
      </c>
      <c r="C238" s="64">
        <v>90835</v>
      </c>
    </row>
    <row r="239" spans="1:3" x14ac:dyDescent="0.45">
      <c r="A239" s="64" t="s">
        <v>8857</v>
      </c>
      <c r="B239" s="64" t="s">
        <v>3022</v>
      </c>
      <c r="C239" s="64">
        <v>28075</v>
      </c>
    </row>
    <row r="240" spans="1:3" x14ac:dyDescent="0.45">
      <c r="A240" s="64" t="s">
        <v>9137</v>
      </c>
      <c r="B240" s="64" t="s">
        <v>3023</v>
      </c>
      <c r="C240" s="64">
        <v>18815</v>
      </c>
    </row>
    <row r="241" spans="1:3" x14ac:dyDescent="0.45">
      <c r="A241" s="64" t="s">
        <v>8971</v>
      </c>
      <c r="B241" s="64" t="s">
        <v>3024</v>
      </c>
      <c r="C241" s="64">
        <v>2120</v>
      </c>
    </row>
    <row r="242" spans="1:3" x14ac:dyDescent="0.45">
      <c r="A242" s="64" t="s">
        <v>9098</v>
      </c>
      <c r="B242" s="64" t="s">
        <v>3025</v>
      </c>
      <c r="C242" s="64">
        <v>77965</v>
      </c>
    </row>
    <row r="243" spans="1:3" x14ac:dyDescent="0.45">
      <c r="A243" s="64" t="s">
        <v>8919</v>
      </c>
      <c r="B243" s="64" t="s">
        <v>3026</v>
      </c>
      <c r="C243" s="64">
        <v>88425</v>
      </c>
    </row>
    <row r="244" spans="1:3" x14ac:dyDescent="0.45">
      <c r="A244" s="64" t="s">
        <v>8904</v>
      </c>
      <c r="B244" s="64" t="s">
        <v>3027</v>
      </c>
      <c r="C244" s="64">
        <v>40725</v>
      </c>
    </row>
    <row r="245" spans="1:3" x14ac:dyDescent="0.45">
      <c r="A245" s="64" t="s">
        <v>9067</v>
      </c>
      <c r="B245" s="64" t="s">
        <v>3028</v>
      </c>
      <c r="C245" s="64">
        <v>114480</v>
      </c>
    </row>
    <row r="246" spans="1:3" x14ac:dyDescent="0.45">
      <c r="A246" s="64" t="s">
        <v>9091</v>
      </c>
      <c r="B246" s="64" t="s">
        <v>3029</v>
      </c>
      <c r="C246" s="64">
        <v>328830</v>
      </c>
    </row>
    <row r="247" spans="1:3" x14ac:dyDescent="0.45">
      <c r="A247" s="64" t="s">
        <v>8976</v>
      </c>
      <c r="B247" s="64" t="s">
        <v>3030</v>
      </c>
      <c r="C247" s="64">
        <v>32570</v>
      </c>
    </row>
    <row r="248" spans="1:3" x14ac:dyDescent="0.45">
      <c r="A248" s="64" t="s">
        <v>8908</v>
      </c>
      <c r="B248" s="64" t="s">
        <v>3031</v>
      </c>
      <c r="C248" s="64">
        <v>19770</v>
      </c>
    </row>
    <row r="249" spans="1:3" x14ac:dyDescent="0.45">
      <c r="A249" s="64" t="s">
        <v>8898</v>
      </c>
      <c r="B249" s="64" t="s">
        <v>3032</v>
      </c>
      <c r="C249" s="64">
        <v>13605</v>
      </c>
    </row>
    <row r="250" spans="1:3" x14ac:dyDescent="0.45">
      <c r="A250" s="64" t="s">
        <v>9070</v>
      </c>
      <c r="B250" s="64" t="s">
        <v>3033</v>
      </c>
      <c r="C250" s="64">
        <v>13600</v>
      </c>
    </row>
    <row r="251" spans="1:3" x14ac:dyDescent="0.45">
      <c r="A251" s="64" t="s">
        <v>9121</v>
      </c>
      <c r="B251" s="64" t="s">
        <v>3034</v>
      </c>
      <c r="C251" s="64">
        <v>860675</v>
      </c>
    </row>
    <row r="252" spans="1:3" x14ac:dyDescent="0.45">
      <c r="A252" s="64" t="s">
        <v>8847</v>
      </c>
      <c r="B252" s="64" t="s">
        <v>3035</v>
      </c>
      <c r="C252" s="64">
        <v>95365</v>
      </c>
    </row>
    <row r="253" spans="1:3" x14ac:dyDescent="0.45">
      <c r="A253" s="64" t="s">
        <v>9117</v>
      </c>
      <c r="B253" s="64" t="s">
        <v>3036</v>
      </c>
      <c r="C253" s="64">
        <v>258515</v>
      </c>
    </row>
    <row r="254" spans="1:3" x14ac:dyDescent="0.45">
      <c r="A254" s="64" t="s">
        <v>8942</v>
      </c>
      <c r="B254" s="64" t="s">
        <v>3037</v>
      </c>
      <c r="C254" s="64">
        <v>4850</v>
      </c>
    </row>
    <row r="255" spans="1:3" x14ac:dyDescent="0.45">
      <c r="A255" s="64" t="s">
        <v>9132</v>
      </c>
      <c r="B255" s="64" t="s">
        <v>3038</v>
      </c>
      <c r="C255" s="64">
        <v>11785</v>
      </c>
    </row>
    <row r="256" spans="1:3" x14ac:dyDescent="0.45">
      <c r="A256" s="64" t="s">
        <v>8858</v>
      </c>
      <c r="B256" s="64" t="s">
        <v>95</v>
      </c>
      <c r="C256" s="64">
        <v>107325</v>
      </c>
    </row>
    <row r="257" spans="1:4" x14ac:dyDescent="0.45">
      <c r="A257" s="64" t="s">
        <v>9104</v>
      </c>
      <c r="B257" s="64" t="s">
        <v>3039</v>
      </c>
      <c r="C257" s="64">
        <v>8590</v>
      </c>
    </row>
    <row r="258" spans="1:4" x14ac:dyDescent="0.45">
      <c r="A258" s="64" t="s">
        <v>8886</v>
      </c>
      <c r="B258" s="64" t="s">
        <v>3040</v>
      </c>
      <c r="C258" s="64">
        <v>158085</v>
      </c>
    </row>
    <row r="259" spans="1:4" x14ac:dyDescent="0.45">
      <c r="A259" s="64" t="s">
        <v>8893</v>
      </c>
      <c r="B259" s="64" t="s">
        <v>3041</v>
      </c>
      <c r="C259" s="64">
        <v>117095</v>
      </c>
    </row>
    <row r="260" spans="1:4" x14ac:dyDescent="0.45">
      <c r="A260" s="64" t="s">
        <v>8875</v>
      </c>
      <c r="B260" s="64" t="s">
        <v>3042</v>
      </c>
      <c r="C260" s="64">
        <v>158935</v>
      </c>
    </row>
    <row r="261" spans="1:4" x14ac:dyDescent="0.45">
      <c r="A261" s="64" t="s">
        <v>9006</v>
      </c>
      <c r="B261" s="64" t="s">
        <v>3043</v>
      </c>
      <c r="C261" s="64">
        <v>95635</v>
      </c>
    </row>
    <row r="262" spans="1:4" x14ac:dyDescent="0.45">
      <c r="A262" s="64" t="s">
        <v>8990</v>
      </c>
      <c r="B262" s="64" t="s">
        <v>3044</v>
      </c>
      <c r="C262" s="64">
        <v>33905</v>
      </c>
    </row>
    <row r="263" spans="1:4" x14ac:dyDescent="0.45">
      <c r="A263" s="64" t="s">
        <v>8960</v>
      </c>
      <c r="B263" s="64" t="s">
        <v>3045</v>
      </c>
      <c r="C263" s="64">
        <v>56420</v>
      </c>
    </row>
    <row r="264" spans="1:4" x14ac:dyDescent="0.45">
      <c r="A264" s="64" t="s">
        <v>8951</v>
      </c>
      <c r="B264" s="64" t="s">
        <v>3046</v>
      </c>
      <c r="C264" s="64">
        <v>31950</v>
      </c>
    </row>
    <row r="265" spans="1:4" x14ac:dyDescent="0.45">
      <c r="A265" s="64" t="s">
        <v>9113</v>
      </c>
      <c r="B265" s="64" t="s">
        <v>6581</v>
      </c>
      <c r="C265" s="64">
        <v>691835</v>
      </c>
    </row>
    <row r="266" spans="1:4" x14ac:dyDescent="0.45">
      <c r="A266" s="64" t="s">
        <v>9077</v>
      </c>
      <c r="B266" s="64" t="s">
        <v>6584</v>
      </c>
      <c r="C266" s="64">
        <v>381215</v>
      </c>
    </row>
    <row r="267" spans="1:4" x14ac:dyDescent="0.45">
      <c r="A267" s="64" t="s">
        <v>9109</v>
      </c>
      <c r="B267" s="64" t="s">
        <v>3054</v>
      </c>
      <c r="C267" s="64">
        <v>175445</v>
      </c>
    </row>
    <row r="268" spans="1:4" x14ac:dyDescent="0.45">
      <c r="A268" s="64" t="s">
        <v>8894</v>
      </c>
      <c r="B268" s="64" t="s">
        <v>3055</v>
      </c>
      <c r="C268" s="64">
        <v>13555</v>
      </c>
    </row>
    <row r="269" spans="1:4" x14ac:dyDescent="0.45">
      <c r="A269" s="64" t="s">
        <v>9058</v>
      </c>
      <c r="B269" s="64" t="s">
        <v>3056</v>
      </c>
      <c r="C269" s="64">
        <v>22170</v>
      </c>
    </row>
    <row r="270" spans="1:4" x14ac:dyDescent="0.45">
      <c r="A270" s="64" t="s">
        <v>9040</v>
      </c>
      <c r="B270" s="64" t="s">
        <v>3057</v>
      </c>
      <c r="C270" s="64">
        <v>231950</v>
      </c>
    </row>
    <row r="271" spans="1:4" s="67" customFormat="1" x14ac:dyDescent="0.45">
      <c r="A271" s="64" t="s">
        <v>10461</v>
      </c>
      <c r="B271" s="64"/>
      <c r="C271" s="64">
        <f>SUM(C272:C280)</f>
        <v>355105</v>
      </c>
    </row>
    <row r="272" spans="1:4" x14ac:dyDescent="0.45">
      <c r="A272" s="64" t="s">
        <v>9062</v>
      </c>
      <c r="B272" s="64" t="s">
        <v>100</v>
      </c>
      <c r="C272" s="64">
        <v>28265</v>
      </c>
      <c r="D272">
        <f>C272/C$271</f>
        <v>7.9596175778994943E-2</v>
      </c>
    </row>
    <row r="273" spans="1:4" x14ac:dyDescent="0.45">
      <c r="A273" s="64" t="s">
        <v>9043</v>
      </c>
      <c r="B273" s="64" t="s">
        <v>3058</v>
      </c>
      <c r="C273" s="64">
        <v>15150</v>
      </c>
    </row>
    <row r="274" spans="1:4" x14ac:dyDescent="0.45">
      <c r="A274" s="64" t="s">
        <v>9035</v>
      </c>
      <c r="B274" s="64" t="s">
        <v>106</v>
      </c>
      <c r="C274" s="64">
        <v>18920</v>
      </c>
      <c r="D274" s="67">
        <f>C274/C$271</f>
        <v>5.3280015769983528E-2</v>
      </c>
    </row>
    <row r="275" spans="1:4" x14ac:dyDescent="0.45">
      <c r="A275" s="64" t="s">
        <v>9087</v>
      </c>
      <c r="B275" s="64" t="s">
        <v>109</v>
      </c>
      <c r="C275" s="64">
        <v>3490</v>
      </c>
    </row>
    <row r="276" spans="1:4" x14ac:dyDescent="0.45">
      <c r="A276" s="64" t="s">
        <v>8859</v>
      </c>
      <c r="B276" s="64" t="s">
        <v>112</v>
      </c>
      <c r="C276" s="64">
        <v>45675</v>
      </c>
      <c r="D276" s="67">
        <f>C276/C$271</f>
        <v>0.12862392813393222</v>
      </c>
    </row>
    <row r="277" spans="1:4" x14ac:dyDescent="0.45">
      <c r="A277" s="64" t="s">
        <v>8929</v>
      </c>
      <c r="B277" s="64" t="s">
        <v>115</v>
      </c>
      <c r="C277" s="64">
        <v>28790</v>
      </c>
      <c r="D277" s="67">
        <f>C277/C$271</f>
        <v>8.1074611734557378E-2</v>
      </c>
    </row>
    <row r="278" spans="1:4" x14ac:dyDescent="0.45">
      <c r="A278" s="64" t="s">
        <v>8999</v>
      </c>
      <c r="B278" s="64" t="s">
        <v>3059</v>
      </c>
      <c r="C278" s="64">
        <v>6490</v>
      </c>
    </row>
    <row r="279" spans="1:4" x14ac:dyDescent="0.45">
      <c r="A279" s="64" t="s">
        <v>8897</v>
      </c>
      <c r="B279" s="64" t="s">
        <v>3060</v>
      </c>
      <c r="C279" s="64">
        <v>45895</v>
      </c>
    </row>
    <row r="280" spans="1:4" x14ac:dyDescent="0.45">
      <c r="A280" s="64" t="s">
        <v>9073</v>
      </c>
      <c r="B280" s="64" t="s">
        <v>3061</v>
      </c>
      <c r="C280" s="64">
        <v>162430</v>
      </c>
    </row>
    <row r="281" spans="1:4" x14ac:dyDescent="0.45">
      <c r="A281" s="64" t="s">
        <v>9126</v>
      </c>
      <c r="B281" s="64" t="s">
        <v>3062</v>
      </c>
      <c r="C281" s="64">
        <v>156740</v>
      </c>
    </row>
    <row r="282" spans="1:4" x14ac:dyDescent="0.45">
      <c r="A282" s="64" t="s">
        <v>8978</v>
      </c>
      <c r="B282" s="64" t="s">
        <v>3063</v>
      </c>
      <c r="C282" s="64">
        <v>13120</v>
      </c>
    </row>
    <row r="283" spans="1:4" x14ac:dyDescent="0.45">
      <c r="A283" s="64" t="s">
        <v>9020</v>
      </c>
      <c r="B283" s="64" t="s">
        <v>3064</v>
      </c>
      <c r="C283" s="64">
        <v>2010</v>
      </c>
    </row>
    <row r="284" spans="1:4" x14ac:dyDescent="0.45">
      <c r="A284" s="64" t="s">
        <v>9133</v>
      </c>
      <c r="B284" s="64" t="s">
        <v>3065</v>
      </c>
      <c r="C284" s="64">
        <v>71385</v>
      </c>
    </row>
    <row r="285" spans="1:4" x14ac:dyDescent="0.45">
      <c r="A285" s="64" t="s">
        <v>9009</v>
      </c>
      <c r="B285" s="64" t="s">
        <v>3066</v>
      </c>
      <c r="C285" s="64">
        <v>26790</v>
      </c>
    </row>
    <row r="286" spans="1:4" x14ac:dyDescent="0.45">
      <c r="A286" s="64" t="s">
        <v>9018</v>
      </c>
      <c r="B286" s="64" t="s">
        <v>3067</v>
      </c>
      <c r="C286" s="64">
        <v>954205</v>
      </c>
    </row>
    <row r="287" spans="1:4" x14ac:dyDescent="0.45">
      <c r="A287" s="64" t="s">
        <v>9082</v>
      </c>
      <c r="B287" s="64" t="s">
        <v>3068</v>
      </c>
      <c r="C287" s="64">
        <v>161100</v>
      </c>
    </row>
    <row r="288" spans="1:4" x14ac:dyDescent="0.45">
      <c r="A288" s="64" t="s">
        <v>8961</v>
      </c>
      <c r="B288" s="64" t="s">
        <v>3069</v>
      </c>
      <c r="C288" s="64">
        <v>14390</v>
      </c>
    </row>
    <row r="289" spans="1:3" x14ac:dyDescent="0.45">
      <c r="A289" s="64" t="s">
        <v>8981</v>
      </c>
      <c r="B289" s="64" t="s">
        <v>3070</v>
      </c>
      <c r="C289" s="64">
        <v>54365</v>
      </c>
    </row>
    <row r="290" spans="1:3" x14ac:dyDescent="0.45">
      <c r="A290" s="64" t="s">
        <v>9108</v>
      </c>
      <c r="B290" s="64" t="s">
        <v>3071</v>
      </c>
      <c r="C290" s="64">
        <v>27475</v>
      </c>
    </row>
    <row r="291" spans="1:3" x14ac:dyDescent="0.45">
      <c r="A291" s="64" t="s">
        <v>8910</v>
      </c>
      <c r="B291" s="64" t="s">
        <v>3072</v>
      </c>
      <c r="C291" s="64">
        <v>180360</v>
      </c>
    </row>
    <row r="292" spans="1:3" x14ac:dyDescent="0.45">
      <c r="A292" s="64" t="s">
        <v>8988</v>
      </c>
      <c r="B292" s="64" t="s">
        <v>3073</v>
      </c>
      <c r="C292" s="64">
        <v>14485</v>
      </c>
    </row>
    <row r="293" spans="1:3" x14ac:dyDescent="0.45">
      <c r="A293" s="64" t="s">
        <v>8933</v>
      </c>
      <c r="B293" s="64" t="s">
        <v>3074</v>
      </c>
      <c r="C293" s="64">
        <v>24550</v>
      </c>
    </row>
    <row r="294" spans="1:3" x14ac:dyDescent="0.45">
      <c r="A294" s="64" t="s">
        <v>8911</v>
      </c>
      <c r="B294" s="64" t="s">
        <v>118</v>
      </c>
      <c r="C294" s="64">
        <v>38880</v>
      </c>
    </row>
    <row r="295" spans="1:3" x14ac:dyDescent="0.45">
      <c r="A295" s="64" t="s">
        <v>9100</v>
      </c>
      <c r="B295" s="64" t="s">
        <v>3075</v>
      </c>
      <c r="C295" s="64">
        <v>69870</v>
      </c>
    </row>
    <row r="296" spans="1:3" x14ac:dyDescent="0.45">
      <c r="A296" s="64" t="s">
        <v>9114</v>
      </c>
      <c r="B296" s="64" t="s">
        <v>3076</v>
      </c>
      <c r="C296" s="64">
        <v>19955</v>
      </c>
    </row>
    <row r="297" spans="1:3" x14ac:dyDescent="0.45">
      <c r="A297" s="64" t="s">
        <v>9129</v>
      </c>
      <c r="B297" s="64" t="s">
        <v>3077</v>
      </c>
      <c r="C297" s="64">
        <v>21105</v>
      </c>
    </row>
    <row r="298" spans="1:3" x14ac:dyDescent="0.45">
      <c r="A298" s="64" t="s">
        <v>9106</v>
      </c>
      <c r="B298" s="64" t="s">
        <v>3078</v>
      </c>
      <c r="C298" s="64">
        <v>43180</v>
      </c>
    </row>
    <row r="299" spans="1:3" x14ac:dyDescent="0.45">
      <c r="A299" s="64" t="s">
        <v>9060</v>
      </c>
      <c r="B299" s="64" t="s">
        <v>3079</v>
      </c>
      <c r="C299" s="64">
        <v>65870</v>
      </c>
    </row>
    <row r="300" spans="1:3" x14ac:dyDescent="0.45">
      <c r="A300" s="64" t="s">
        <v>8915</v>
      </c>
      <c r="B300" s="64" t="s">
        <v>3080</v>
      </c>
      <c r="C300" s="64">
        <v>63095</v>
      </c>
    </row>
    <row r="301" spans="1:3" x14ac:dyDescent="0.45">
      <c r="A301" s="64" t="s">
        <v>8851</v>
      </c>
      <c r="B301" s="64" t="s">
        <v>3081</v>
      </c>
      <c r="C301" s="64">
        <v>106805</v>
      </c>
    </row>
    <row r="302" spans="1:3" x14ac:dyDescent="0.45">
      <c r="A302" s="64" t="s">
        <v>8853</v>
      </c>
      <c r="B302" s="64" t="s">
        <v>3082</v>
      </c>
      <c r="C302" s="64">
        <v>332115</v>
      </c>
    </row>
    <row r="303" spans="1:3" x14ac:dyDescent="0.45">
      <c r="A303" s="64" t="s">
        <v>9041</v>
      </c>
      <c r="B303" s="64" t="s">
        <v>6629</v>
      </c>
      <c r="C303" s="64">
        <v>286790</v>
      </c>
    </row>
    <row r="304" spans="1:3" x14ac:dyDescent="0.45">
      <c r="A304" s="64" t="s">
        <v>8926</v>
      </c>
      <c r="B304" s="64" t="s">
        <v>6618</v>
      </c>
      <c r="C304" s="64">
        <v>383595</v>
      </c>
    </row>
    <row r="305" spans="1:3" x14ac:dyDescent="0.45">
      <c r="A305" s="64" t="s">
        <v>8937</v>
      </c>
      <c r="B305" s="64" t="s">
        <v>3091</v>
      </c>
      <c r="C305" s="64">
        <v>20795</v>
      </c>
    </row>
    <row r="306" spans="1:3" x14ac:dyDescent="0.45">
      <c r="A306" s="64" t="s">
        <v>9063</v>
      </c>
      <c r="B306" s="64" t="s">
        <v>6634</v>
      </c>
      <c r="C306" s="64">
        <v>3365</v>
      </c>
    </row>
  </sheetData>
  <autoFilter ref="A1:C306" xr:uid="{00000000-0009-0000-0000-00000D000000}">
    <sortState xmlns:xlrd2="http://schemas.microsoft.com/office/spreadsheetml/2017/richdata2" ref="A2:C305">
      <sortCondition ref="B1:B305"/>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321"/>
  <sheetViews>
    <sheetView topLeftCell="A181" zoomScale="85" zoomScaleNormal="85" workbookViewId="0">
      <selection activeCell="H128" sqref="H128"/>
    </sheetView>
  </sheetViews>
  <sheetFormatPr defaultRowHeight="14.25" x14ac:dyDescent="0.45"/>
  <cols>
    <col min="1" max="1" width="14.6640625" customWidth="1"/>
    <col min="4" max="4" width="49.6640625" bestFit="1" customWidth="1"/>
    <col min="5" max="5" width="31.33203125" bestFit="1" customWidth="1"/>
    <col min="6" max="6" width="31.33203125" style="67" customWidth="1"/>
    <col min="7" max="7" width="18.33203125" bestFit="1" customWidth="1"/>
  </cols>
  <sheetData>
    <row r="1" spans="1:12" x14ac:dyDescent="0.45">
      <c r="A1" t="s">
        <v>991</v>
      </c>
      <c r="B1" t="s">
        <v>992</v>
      </c>
      <c r="C1" t="s">
        <v>6024</v>
      </c>
      <c r="D1" t="s">
        <v>6025</v>
      </c>
      <c r="E1" t="s">
        <v>6026</v>
      </c>
      <c r="F1" s="67" t="s">
        <v>9188</v>
      </c>
      <c r="G1" t="s">
        <v>8829</v>
      </c>
      <c r="H1" t="s">
        <v>8832</v>
      </c>
      <c r="I1" t="s">
        <v>8831</v>
      </c>
      <c r="J1" t="s">
        <v>9152</v>
      </c>
      <c r="K1" t="s">
        <v>9172</v>
      </c>
    </row>
    <row r="2" spans="1:12" x14ac:dyDescent="0.45">
      <c r="A2" t="s">
        <v>6027</v>
      </c>
      <c r="B2" t="s">
        <v>6028</v>
      </c>
      <c r="C2" t="s">
        <v>6029</v>
      </c>
      <c r="D2" t="s">
        <v>6030</v>
      </c>
      <c r="E2" t="s">
        <v>6636</v>
      </c>
      <c r="F2" s="67" t="s">
        <v>8828</v>
      </c>
      <c r="G2" t="s">
        <v>8828</v>
      </c>
      <c r="L2" s="68"/>
    </row>
    <row r="3" spans="1:12" x14ac:dyDescent="0.45">
      <c r="A3" t="s">
        <v>6637</v>
      </c>
      <c r="B3" t="s">
        <v>6638</v>
      </c>
      <c r="C3" t="s">
        <v>6029</v>
      </c>
      <c r="D3" t="s">
        <v>6639</v>
      </c>
      <c r="E3" t="s">
        <v>6640</v>
      </c>
      <c r="F3" s="67" t="s">
        <v>8828</v>
      </c>
      <c r="G3" t="s">
        <v>8828</v>
      </c>
      <c r="J3" s="67"/>
      <c r="L3" s="68"/>
    </row>
    <row r="4" spans="1:12" x14ac:dyDescent="0.45">
      <c r="A4" t="s">
        <v>6032</v>
      </c>
      <c r="B4" t="s">
        <v>6033</v>
      </c>
      <c r="C4" t="s">
        <v>134</v>
      </c>
      <c r="D4" t="s">
        <v>6034</v>
      </c>
      <c r="E4" t="s">
        <v>6031</v>
      </c>
      <c r="F4" s="36" t="s">
        <v>135</v>
      </c>
      <c r="G4" t="s">
        <v>8827</v>
      </c>
      <c r="L4" s="68"/>
    </row>
    <row r="5" spans="1:12" x14ac:dyDescent="0.45">
      <c r="A5" t="s">
        <v>6643</v>
      </c>
      <c r="B5" t="s">
        <v>8822</v>
      </c>
      <c r="C5" t="s">
        <v>134</v>
      </c>
      <c r="D5" s="5" t="s">
        <v>8823</v>
      </c>
      <c r="E5" s="45" t="s">
        <v>6031</v>
      </c>
      <c r="F5" s="36" t="s">
        <v>135</v>
      </c>
      <c r="G5" t="s">
        <v>8827</v>
      </c>
      <c r="L5" s="68"/>
    </row>
    <row r="6" spans="1:12" x14ac:dyDescent="0.45">
      <c r="A6" t="s">
        <v>6479</v>
      </c>
      <c r="B6" t="s">
        <v>2793</v>
      </c>
      <c r="C6" t="s">
        <v>134</v>
      </c>
      <c r="D6" t="s">
        <v>6480</v>
      </c>
      <c r="E6" t="s">
        <v>6031</v>
      </c>
      <c r="F6" s="36" t="s">
        <v>135</v>
      </c>
      <c r="G6" t="s">
        <v>8827</v>
      </c>
      <c r="L6" s="68"/>
    </row>
    <row r="7" spans="1:12" x14ac:dyDescent="0.45">
      <c r="A7" t="s">
        <v>6035</v>
      </c>
      <c r="B7" t="s">
        <v>2794</v>
      </c>
      <c r="C7" t="s">
        <v>134</v>
      </c>
      <c r="D7" t="s">
        <v>6036</v>
      </c>
      <c r="E7" t="s">
        <v>6031</v>
      </c>
      <c r="F7" s="36" t="s">
        <v>135</v>
      </c>
      <c r="G7" t="s">
        <v>8827</v>
      </c>
      <c r="J7" s="67"/>
      <c r="L7" s="68"/>
    </row>
    <row r="8" spans="1:12" x14ac:dyDescent="0.45">
      <c r="A8" t="s">
        <v>6037</v>
      </c>
      <c r="B8" t="s">
        <v>2795</v>
      </c>
      <c r="C8" t="s">
        <v>134</v>
      </c>
      <c r="D8" t="s">
        <v>6038</v>
      </c>
      <c r="E8" t="s">
        <v>6031</v>
      </c>
      <c r="F8" s="36" t="s">
        <v>135</v>
      </c>
      <c r="G8" t="s">
        <v>8827</v>
      </c>
      <c r="J8" s="67"/>
      <c r="L8" s="68"/>
    </row>
    <row r="9" spans="1:12" x14ac:dyDescent="0.45">
      <c r="A9" t="s">
        <v>6372</v>
      </c>
      <c r="B9" t="s">
        <v>2796</v>
      </c>
      <c r="C9" t="s">
        <v>134</v>
      </c>
      <c r="D9" t="s">
        <v>6373</v>
      </c>
      <c r="E9" t="s">
        <v>6031</v>
      </c>
      <c r="F9" s="36" t="s">
        <v>135</v>
      </c>
      <c r="G9" t="s">
        <v>8827</v>
      </c>
      <c r="J9" s="67"/>
      <c r="L9" s="68"/>
    </row>
    <row r="10" spans="1:12" x14ac:dyDescent="0.45">
      <c r="A10" t="s">
        <v>6374</v>
      </c>
      <c r="B10" t="s">
        <v>2797</v>
      </c>
      <c r="C10" t="s">
        <v>134</v>
      </c>
      <c r="D10" t="s">
        <v>6375</v>
      </c>
      <c r="E10" t="s">
        <v>6031</v>
      </c>
      <c r="F10" s="36" t="s">
        <v>135</v>
      </c>
      <c r="G10" t="s">
        <v>8827</v>
      </c>
      <c r="J10" s="67"/>
      <c r="L10" s="68"/>
    </row>
    <row r="11" spans="1:12" x14ac:dyDescent="0.45">
      <c r="A11" t="s">
        <v>6481</v>
      </c>
      <c r="B11" t="s">
        <v>2798</v>
      </c>
      <c r="C11" t="s">
        <v>134</v>
      </c>
      <c r="D11" t="s">
        <v>6482</v>
      </c>
      <c r="E11" t="s">
        <v>6031</v>
      </c>
      <c r="F11" s="36" t="s">
        <v>135</v>
      </c>
      <c r="G11" t="s">
        <v>8827</v>
      </c>
      <c r="J11" s="67"/>
      <c r="L11" s="68"/>
    </row>
    <row r="12" spans="1:12" x14ac:dyDescent="0.45">
      <c r="A12" t="s">
        <v>6483</v>
      </c>
      <c r="B12" t="s">
        <v>2799</v>
      </c>
      <c r="C12" t="s">
        <v>134</v>
      </c>
      <c r="D12" t="s">
        <v>6484</v>
      </c>
      <c r="E12" t="s">
        <v>6031</v>
      </c>
      <c r="F12" s="36" t="s">
        <v>135</v>
      </c>
      <c r="G12" t="s">
        <v>8827</v>
      </c>
      <c r="J12" s="67"/>
      <c r="L12" s="68"/>
    </row>
    <row r="13" spans="1:12" x14ac:dyDescent="0.45">
      <c r="A13" t="s">
        <v>6376</v>
      </c>
      <c r="B13" t="s">
        <v>2800</v>
      </c>
      <c r="C13" t="s">
        <v>134</v>
      </c>
      <c r="D13" t="s">
        <v>6377</v>
      </c>
      <c r="E13" t="s">
        <v>6031</v>
      </c>
      <c r="F13" s="36" t="s">
        <v>135</v>
      </c>
      <c r="G13" t="s">
        <v>8827</v>
      </c>
      <c r="J13" s="67"/>
      <c r="L13" s="68"/>
    </row>
    <row r="14" spans="1:12" x14ac:dyDescent="0.45">
      <c r="A14" t="s">
        <v>6039</v>
      </c>
      <c r="B14" t="s">
        <v>2801</v>
      </c>
      <c r="C14" t="s">
        <v>134</v>
      </c>
      <c r="D14" t="s">
        <v>6040</v>
      </c>
      <c r="E14" t="s">
        <v>6031</v>
      </c>
      <c r="F14" s="36" t="s">
        <v>135</v>
      </c>
      <c r="G14" t="s">
        <v>8827</v>
      </c>
      <c r="J14" s="67"/>
      <c r="L14" s="68"/>
    </row>
    <row r="15" spans="1:12" x14ac:dyDescent="0.45">
      <c r="A15" t="s">
        <v>6149</v>
      </c>
      <c r="B15" t="s">
        <v>2802</v>
      </c>
      <c r="C15" t="s">
        <v>134</v>
      </c>
      <c r="D15" t="s">
        <v>203</v>
      </c>
      <c r="E15" t="s">
        <v>6031</v>
      </c>
      <c r="F15" s="36" t="s">
        <v>135</v>
      </c>
      <c r="G15" t="s">
        <v>8827</v>
      </c>
      <c r="J15" s="67"/>
      <c r="L15" s="68"/>
    </row>
    <row r="16" spans="1:12" x14ac:dyDescent="0.45">
      <c r="A16" t="s">
        <v>6041</v>
      </c>
      <c r="B16" t="s">
        <v>2803</v>
      </c>
      <c r="C16" t="s">
        <v>134</v>
      </c>
      <c r="D16" t="s">
        <v>6042</v>
      </c>
      <c r="E16" t="s">
        <v>6031</v>
      </c>
      <c r="F16" s="36" t="s">
        <v>135</v>
      </c>
      <c r="G16" t="s">
        <v>8827</v>
      </c>
      <c r="J16" s="67"/>
      <c r="L16" s="68"/>
    </row>
    <row r="17" spans="1:12" x14ac:dyDescent="0.45">
      <c r="A17" t="s">
        <v>6485</v>
      </c>
      <c r="B17" t="s">
        <v>2804</v>
      </c>
      <c r="C17" t="s">
        <v>134</v>
      </c>
      <c r="D17" t="s">
        <v>6486</v>
      </c>
      <c r="E17" t="s">
        <v>6031</v>
      </c>
      <c r="F17" s="36" t="s">
        <v>135</v>
      </c>
      <c r="G17" t="s">
        <v>8827</v>
      </c>
      <c r="J17" s="67"/>
      <c r="L17" s="68"/>
    </row>
    <row r="18" spans="1:12" x14ac:dyDescent="0.45">
      <c r="A18" s="67" t="s">
        <v>6487</v>
      </c>
      <c r="B18" s="67" t="s">
        <v>2805</v>
      </c>
      <c r="C18" t="s">
        <v>134</v>
      </c>
      <c r="D18" t="s">
        <v>6488</v>
      </c>
      <c r="E18" s="67" t="s">
        <v>6031</v>
      </c>
      <c r="F18" s="36" t="s">
        <v>135</v>
      </c>
      <c r="G18" t="s">
        <v>8827</v>
      </c>
      <c r="I18" s="67"/>
      <c r="J18" s="67"/>
      <c r="L18" s="68"/>
    </row>
    <row r="19" spans="1:12" x14ac:dyDescent="0.45">
      <c r="A19" t="s">
        <v>6489</v>
      </c>
      <c r="B19" t="s">
        <v>2806</v>
      </c>
      <c r="C19" t="s">
        <v>134</v>
      </c>
      <c r="D19" t="s">
        <v>3212</v>
      </c>
      <c r="E19" t="s">
        <v>6031</v>
      </c>
      <c r="F19" s="36" t="s">
        <v>135</v>
      </c>
      <c r="G19" t="s">
        <v>8827</v>
      </c>
      <c r="J19" s="67"/>
      <c r="L19" s="68"/>
    </row>
    <row r="20" spans="1:12" x14ac:dyDescent="0.45">
      <c r="A20" t="s">
        <v>6490</v>
      </c>
      <c r="B20" t="s">
        <v>2807</v>
      </c>
      <c r="C20" t="s">
        <v>134</v>
      </c>
      <c r="D20" t="s">
        <v>3218</v>
      </c>
      <c r="E20" t="s">
        <v>6031</v>
      </c>
      <c r="F20" s="36" t="s">
        <v>135</v>
      </c>
      <c r="G20" t="s">
        <v>8827</v>
      </c>
      <c r="J20" s="67"/>
      <c r="L20" s="68"/>
    </row>
    <row r="21" spans="1:12" x14ac:dyDescent="0.45">
      <c r="A21" t="s">
        <v>6043</v>
      </c>
      <c r="B21" t="s">
        <v>2808</v>
      </c>
      <c r="C21" t="s">
        <v>134</v>
      </c>
      <c r="D21" t="s">
        <v>6044</v>
      </c>
      <c r="E21" t="s">
        <v>6031</v>
      </c>
      <c r="F21" s="36" t="s">
        <v>135</v>
      </c>
      <c r="G21" t="s">
        <v>8827</v>
      </c>
      <c r="J21" s="67"/>
      <c r="L21" s="68"/>
    </row>
    <row r="22" spans="1:12" x14ac:dyDescent="0.45">
      <c r="A22" t="s">
        <v>6702</v>
      </c>
      <c r="B22" t="s">
        <v>8820</v>
      </c>
      <c r="C22" t="s">
        <v>134</v>
      </c>
      <c r="D22" s="4" t="s">
        <v>8821</v>
      </c>
      <c r="E22" t="s">
        <v>6031</v>
      </c>
      <c r="F22" s="36" t="s">
        <v>135</v>
      </c>
      <c r="G22" t="s">
        <v>8827</v>
      </c>
      <c r="J22" s="67"/>
      <c r="L22" s="68"/>
    </row>
    <row r="23" spans="1:12" x14ac:dyDescent="0.45">
      <c r="A23" t="s">
        <v>6045</v>
      </c>
      <c r="B23" t="s">
        <v>2809</v>
      </c>
      <c r="C23" t="s">
        <v>134</v>
      </c>
      <c r="D23" t="s">
        <v>6046</v>
      </c>
      <c r="E23" t="s">
        <v>6031</v>
      </c>
      <c r="F23" s="36" t="s">
        <v>135</v>
      </c>
      <c r="G23" t="s">
        <v>8827</v>
      </c>
      <c r="L23" s="68"/>
    </row>
    <row r="24" spans="1:12" x14ac:dyDescent="0.45">
      <c r="A24" t="s">
        <v>6150</v>
      </c>
      <c r="B24" t="s">
        <v>2810</v>
      </c>
      <c r="C24" t="s">
        <v>134</v>
      </c>
      <c r="D24" s="67" t="s">
        <v>6151</v>
      </c>
      <c r="E24" s="67" t="s">
        <v>6031</v>
      </c>
      <c r="F24" s="36" t="s">
        <v>135</v>
      </c>
      <c r="G24" t="s">
        <v>8827</v>
      </c>
      <c r="L24" s="68"/>
    </row>
    <row r="25" spans="1:12" x14ac:dyDescent="0.45">
      <c r="A25" t="s">
        <v>6152</v>
      </c>
      <c r="B25" t="s">
        <v>2811</v>
      </c>
      <c r="C25" t="s">
        <v>134</v>
      </c>
      <c r="D25" t="s">
        <v>6153</v>
      </c>
      <c r="E25" t="s">
        <v>6031</v>
      </c>
      <c r="F25" s="36" t="s">
        <v>135</v>
      </c>
      <c r="G25" t="s">
        <v>8827</v>
      </c>
      <c r="L25" s="68"/>
    </row>
    <row r="26" spans="1:12" x14ac:dyDescent="0.45">
      <c r="A26" t="s">
        <v>6047</v>
      </c>
      <c r="B26" t="s">
        <v>6048</v>
      </c>
      <c r="C26" t="s">
        <v>136</v>
      </c>
      <c r="D26" t="s">
        <v>6049</v>
      </c>
      <c r="E26" t="s">
        <v>6031</v>
      </c>
      <c r="F26" s="61" t="s">
        <v>137</v>
      </c>
      <c r="G26" t="s">
        <v>8827</v>
      </c>
      <c r="L26" s="68"/>
    </row>
    <row r="27" spans="1:12" x14ac:dyDescent="0.45">
      <c r="A27" t="s">
        <v>6154</v>
      </c>
      <c r="B27" t="s">
        <v>2812</v>
      </c>
      <c r="C27" t="s">
        <v>136</v>
      </c>
      <c r="D27" t="s">
        <v>6155</v>
      </c>
      <c r="E27" t="s">
        <v>6031</v>
      </c>
      <c r="F27" s="61" t="s">
        <v>137</v>
      </c>
      <c r="G27" t="s">
        <v>8827</v>
      </c>
    </row>
    <row r="28" spans="1:12" x14ac:dyDescent="0.45">
      <c r="A28" t="s">
        <v>6050</v>
      </c>
      <c r="B28" t="s">
        <v>2813</v>
      </c>
      <c r="C28" t="s">
        <v>136</v>
      </c>
      <c r="D28" t="s">
        <v>6051</v>
      </c>
      <c r="E28" t="s">
        <v>6031</v>
      </c>
      <c r="F28" s="61" t="s">
        <v>137</v>
      </c>
      <c r="G28" t="s">
        <v>8827</v>
      </c>
    </row>
    <row r="29" spans="1:12" x14ac:dyDescent="0.45">
      <c r="A29" t="s">
        <v>6156</v>
      </c>
      <c r="B29" t="s">
        <v>2814</v>
      </c>
      <c r="C29" t="s">
        <v>136</v>
      </c>
      <c r="D29" t="s">
        <v>6157</v>
      </c>
      <c r="E29" t="s">
        <v>6031</v>
      </c>
      <c r="F29" s="61" t="s">
        <v>137</v>
      </c>
      <c r="G29" t="s">
        <v>8827</v>
      </c>
    </row>
    <row r="30" spans="1:12" x14ac:dyDescent="0.45">
      <c r="A30" t="s">
        <v>6052</v>
      </c>
      <c r="B30" t="s">
        <v>2815</v>
      </c>
      <c r="C30" t="s">
        <v>136</v>
      </c>
      <c r="D30" t="s">
        <v>6053</v>
      </c>
      <c r="E30" t="s">
        <v>6031</v>
      </c>
      <c r="F30" s="61" t="s">
        <v>137</v>
      </c>
      <c r="G30" t="s">
        <v>8827</v>
      </c>
    </row>
    <row r="31" spans="1:12" x14ac:dyDescent="0.45">
      <c r="A31" t="s">
        <v>6491</v>
      </c>
      <c r="B31" t="s">
        <v>2816</v>
      </c>
      <c r="C31" t="s">
        <v>136</v>
      </c>
      <c r="D31" t="s">
        <v>6492</v>
      </c>
      <c r="E31" t="s">
        <v>6031</v>
      </c>
      <c r="F31" s="61" t="s">
        <v>137</v>
      </c>
      <c r="G31" t="s">
        <v>8827</v>
      </c>
    </row>
    <row r="32" spans="1:12" x14ac:dyDescent="0.45">
      <c r="A32" t="s">
        <v>6158</v>
      </c>
      <c r="B32" t="s">
        <v>2817</v>
      </c>
      <c r="C32" t="s">
        <v>138</v>
      </c>
      <c r="D32" t="s">
        <v>6159</v>
      </c>
      <c r="E32" t="s">
        <v>6031</v>
      </c>
      <c r="F32" s="36" t="s">
        <v>139</v>
      </c>
      <c r="G32" t="s">
        <v>8827</v>
      </c>
    </row>
    <row r="33" spans="1:7" x14ac:dyDescent="0.45">
      <c r="A33" t="s">
        <v>6054</v>
      </c>
      <c r="B33" t="s">
        <v>2818</v>
      </c>
      <c r="C33" t="s">
        <v>138</v>
      </c>
      <c r="D33" t="s">
        <v>6055</v>
      </c>
      <c r="E33" t="s">
        <v>6031</v>
      </c>
      <c r="F33" s="36" t="s">
        <v>139</v>
      </c>
      <c r="G33" t="s">
        <v>8827</v>
      </c>
    </row>
    <row r="34" spans="1:7" x14ac:dyDescent="0.45">
      <c r="A34" t="s">
        <v>6056</v>
      </c>
      <c r="B34" t="s">
        <v>2819</v>
      </c>
      <c r="C34" t="s">
        <v>138</v>
      </c>
      <c r="D34" t="s">
        <v>6057</v>
      </c>
      <c r="E34" t="s">
        <v>6031</v>
      </c>
      <c r="F34" s="36" t="s">
        <v>139</v>
      </c>
      <c r="G34" t="s">
        <v>8827</v>
      </c>
    </row>
    <row r="35" spans="1:7" x14ac:dyDescent="0.45">
      <c r="A35" t="s">
        <v>6160</v>
      </c>
      <c r="B35" t="s">
        <v>2820</v>
      </c>
      <c r="C35" t="s">
        <v>140</v>
      </c>
      <c r="D35" t="s">
        <v>6161</v>
      </c>
      <c r="E35" t="s">
        <v>6031</v>
      </c>
      <c r="F35" s="36" t="s">
        <v>139</v>
      </c>
      <c r="G35" t="s">
        <v>8827</v>
      </c>
    </row>
    <row r="36" spans="1:7" x14ac:dyDescent="0.45">
      <c r="A36" t="s">
        <v>6058</v>
      </c>
      <c r="B36" t="s">
        <v>2821</v>
      </c>
      <c r="C36" t="s">
        <v>140</v>
      </c>
      <c r="D36" t="s">
        <v>6059</v>
      </c>
      <c r="E36" t="s">
        <v>6031</v>
      </c>
      <c r="F36" s="61" t="s">
        <v>141</v>
      </c>
      <c r="G36" t="s">
        <v>8827</v>
      </c>
    </row>
    <row r="37" spans="1:7" x14ac:dyDescent="0.45">
      <c r="A37" t="s">
        <v>6060</v>
      </c>
      <c r="B37" t="s">
        <v>2822</v>
      </c>
      <c r="C37" t="s">
        <v>140</v>
      </c>
      <c r="D37" t="s">
        <v>6061</v>
      </c>
      <c r="E37" t="s">
        <v>6031</v>
      </c>
      <c r="F37" s="61" t="s">
        <v>141</v>
      </c>
      <c r="G37" t="s">
        <v>8827</v>
      </c>
    </row>
    <row r="38" spans="1:7" x14ac:dyDescent="0.45">
      <c r="A38" t="s">
        <v>6493</v>
      </c>
      <c r="B38" t="s">
        <v>2823</v>
      </c>
      <c r="C38" t="s">
        <v>140</v>
      </c>
      <c r="D38" t="s">
        <v>6494</v>
      </c>
      <c r="E38" t="s">
        <v>6031</v>
      </c>
      <c r="F38" s="61" t="s">
        <v>141</v>
      </c>
      <c r="G38" t="s">
        <v>8827</v>
      </c>
    </row>
    <row r="39" spans="1:7" x14ac:dyDescent="0.45">
      <c r="A39" t="s">
        <v>6062</v>
      </c>
      <c r="B39" t="s">
        <v>2824</v>
      </c>
      <c r="C39" t="s">
        <v>140</v>
      </c>
      <c r="D39" t="s">
        <v>6063</v>
      </c>
      <c r="E39" t="s">
        <v>6031</v>
      </c>
      <c r="F39" s="61" t="s">
        <v>141</v>
      </c>
      <c r="G39" t="s">
        <v>8827</v>
      </c>
    </row>
    <row r="40" spans="1:7" x14ac:dyDescent="0.45">
      <c r="A40" t="s">
        <v>6162</v>
      </c>
      <c r="B40" t="s">
        <v>2825</v>
      </c>
      <c r="C40" t="s">
        <v>140</v>
      </c>
      <c r="D40" t="s">
        <v>6163</v>
      </c>
      <c r="E40" t="s">
        <v>6031</v>
      </c>
      <c r="F40" s="61" t="s">
        <v>141</v>
      </c>
      <c r="G40" t="s">
        <v>8827</v>
      </c>
    </row>
    <row r="41" spans="1:7" x14ac:dyDescent="0.45">
      <c r="A41" t="s">
        <v>6378</v>
      </c>
      <c r="B41" t="s">
        <v>2826</v>
      </c>
      <c r="C41" t="s">
        <v>140</v>
      </c>
      <c r="D41" s="67" t="s">
        <v>6379</v>
      </c>
      <c r="E41" t="s">
        <v>6031</v>
      </c>
      <c r="F41" s="61" t="s">
        <v>141</v>
      </c>
      <c r="G41" t="s">
        <v>8827</v>
      </c>
    </row>
    <row r="42" spans="1:7" x14ac:dyDescent="0.45">
      <c r="A42" t="s">
        <v>6064</v>
      </c>
      <c r="B42" t="s">
        <v>2827</v>
      </c>
      <c r="C42" t="s">
        <v>140</v>
      </c>
      <c r="D42" t="s">
        <v>6065</v>
      </c>
      <c r="E42" t="s">
        <v>6031</v>
      </c>
      <c r="F42" s="61" t="s">
        <v>141</v>
      </c>
      <c r="G42" t="s">
        <v>8827</v>
      </c>
    </row>
    <row r="43" spans="1:7" x14ac:dyDescent="0.45">
      <c r="A43" t="s">
        <v>6164</v>
      </c>
      <c r="B43" t="s">
        <v>2828</v>
      </c>
      <c r="C43" t="s">
        <v>140</v>
      </c>
      <c r="D43" t="s">
        <v>6165</v>
      </c>
      <c r="E43" t="s">
        <v>6031</v>
      </c>
      <c r="F43" s="61" t="s">
        <v>141</v>
      </c>
      <c r="G43" t="s">
        <v>8827</v>
      </c>
    </row>
    <row r="44" spans="1:7" x14ac:dyDescent="0.45">
      <c r="A44" t="s">
        <v>6380</v>
      </c>
      <c r="B44" t="s">
        <v>2829</v>
      </c>
      <c r="C44" t="s">
        <v>140</v>
      </c>
      <c r="D44" t="s">
        <v>6381</v>
      </c>
      <c r="E44" t="s">
        <v>6031</v>
      </c>
      <c r="F44" s="61" t="s">
        <v>141</v>
      </c>
      <c r="G44" t="s">
        <v>8827</v>
      </c>
    </row>
    <row r="45" spans="1:7" x14ac:dyDescent="0.45">
      <c r="A45" t="s">
        <v>6066</v>
      </c>
      <c r="B45" t="s">
        <v>2830</v>
      </c>
      <c r="C45" t="s">
        <v>171</v>
      </c>
      <c r="D45" t="s">
        <v>6067</v>
      </c>
      <c r="E45" t="s">
        <v>6031</v>
      </c>
      <c r="F45" s="36" t="s">
        <v>142</v>
      </c>
      <c r="G45" t="s">
        <v>8827</v>
      </c>
    </row>
    <row r="46" spans="1:7" x14ac:dyDescent="0.45">
      <c r="A46" t="s">
        <v>6382</v>
      </c>
      <c r="B46" t="s">
        <v>2831</v>
      </c>
      <c r="C46" t="s">
        <v>171</v>
      </c>
      <c r="D46" t="s">
        <v>6383</v>
      </c>
      <c r="E46" t="s">
        <v>6031</v>
      </c>
      <c r="F46" s="36" t="s">
        <v>142</v>
      </c>
      <c r="G46" t="s">
        <v>8827</v>
      </c>
    </row>
    <row r="47" spans="1:7" x14ac:dyDescent="0.45">
      <c r="A47" t="s">
        <v>6166</v>
      </c>
      <c r="B47" t="s">
        <v>2832</v>
      </c>
      <c r="C47" t="s">
        <v>171</v>
      </c>
      <c r="D47" t="s">
        <v>6167</v>
      </c>
      <c r="E47" t="s">
        <v>6031</v>
      </c>
      <c r="F47" s="36" t="s">
        <v>142</v>
      </c>
      <c r="G47" t="s">
        <v>8827</v>
      </c>
    </row>
    <row r="48" spans="1:7" x14ac:dyDescent="0.45">
      <c r="A48" t="s">
        <v>6168</v>
      </c>
      <c r="B48" t="s">
        <v>2833</v>
      </c>
      <c r="C48" t="s">
        <v>171</v>
      </c>
      <c r="D48" t="s">
        <v>6169</v>
      </c>
      <c r="E48" t="s">
        <v>6031</v>
      </c>
      <c r="F48" s="36" t="s">
        <v>142</v>
      </c>
      <c r="G48" t="s">
        <v>8827</v>
      </c>
    </row>
    <row r="49" spans="1:10" x14ac:dyDescent="0.45">
      <c r="A49" t="s">
        <v>6068</v>
      </c>
      <c r="B49" t="s">
        <v>2834</v>
      </c>
      <c r="C49" t="s">
        <v>171</v>
      </c>
      <c r="D49" t="s">
        <v>6069</v>
      </c>
      <c r="E49" t="s">
        <v>6031</v>
      </c>
      <c r="F49" s="36" t="s">
        <v>142</v>
      </c>
      <c r="G49" t="s">
        <v>8827</v>
      </c>
    </row>
    <row r="50" spans="1:10" x14ac:dyDescent="0.45">
      <c r="A50" t="s">
        <v>6384</v>
      </c>
      <c r="B50" t="s">
        <v>2835</v>
      </c>
      <c r="C50" t="s">
        <v>171</v>
      </c>
      <c r="D50" t="s">
        <v>6385</v>
      </c>
      <c r="E50" t="s">
        <v>6031</v>
      </c>
      <c r="F50" s="36" t="s">
        <v>142</v>
      </c>
      <c r="G50" t="s">
        <v>8827</v>
      </c>
    </row>
    <row r="51" spans="1:10" x14ac:dyDescent="0.45">
      <c r="A51" t="s">
        <v>6070</v>
      </c>
      <c r="B51" t="s">
        <v>2836</v>
      </c>
      <c r="C51" t="s">
        <v>171</v>
      </c>
      <c r="D51" t="s">
        <v>6071</v>
      </c>
      <c r="E51" t="s">
        <v>6031</v>
      </c>
      <c r="F51" s="36" t="s">
        <v>142</v>
      </c>
      <c r="G51" t="s">
        <v>8827</v>
      </c>
    </row>
    <row r="52" spans="1:10" x14ac:dyDescent="0.45">
      <c r="A52" t="s">
        <v>6170</v>
      </c>
      <c r="B52" t="s">
        <v>2837</v>
      </c>
      <c r="C52" t="s">
        <v>171</v>
      </c>
      <c r="D52" t="s">
        <v>6171</v>
      </c>
      <c r="E52" t="s">
        <v>6031</v>
      </c>
      <c r="F52" s="36" t="s">
        <v>142</v>
      </c>
      <c r="G52" t="s">
        <v>8827</v>
      </c>
    </row>
    <row r="53" spans="1:10" x14ac:dyDescent="0.45">
      <c r="A53" t="s">
        <v>6072</v>
      </c>
      <c r="B53" t="s">
        <v>2838</v>
      </c>
      <c r="C53" t="s">
        <v>171</v>
      </c>
      <c r="D53" t="s">
        <v>6073</v>
      </c>
      <c r="E53" t="s">
        <v>6031</v>
      </c>
      <c r="F53" s="36" t="s">
        <v>142</v>
      </c>
      <c r="G53" t="s">
        <v>8827</v>
      </c>
    </row>
    <row r="54" spans="1:10" x14ac:dyDescent="0.45">
      <c r="A54" t="s">
        <v>6074</v>
      </c>
      <c r="B54" t="s">
        <v>2839</v>
      </c>
      <c r="C54" t="s">
        <v>171</v>
      </c>
      <c r="D54" t="s">
        <v>6075</v>
      </c>
      <c r="E54" t="s">
        <v>6031</v>
      </c>
      <c r="F54" s="36" t="s">
        <v>142</v>
      </c>
      <c r="G54" t="s">
        <v>8827</v>
      </c>
    </row>
    <row r="55" spans="1:10" x14ac:dyDescent="0.45">
      <c r="A55" t="s">
        <v>6172</v>
      </c>
      <c r="B55" t="s">
        <v>2840</v>
      </c>
      <c r="C55" t="s">
        <v>171</v>
      </c>
      <c r="D55" t="s">
        <v>6173</v>
      </c>
      <c r="E55" t="s">
        <v>6031</v>
      </c>
      <c r="F55" s="36" t="s">
        <v>142</v>
      </c>
      <c r="G55" t="s">
        <v>8827</v>
      </c>
    </row>
    <row r="56" spans="1:10" x14ac:dyDescent="0.45">
      <c r="A56" t="s">
        <v>6076</v>
      </c>
      <c r="B56" t="s">
        <v>2841</v>
      </c>
      <c r="C56" t="s">
        <v>171</v>
      </c>
      <c r="D56" t="s">
        <v>6077</v>
      </c>
      <c r="E56" t="s">
        <v>6031</v>
      </c>
      <c r="F56" s="36" t="s">
        <v>142</v>
      </c>
      <c r="G56" t="s">
        <v>8827</v>
      </c>
    </row>
    <row r="57" spans="1:10" x14ac:dyDescent="0.45">
      <c r="A57" t="s">
        <v>6174</v>
      </c>
      <c r="B57" t="s">
        <v>2842</v>
      </c>
      <c r="C57" t="s">
        <v>171</v>
      </c>
      <c r="D57" t="s">
        <v>6175</v>
      </c>
      <c r="E57" t="s">
        <v>6031</v>
      </c>
      <c r="F57" s="36" t="s">
        <v>142</v>
      </c>
      <c r="G57" t="s">
        <v>8827</v>
      </c>
    </row>
    <row r="58" spans="1:10" x14ac:dyDescent="0.45">
      <c r="A58" t="s">
        <v>6495</v>
      </c>
      <c r="B58" t="s">
        <v>2843</v>
      </c>
      <c r="C58" t="s">
        <v>171</v>
      </c>
      <c r="D58" t="s">
        <v>6496</v>
      </c>
      <c r="E58" t="s">
        <v>6031</v>
      </c>
      <c r="F58" s="36" t="s">
        <v>142</v>
      </c>
      <c r="G58" t="s">
        <v>8827</v>
      </c>
    </row>
    <row r="59" spans="1:10" x14ac:dyDescent="0.45">
      <c r="A59" t="s">
        <v>6497</v>
      </c>
      <c r="B59" t="s">
        <v>2844</v>
      </c>
      <c r="C59" t="s">
        <v>171</v>
      </c>
      <c r="D59" t="s">
        <v>6498</v>
      </c>
      <c r="E59" t="s">
        <v>6031</v>
      </c>
      <c r="F59" s="36" t="s">
        <v>142</v>
      </c>
      <c r="G59" t="s">
        <v>8827</v>
      </c>
    </row>
    <row r="60" spans="1:10" x14ac:dyDescent="0.45">
      <c r="A60" t="s">
        <v>6386</v>
      </c>
      <c r="B60" t="s">
        <v>2845</v>
      </c>
      <c r="C60" t="s">
        <v>171</v>
      </c>
      <c r="D60" t="s">
        <v>6387</v>
      </c>
      <c r="E60" t="s">
        <v>6031</v>
      </c>
      <c r="F60" s="36" t="s">
        <v>142</v>
      </c>
      <c r="G60" t="s">
        <v>8827</v>
      </c>
    </row>
    <row r="61" spans="1:10" x14ac:dyDescent="0.45">
      <c r="A61" t="s">
        <v>6078</v>
      </c>
      <c r="B61" t="s">
        <v>2846</v>
      </c>
      <c r="C61" t="s">
        <v>171</v>
      </c>
      <c r="D61" t="s">
        <v>6079</v>
      </c>
      <c r="E61" t="s">
        <v>6031</v>
      </c>
      <c r="F61" s="36" t="s">
        <v>142</v>
      </c>
      <c r="G61" t="s">
        <v>8827</v>
      </c>
    </row>
    <row r="62" spans="1:10" x14ac:dyDescent="0.45">
      <c r="A62" t="s">
        <v>6499</v>
      </c>
      <c r="B62" t="s">
        <v>2847</v>
      </c>
      <c r="C62" t="s">
        <v>171</v>
      </c>
      <c r="D62" t="s">
        <v>6500</v>
      </c>
      <c r="E62" t="s">
        <v>6031</v>
      </c>
      <c r="F62" s="36" t="s">
        <v>142</v>
      </c>
      <c r="G62" t="s">
        <v>8827</v>
      </c>
      <c r="J62" t="s">
        <v>9152</v>
      </c>
    </row>
    <row r="63" spans="1:10" x14ac:dyDescent="0.45">
      <c r="A63" t="s">
        <v>6176</v>
      </c>
      <c r="B63" t="s">
        <v>2848</v>
      </c>
      <c r="C63" t="s">
        <v>171</v>
      </c>
      <c r="D63" t="s">
        <v>6177</v>
      </c>
      <c r="E63" t="s">
        <v>6031</v>
      </c>
      <c r="F63" s="36" t="s">
        <v>142</v>
      </c>
      <c r="G63" t="s">
        <v>8827</v>
      </c>
    </row>
    <row r="64" spans="1:10" x14ac:dyDescent="0.45">
      <c r="A64" t="s">
        <v>6080</v>
      </c>
      <c r="B64" t="s">
        <v>2849</v>
      </c>
      <c r="C64" t="s">
        <v>171</v>
      </c>
      <c r="D64" t="s">
        <v>6081</v>
      </c>
      <c r="E64" t="s">
        <v>6031</v>
      </c>
      <c r="F64" s="36" t="s">
        <v>142</v>
      </c>
      <c r="G64" t="s">
        <v>8827</v>
      </c>
    </row>
    <row r="65" spans="1:10" x14ac:dyDescent="0.45">
      <c r="A65" t="s">
        <v>6178</v>
      </c>
      <c r="B65" t="s">
        <v>2850</v>
      </c>
      <c r="C65" t="s">
        <v>171</v>
      </c>
      <c r="D65" t="s">
        <v>6179</v>
      </c>
      <c r="E65" t="s">
        <v>6031</v>
      </c>
      <c r="F65" s="36" t="s">
        <v>142</v>
      </c>
      <c r="G65" t="s">
        <v>8827</v>
      </c>
    </row>
    <row r="66" spans="1:10" x14ac:dyDescent="0.45">
      <c r="A66" t="s">
        <v>6082</v>
      </c>
      <c r="B66" t="s">
        <v>2851</v>
      </c>
      <c r="C66" t="s">
        <v>171</v>
      </c>
      <c r="D66" t="s">
        <v>6083</v>
      </c>
      <c r="E66" t="s">
        <v>6031</v>
      </c>
      <c r="F66" s="36" t="s">
        <v>142</v>
      </c>
      <c r="G66" t="s">
        <v>8827</v>
      </c>
      <c r="J66" t="s">
        <v>9152</v>
      </c>
    </row>
    <row r="67" spans="1:10" x14ac:dyDescent="0.45">
      <c r="A67" t="s">
        <v>6180</v>
      </c>
      <c r="B67" t="s">
        <v>2852</v>
      </c>
      <c r="C67" t="s">
        <v>172</v>
      </c>
      <c r="D67" t="s">
        <v>6181</v>
      </c>
      <c r="E67" t="s">
        <v>6031</v>
      </c>
      <c r="F67" s="36" t="s">
        <v>142</v>
      </c>
      <c r="G67" t="s">
        <v>8827</v>
      </c>
    </row>
    <row r="68" spans="1:10" x14ac:dyDescent="0.45">
      <c r="A68" t="s">
        <v>6182</v>
      </c>
      <c r="B68" t="s">
        <v>2853</v>
      </c>
      <c r="C68" t="s">
        <v>172</v>
      </c>
      <c r="D68" t="s">
        <v>6183</v>
      </c>
      <c r="E68" t="s">
        <v>6031</v>
      </c>
      <c r="F68" s="36" t="s">
        <v>142</v>
      </c>
      <c r="G68" t="s">
        <v>8827</v>
      </c>
    </row>
    <row r="69" spans="1:10" x14ac:dyDescent="0.45">
      <c r="A69" t="s">
        <v>6501</v>
      </c>
      <c r="B69" t="s">
        <v>2854</v>
      </c>
      <c r="C69" t="s">
        <v>172</v>
      </c>
      <c r="D69" t="s">
        <v>6502</v>
      </c>
      <c r="E69" t="s">
        <v>6031</v>
      </c>
      <c r="F69" s="36" t="s">
        <v>142</v>
      </c>
      <c r="G69" t="s">
        <v>8827</v>
      </c>
    </row>
    <row r="70" spans="1:10" x14ac:dyDescent="0.45">
      <c r="A70" t="s">
        <v>6184</v>
      </c>
      <c r="B70" t="s">
        <v>2855</v>
      </c>
      <c r="C70" t="s">
        <v>172</v>
      </c>
      <c r="D70" t="s">
        <v>6185</v>
      </c>
      <c r="E70" t="s">
        <v>6031</v>
      </c>
      <c r="F70" s="36" t="s">
        <v>142</v>
      </c>
      <c r="G70" t="s">
        <v>8827</v>
      </c>
    </row>
    <row r="71" spans="1:10" x14ac:dyDescent="0.45">
      <c r="A71" t="s">
        <v>6503</v>
      </c>
      <c r="B71" t="s">
        <v>2856</v>
      </c>
      <c r="C71" t="s">
        <v>172</v>
      </c>
      <c r="D71" t="s">
        <v>6504</v>
      </c>
      <c r="E71" t="s">
        <v>6031</v>
      </c>
      <c r="F71" s="36" t="s">
        <v>142</v>
      </c>
      <c r="G71" t="s">
        <v>8827</v>
      </c>
    </row>
    <row r="72" spans="1:10" x14ac:dyDescent="0.45">
      <c r="A72" t="s">
        <v>6084</v>
      </c>
      <c r="B72" t="s">
        <v>2857</v>
      </c>
      <c r="C72" t="s">
        <v>172</v>
      </c>
      <c r="D72" t="s">
        <v>6085</v>
      </c>
      <c r="E72" t="s">
        <v>6031</v>
      </c>
      <c r="F72" s="36" t="s">
        <v>142</v>
      </c>
      <c r="G72" t="s">
        <v>8827</v>
      </c>
    </row>
    <row r="73" spans="1:10" x14ac:dyDescent="0.45">
      <c r="A73" t="s">
        <v>6186</v>
      </c>
      <c r="B73" t="s">
        <v>2858</v>
      </c>
      <c r="C73" t="s">
        <v>172</v>
      </c>
      <c r="D73" t="s">
        <v>6187</v>
      </c>
      <c r="E73" t="s">
        <v>6031</v>
      </c>
      <c r="F73" s="36" t="s">
        <v>142</v>
      </c>
      <c r="G73" t="s">
        <v>8827</v>
      </c>
    </row>
    <row r="74" spans="1:10" x14ac:dyDescent="0.45">
      <c r="A74" t="s">
        <v>6388</v>
      </c>
      <c r="B74" t="s">
        <v>2859</v>
      </c>
      <c r="C74" t="s">
        <v>172</v>
      </c>
      <c r="D74" t="s">
        <v>6389</v>
      </c>
      <c r="E74" t="s">
        <v>6031</v>
      </c>
      <c r="F74" s="36" t="s">
        <v>142</v>
      </c>
      <c r="G74" t="s">
        <v>8827</v>
      </c>
    </row>
    <row r="75" spans="1:10" x14ac:dyDescent="0.45">
      <c r="A75" t="s">
        <v>6505</v>
      </c>
      <c r="B75" t="s">
        <v>2860</v>
      </c>
      <c r="C75" t="s">
        <v>172</v>
      </c>
      <c r="D75" t="s">
        <v>6506</v>
      </c>
      <c r="E75" t="s">
        <v>6031</v>
      </c>
      <c r="F75" s="36" t="s">
        <v>142</v>
      </c>
      <c r="G75" t="s">
        <v>8827</v>
      </c>
    </row>
    <row r="76" spans="1:10" x14ac:dyDescent="0.45">
      <c r="A76" t="s">
        <v>6507</v>
      </c>
      <c r="B76" t="s">
        <v>2861</v>
      </c>
      <c r="C76" t="s">
        <v>172</v>
      </c>
      <c r="D76" t="s">
        <v>6508</v>
      </c>
      <c r="E76" t="s">
        <v>6031</v>
      </c>
      <c r="F76" s="36" t="s">
        <v>142</v>
      </c>
      <c r="G76" t="s">
        <v>8827</v>
      </c>
    </row>
    <row r="77" spans="1:10" x14ac:dyDescent="0.45">
      <c r="A77" t="s">
        <v>6390</v>
      </c>
      <c r="B77" t="s">
        <v>2862</v>
      </c>
      <c r="C77" t="s">
        <v>172</v>
      </c>
      <c r="D77" t="s">
        <v>6391</v>
      </c>
      <c r="E77" t="s">
        <v>6031</v>
      </c>
      <c r="F77" s="36" t="s">
        <v>142</v>
      </c>
      <c r="G77" t="s">
        <v>8827</v>
      </c>
    </row>
    <row r="78" spans="1:10" x14ac:dyDescent="0.45">
      <c r="A78" t="s">
        <v>6086</v>
      </c>
      <c r="B78" t="s">
        <v>2863</v>
      </c>
      <c r="C78" t="s">
        <v>172</v>
      </c>
      <c r="D78" t="s">
        <v>6087</v>
      </c>
      <c r="E78" t="s">
        <v>6031</v>
      </c>
      <c r="F78" s="36" t="s">
        <v>142</v>
      </c>
      <c r="G78" t="s">
        <v>8827</v>
      </c>
    </row>
    <row r="79" spans="1:10" x14ac:dyDescent="0.45">
      <c r="A79" t="s">
        <v>6188</v>
      </c>
      <c r="B79" t="s">
        <v>2864</v>
      </c>
      <c r="C79" t="s">
        <v>172</v>
      </c>
      <c r="D79" t="s">
        <v>6189</v>
      </c>
      <c r="E79" t="s">
        <v>6031</v>
      </c>
      <c r="F79" s="36" t="s">
        <v>142</v>
      </c>
      <c r="G79" t="s">
        <v>8827</v>
      </c>
    </row>
    <row r="80" spans="1:10" x14ac:dyDescent="0.45">
      <c r="A80" t="s">
        <v>6392</v>
      </c>
      <c r="B80" t="s">
        <v>2865</v>
      </c>
      <c r="C80" t="s">
        <v>172</v>
      </c>
      <c r="D80" t="s">
        <v>6393</v>
      </c>
      <c r="E80" t="s">
        <v>6031</v>
      </c>
      <c r="F80" s="36" t="s">
        <v>142</v>
      </c>
      <c r="G80" t="s">
        <v>8827</v>
      </c>
    </row>
    <row r="81" spans="1:10" x14ac:dyDescent="0.45">
      <c r="A81" t="s">
        <v>6088</v>
      </c>
      <c r="B81" t="s">
        <v>2866</v>
      </c>
      <c r="C81" t="s">
        <v>172</v>
      </c>
      <c r="D81" t="s">
        <v>6089</v>
      </c>
      <c r="E81" t="s">
        <v>6031</v>
      </c>
      <c r="F81" s="36" t="s">
        <v>142</v>
      </c>
      <c r="G81" t="s">
        <v>8827</v>
      </c>
      <c r="J81" s="67"/>
    </row>
    <row r="82" spans="1:10" x14ac:dyDescent="0.45">
      <c r="A82" t="s">
        <v>6190</v>
      </c>
      <c r="B82" t="s">
        <v>2867</v>
      </c>
      <c r="C82" t="s">
        <v>172</v>
      </c>
      <c r="D82" t="s">
        <v>6191</v>
      </c>
      <c r="E82" t="s">
        <v>6031</v>
      </c>
      <c r="F82" s="36" t="s">
        <v>142</v>
      </c>
      <c r="G82" t="s">
        <v>8827</v>
      </c>
    </row>
    <row r="83" spans="1:10" x14ac:dyDescent="0.45">
      <c r="A83" t="s">
        <v>6090</v>
      </c>
      <c r="B83" t="s">
        <v>2868</v>
      </c>
      <c r="C83" t="s">
        <v>172</v>
      </c>
      <c r="D83" t="s">
        <v>6091</v>
      </c>
      <c r="E83" t="s">
        <v>6031</v>
      </c>
      <c r="F83" s="36" t="s">
        <v>142</v>
      </c>
      <c r="G83" t="s">
        <v>8827</v>
      </c>
      <c r="I83" t="s">
        <v>8831</v>
      </c>
      <c r="J83" t="s">
        <v>9152</v>
      </c>
    </row>
    <row r="84" spans="1:10" x14ac:dyDescent="0.45">
      <c r="A84" t="s">
        <v>6394</v>
      </c>
      <c r="B84" t="s">
        <v>2869</v>
      </c>
      <c r="C84" t="s">
        <v>172</v>
      </c>
      <c r="D84" t="s">
        <v>6395</v>
      </c>
      <c r="E84" t="s">
        <v>6031</v>
      </c>
      <c r="F84" s="36" t="s">
        <v>142</v>
      </c>
      <c r="G84" t="s">
        <v>8827</v>
      </c>
    </row>
    <row r="85" spans="1:10" x14ac:dyDescent="0.45">
      <c r="A85" t="s">
        <v>6396</v>
      </c>
      <c r="B85" t="s">
        <v>2870</v>
      </c>
      <c r="C85" t="s">
        <v>172</v>
      </c>
      <c r="D85" t="s">
        <v>6397</v>
      </c>
      <c r="E85" t="s">
        <v>6031</v>
      </c>
      <c r="F85" s="36" t="s">
        <v>142</v>
      </c>
      <c r="G85" t="s">
        <v>8827</v>
      </c>
      <c r="J85" s="67"/>
    </row>
    <row r="86" spans="1:10" x14ac:dyDescent="0.45">
      <c r="A86" t="s">
        <v>6092</v>
      </c>
      <c r="B86" t="s">
        <v>2871</v>
      </c>
      <c r="C86" t="s">
        <v>172</v>
      </c>
      <c r="D86" t="s">
        <v>6093</v>
      </c>
      <c r="E86" t="s">
        <v>6031</v>
      </c>
      <c r="F86" s="36" t="s">
        <v>142</v>
      </c>
      <c r="G86" t="s">
        <v>8827</v>
      </c>
    </row>
    <row r="87" spans="1:10" x14ac:dyDescent="0.45">
      <c r="A87" t="s">
        <v>4</v>
      </c>
      <c r="B87" t="s">
        <v>5</v>
      </c>
      <c r="C87" t="s">
        <v>172</v>
      </c>
      <c r="D87" s="63" t="s">
        <v>6094</v>
      </c>
      <c r="E87" t="s">
        <v>7</v>
      </c>
      <c r="F87" s="36" t="s">
        <v>142</v>
      </c>
      <c r="G87" t="s">
        <v>2</v>
      </c>
      <c r="H87" t="s">
        <v>8832</v>
      </c>
    </row>
    <row r="88" spans="1:10" x14ac:dyDescent="0.45">
      <c r="A88" t="s">
        <v>6192</v>
      </c>
      <c r="B88" t="s">
        <v>2872</v>
      </c>
      <c r="C88" t="s">
        <v>173</v>
      </c>
      <c r="D88" t="s">
        <v>6193</v>
      </c>
      <c r="E88" t="s">
        <v>6031</v>
      </c>
      <c r="F88" s="36" t="s">
        <v>142</v>
      </c>
      <c r="G88" t="s">
        <v>8827</v>
      </c>
    </row>
    <row r="89" spans="1:10" x14ac:dyDescent="0.45">
      <c r="A89" t="s">
        <v>6398</v>
      </c>
      <c r="B89" t="s">
        <v>2873</v>
      </c>
      <c r="C89" t="s">
        <v>173</v>
      </c>
      <c r="D89" t="s">
        <v>6399</v>
      </c>
      <c r="E89" t="s">
        <v>6031</v>
      </c>
      <c r="F89" s="36" t="s">
        <v>142</v>
      </c>
      <c r="G89" t="s">
        <v>8827</v>
      </c>
    </row>
    <row r="90" spans="1:10" x14ac:dyDescent="0.45">
      <c r="A90" t="s">
        <v>6400</v>
      </c>
      <c r="B90" t="s">
        <v>2874</v>
      </c>
      <c r="C90" t="s">
        <v>173</v>
      </c>
      <c r="D90" t="s">
        <v>6401</v>
      </c>
      <c r="E90" t="s">
        <v>6031</v>
      </c>
      <c r="F90" s="36" t="s">
        <v>142</v>
      </c>
      <c r="G90" t="s">
        <v>8827</v>
      </c>
    </row>
    <row r="91" spans="1:10" x14ac:dyDescent="0.45">
      <c r="A91" t="s">
        <v>6194</v>
      </c>
      <c r="B91" t="s">
        <v>2875</v>
      </c>
      <c r="C91" t="s">
        <v>173</v>
      </c>
      <c r="D91" t="s">
        <v>6195</v>
      </c>
      <c r="E91" t="s">
        <v>6031</v>
      </c>
      <c r="F91" s="36" t="s">
        <v>142</v>
      </c>
      <c r="G91" t="s">
        <v>8827</v>
      </c>
    </row>
    <row r="92" spans="1:10" x14ac:dyDescent="0.45">
      <c r="A92" t="s">
        <v>6402</v>
      </c>
      <c r="B92" t="s">
        <v>2876</v>
      </c>
      <c r="C92" t="s">
        <v>173</v>
      </c>
      <c r="D92" t="s">
        <v>446</v>
      </c>
      <c r="E92" t="s">
        <v>6031</v>
      </c>
      <c r="F92" s="36" t="s">
        <v>142</v>
      </c>
      <c r="G92" t="s">
        <v>8827</v>
      </c>
    </row>
    <row r="93" spans="1:10" x14ac:dyDescent="0.45">
      <c r="A93" t="s">
        <v>6196</v>
      </c>
      <c r="B93" t="s">
        <v>2877</v>
      </c>
      <c r="C93" t="s">
        <v>173</v>
      </c>
      <c r="D93" t="s">
        <v>6197</v>
      </c>
      <c r="E93" t="s">
        <v>6031</v>
      </c>
      <c r="F93" s="36" t="s">
        <v>142</v>
      </c>
      <c r="G93" t="s">
        <v>8827</v>
      </c>
    </row>
    <row r="94" spans="1:10" x14ac:dyDescent="0.45">
      <c r="A94" t="s">
        <v>6198</v>
      </c>
      <c r="B94" t="s">
        <v>2878</v>
      </c>
      <c r="C94" t="s">
        <v>173</v>
      </c>
      <c r="D94" t="s">
        <v>6199</v>
      </c>
      <c r="E94" t="s">
        <v>6031</v>
      </c>
      <c r="F94" s="36" t="s">
        <v>142</v>
      </c>
      <c r="G94" t="s">
        <v>8827</v>
      </c>
    </row>
    <row r="95" spans="1:10" x14ac:dyDescent="0.45">
      <c r="A95" t="s">
        <v>6509</v>
      </c>
      <c r="B95" t="s">
        <v>2879</v>
      </c>
      <c r="C95" t="s">
        <v>173</v>
      </c>
      <c r="D95" t="s">
        <v>6510</v>
      </c>
      <c r="E95" t="s">
        <v>6031</v>
      </c>
      <c r="F95" s="36" t="s">
        <v>142</v>
      </c>
      <c r="G95" t="s">
        <v>8827</v>
      </c>
    </row>
    <row r="96" spans="1:10" x14ac:dyDescent="0.45">
      <c r="A96" t="s">
        <v>6403</v>
      </c>
      <c r="B96" t="s">
        <v>2880</v>
      </c>
      <c r="C96" t="s">
        <v>173</v>
      </c>
      <c r="D96" t="s">
        <v>6404</v>
      </c>
      <c r="E96" t="s">
        <v>6031</v>
      </c>
      <c r="F96" s="36" t="s">
        <v>142</v>
      </c>
      <c r="G96" t="s">
        <v>8827</v>
      </c>
    </row>
    <row r="97" spans="1:10" x14ac:dyDescent="0.45">
      <c r="A97" t="s">
        <v>6095</v>
      </c>
      <c r="B97" t="s">
        <v>2881</v>
      </c>
      <c r="C97" t="s">
        <v>173</v>
      </c>
      <c r="D97" t="s">
        <v>6096</v>
      </c>
      <c r="E97" t="s">
        <v>6031</v>
      </c>
      <c r="F97" s="36" t="s">
        <v>142</v>
      </c>
      <c r="G97" t="s">
        <v>8827</v>
      </c>
    </row>
    <row r="98" spans="1:10" x14ac:dyDescent="0.45">
      <c r="A98" t="s">
        <v>6200</v>
      </c>
      <c r="B98" t="s">
        <v>2882</v>
      </c>
      <c r="C98" t="s">
        <v>173</v>
      </c>
      <c r="D98" t="s">
        <v>6201</v>
      </c>
      <c r="E98" t="s">
        <v>6031</v>
      </c>
      <c r="F98" s="36" t="s">
        <v>142</v>
      </c>
      <c r="G98" t="s">
        <v>8827</v>
      </c>
    </row>
    <row r="99" spans="1:10" x14ac:dyDescent="0.45">
      <c r="A99" t="s">
        <v>6097</v>
      </c>
      <c r="B99" t="s">
        <v>2883</v>
      </c>
      <c r="C99" t="s">
        <v>173</v>
      </c>
      <c r="D99" t="s">
        <v>6098</v>
      </c>
      <c r="E99" t="s">
        <v>6031</v>
      </c>
      <c r="F99" s="36" t="s">
        <v>142</v>
      </c>
      <c r="G99" t="s">
        <v>8827</v>
      </c>
    </row>
    <row r="100" spans="1:10" x14ac:dyDescent="0.45">
      <c r="A100" t="s">
        <v>6099</v>
      </c>
      <c r="B100" t="s">
        <v>2884</v>
      </c>
      <c r="C100" t="s">
        <v>173</v>
      </c>
      <c r="D100" t="s">
        <v>6100</v>
      </c>
      <c r="E100" t="s">
        <v>6031</v>
      </c>
      <c r="F100" s="36" t="s">
        <v>142</v>
      </c>
      <c r="G100" t="s">
        <v>8827</v>
      </c>
    </row>
    <row r="101" spans="1:10" x14ac:dyDescent="0.45">
      <c r="A101" t="s">
        <v>6202</v>
      </c>
      <c r="B101" t="s">
        <v>2885</v>
      </c>
      <c r="C101" t="s">
        <v>173</v>
      </c>
      <c r="D101" t="s">
        <v>6203</v>
      </c>
      <c r="E101" t="s">
        <v>6031</v>
      </c>
      <c r="F101" s="36" t="s">
        <v>142</v>
      </c>
      <c r="G101" t="s">
        <v>8827</v>
      </c>
    </row>
    <row r="102" spans="1:10" x14ac:dyDescent="0.45">
      <c r="A102" t="s">
        <v>6405</v>
      </c>
      <c r="B102" t="s">
        <v>2886</v>
      </c>
      <c r="C102" t="s">
        <v>173</v>
      </c>
      <c r="D102" t="s">
        <v>6406</v>
      </c>
      <c r="E102" t="s">
        <v>6031</v>
      </c>
      <c r="F102" s="36" t="s">
        <v>142</v>
      </c>
      <c r="G102" t="s">
        <v>8827</v>
      </c>
      <c r="J102" s="67"/>
    </row>
    <row r="103" spans="1:10" x14ac:dyDescent="0.45">
      <c r="A103" t="s">
        <v>6204</v>
      </c>
      <c r="B103" t="s">
        <v>2887</v>
      </c>
      <c r="C103" t="s">
        <v>173</v>
      </c>
      <c r="D103" t="s">
        <v>6205</v>
      </c>
      <c r="E103" t="s">
        <v>6031</v>
      </c>
      <c r="F103" s="36" t="s">
        <v>142</v>
      </c>
      <c r="G103" t="s">
        <v>8827</v>
      </c>
    </row>
    <row r="104" spans="1:10" x14ac:dyDescent="0.45">
      <c r="A104" t="s">
        <v>6511</v>
      </c>
      <c r="B104" t="s">
        <v>2888</v>
      </c>
      <c r="C104" t="s">
        <v>173</v>
      </c>
      <c r="D104" t="s">
        <v>6512</v>
      </c>
      <c r="E104" t="s">
        <v>6031</v>
      </c>
      <c r="F104" s="36" t="s">
        <v>142</v>
      </c>
      <c r="G104" t="s">
        <v>8827</v>
      </c>
    </row>
    <row r="105" spans="1:10" x14ac:dyDescent="0.45">
      <c r="A105" t="s">
        <v>6513</v>
      </c>
      <c r="B105" t="s">
        <v>2889</v>
      </c>
      <c r="C105" t="s">
        <v>173</v>
      </c>
      <c r="D105" t="s">
        <v>6514</v>
      </c>
      <c r="E105" t="s">
        <v>6031</v>
      </c>
      <c r="F105" s="36" t="s">
        <v>142</v>
      </c>
      <c r="G105" t="s">
        <v>8827</v>
      </c>
    </row>
    <row r="106" spans="1:10" x14ac:dyDescent="0.45">
      <c r="A106" t="s">
        <v>6407</v>
      </c>
      <c r="B106" t="s">
        <v>2890</v>
      </c>
      <c r="C106" t="s">
        <v>173</v>
      </c>
      <c r="D106" t="s">
        <v>6408</v>
      </c>
      <c r="E106" t="s">
        <v>6031</v>
      </c>
      <c r="F106" s="36" t="s">
        <v>142</v>
      </c>
      <c r="G106" t="s">
        <v>8827</v>
      </c>
    </row>
    <row r="107" spans="1:10" x14ac:dyDescent="0.45">
      <c r="A107" t="s">
        <v>6206</v>
      </c>
      <c r="B107" t="s">
        <v>2891</v>
      </c>
      <c r="C107" t="s">
        <v>173</v>
      </c>
      <c r="D107" t="s">
        <v>6207</v>
      </c>
      <c r="E107" t="s">
        <v>6031</v>
      </c>
      <c r="F107" s="36" t="s">
        <v>142</v>
      </c>
      <c r="G107" t="s">
        <v>8827</v>
      </c>
    </row>
    <row r="108" spans="1:10" x14ac:dyDescent="0.45">
      <c r="A108" t="s">
        <v>6208</v>
      </c>
      <c r="B108" t="s">
        <v>2892</v>
      </c>
      <c r="C108" t="s">
        <v>173</v>
      </c>
      <c r="D108" t="s">
        <v>6209</v>
      </c>
      <c r="E108" t="s">
        <v>6031</v>
      </c>
      <c r="F108" s="36" t="s">
        <v>142</v>
      </c>
      <c r="G108" t="s">
        <v>8827</v>
      </c>
    </row>
    <row r="109" spans="1:10" x14ac:dyDescent="0.45">
      <c r="A109" t="s">
        <v>6210</v>
      </c>
      <c r="B109" t="s">
        <v>2893</v>
      </c>
      <c r="C109" t="s">
        <v>173</v>
      </c>
      <c r="D109" t="s">
        <v>6211</v>
      </c>
      <c r="E109" t="s">
        <v>6031</v>
      </c>
      <c r="F109" s="36" t="s">
        <v>142</v>
      </c>
      <c r="G109" t="s">
        <v>8827</v>
      </c>
    </row>
    <row r="110" spans="1:10" x14ac:dyDescent="0.45">
      <c r="A110" t="s">
        <v>6212</v>
      </c>
      <c r="B110" t="s">
        <v>2894</v>
      </c>
      <c r="C110" t="s">
        <v>173</v>
      </c>
      <c r="D110" t="s">
        <v>6213</v>
      </c>
      <c r="E110" t="s">
        <v>6031</v>
      </c>
      <c r="F110" s="36" t="s">
        <v>142</v>
      </c>
      <c r="G110" t="s">
        <v>8827</v>
      </c>
    </row>
    <row r="111" spans="1:10" x14ac:dyDescent="0.45">
      <c r="A111" t="s">
        <v>6409</v>
      </c>
      <c r="B111" t="s">
        <v>2895</v>
      </c>
      <c r="C111" t="s">
        <v>173</v>
      </c>
      <c r="D111" t="s">
        <v>6410</v>
      </c>
      <c r="E111" t="s">
        <v>6031</v>
      </c>
      <c r="F111" s="36" t="s">
        <v>142</v>
      </c>
      <c r="G111" t="s">
        <v>8827</v>
      </c>
    </row>
    <row r="112" spans="1:10" x14ac:dyDescent="0.45">
      <c r="A112" t="s">
        <v>6101</v>
      </c>
      <c r="B112" t="s">
        <v>2896</v>
      </c>
      <c r="C112" t="s">
        <v>173</v>
      </c>
      <c r="D112" t="s">
        <v>6102</v>
      </c>
      <c r="E112" t="s">
        <v>6031</v>
      </c>
      <c r="F112" s="36" t="s">
        <v>142</v>
      </c>
      <c r="G112" t="s">
        <v>8827</v>
      </c>
    </row>
    <row r="113" spans="1:10" x14ac:dyDescent="0.45">
      <c r="A113" t="s">
        <v>6515</v>
      </c>
      <c r="B113" t="s">
        <v>2897</v>
      </c>
      <c r="C113" t="s">
        <v>173</v>
      </c>
      <c r="D113" t="s">
        <v>6516</v>
      </c>
      <c r="E113" t="s">
        <v>6031</v>
      </c>
      <c r="F113" s="36" t="s">
        <v>142</v>
      </c>
      <c r="G113" t="s">
        <v>8827</v>
      </c>
    </row>
    <row r="114" spans="1:10" x14ac:dyDescent="0.45">
      <c r="A114" t="s">
        <v>6103</v>
      </c>
      <c r="B114" t="s">
        <v>2898</v>
      </c>
      <c r="C114" t="s">
        <v>173</v>
      </c>
      <c r="D114" t="s">
        <v>6104</v>
      </c>
      <c r="E114" t="s">
        <v>6031</v>
      </c>
      <c r="F114" s="36" t="s">
        <v>142</v>
      </c>
      <c r="G114" t="s">
        <v>8827</v>
      </c>
      <c r="I114" t="s">
        <v>8831</v>
      </c>
      <c r="J114" t="s">
        <v>9152</v>
      </c>
    </row>
    <row r="115" spans="1:10" x14ac:dyDescent="0.45">
      <c r="A115" t="s">
        <v>6214</v>
      </c>
      <c r="B115" t="s">
        <v>2899</v>
      </c>
      <c r="C115" t="s">
        <v>173</v>
      </c>
      <c r="D115" t="s">
        <v>6215</v>
      </c>
      <c r="E115" t="s">
        <v>6031</v>
      </c>
      <c r="F115" s="36" t="s">
        <v>142</v>
      </c>
      <c r="G115" t="s">
        <v>8827</v>
      </c>
    </row>
    <row r="116" spans="1:10" x14ac:dyDescent="0.45">
      <c r="A116" t="s">
        <v>6411</v>
      </c>
      <c r="B116" t="s">
        <v>2900</v>
      </c>
      <c r="C116" t="s">
        <v>173</v>
      </c>
      <c r="D116" t="s">
        <v>6412</v>
      </c>
      <c r="E116" t="s">
        <v>6031</v>
      </c>
      <c r="F116" s="36" t="s">
        <v>142</v>
      </c>
      <c r="G116" t="s">
        <v>8827</v>
      </c>
    </row>
    <row r="117" spans="1:10" x14ac:dyDescent="0.45">
      <c r="A117" t="s">
        <v>6413</v>
      </c>
      <c r="B117" t="s">
        <v>2901</v>
      </c>
      <c r="C117" t="s">
        <v>173</v>
      </c>
      <c r="D117" t="s">
        <v>6414</v>
      </c>
      <c r="E117" t="s">
        <v>6031</v>
      </c>
      <c r="F117" s="36" t="s">
        <v>142</v>
      </c>
      <c r="G117" t="s">
        <v>8827</v>
      </c>
    </row>
    <row r="118" spans="1:10" x14ac:dyDescent="0.45">
      <c r="A118" t="s">
        <v>6517</v>
      </c>
      <c r="B118" t="s">
        <v>2902</v>
      </c>
      <c r="C118" t="s">
        <v>173</v>
      </c>
      <c r="D118" t="s">
        <v>6518</v>
      </c>
      <c r="E118" t="s">
        <v>6031</v>
      </c>
      <c r="F118" s="36" t="s">
        <v>142</v>
      </c>
      <c r="G118" t="s">
        <v>8827</v>
      </c>
    </row>
    <row r="119" spans="1:10" x14ac:dyDescent="0.45">
      <c r="A119" t="s">
        <v>6415</v>
      </c>
      <c r="B119" t="s">
        <v>2903</v>
      </c>
      <c r="C119" t="s">
        <v>173</v>
      </c>
      <c r="D119" t="s">
        <v>6416</v>
      </c>
      <c r="E119" t="s">
        <v>6031</v>
      </c>
      <c r="F119" s="36" t="s">
        <v>142</v>
      </c>
      <c r="G119" t="s">
        <v>8827</v>
      </c>
    </row>
    <row r="120" spans="1:10" x14ac:dyDescent="0.45">
      <c r="A120" t="s">
        <v>6519</v>
      </c>
      <c r="B120" t="s">
        <v>2904</v>
      </c>
      <c r="C120" t="s">
        <v>173</v>
      </c>
      <c r="D120" t="s">
        <v>6520</v>
      </c>
      <c r="E120" t="s">
        <v>6031</v>
      </c>
      <c r="F120" s="36" t="s">
        <v>142</v>
      </c>
      <c r="G120" t="s">
        <v>8827</v>
      </c>
    </row>
    <row r="121" spans="1:10" x14ac:dyDescent="0.45">
      <c r="A121" t="s">
        <v>6105</v>
      </c>
      <c r="B121" t="s">
        <v>2905</v>
      </c>
      <c r="C121" t="s">
        <v>173</v>
      </c>
      <c r="D121" t="s">
        <v>6106</v>
      </c>
      <c r="E121" t="s">
        <v>6031</v>
      </c>
      <c r="F121" s="36" t="s">
        <v>142</v>
      </c>
      <c r="G121" t="s">
        <v>8827</v>
      </c>
    </row>
    <row r="122" spans="1:10" x14ac:dyDescent="0.45">
      <c r="A122" t="s">
        <v>6216</v>
      </c>
      <c r="B122" t="s">
        <v>2906</v>
      </c>
      <c r="C122" t="s">
        <v>173</v>
      </c>
      <c r="D122" t="s">
        <v>6217</v>
      </c>
      <c r="E122" t="s">
        <v>6031</v>
      </c>
      <c r="F122" s="36" t="s">
        <v>142</v>
      </c>
      <c r="G122" t="s">
        <v>8827</v>
      </c>
    </row>
    <row r="123" spans="1:10" x14ac:dyDescent="0.45">
      <c r="A123" t="s">
        <v>6521</v>
      </c>
      <c r="B123" t="s">
        <v>2907</v>
      </c>
      <c r="C123" t="s">
        <v>173</v>
      </c>
      <c r="D123" t="s">
        <v>6522</v>
      </c>
      <c r="E123" t="s">
        <v>6031</v>
      </c>
      <c r="F123" s="36" t="s">
        <v>142</v>
      </c>
      <c r="G123" t="s">
        <v>8827</v>
      </c>
    </row>
    <row r="124" spans="1:10" x14ac:dyDescent="0.45">
      <c r="A124" t="s">
        <v>6218</v>
      </c>
      <c r="B124" t="s">
        <v>2908</v>
      </c>
      <c r="C124" t="s">
        <v>173</v>
      </c>
      <c r="D124" t="s">
        <v>6219</v>
      </c>
      <c r="E124" t="s">
        <v>6031</v>
      </c>
      <c r="F124" s="36" t="s">
        <v>142</v>
      </c>
      <c r="G124" t="s">
        <v>8827</v>
      </c>
    </row>
    <row r="125" spans="1:10" x14ac:dyDescent="0.45">
      <c r="A125" t="s">
        <v>6417</v>
      </c>
      <c r="B125" t="s">
        <v>2909</v>
      </c>
      <c r="C125" t="s">
        <v>173</v>
      </c>
      <c r="D125" t="s">
        <v>6418</v>
      </c>
      <c r="E125" t="s">
        <v>6031</v>
      </c>
      <c r="F125" s="36" t="s">
        <v>142</v>
      </c>
      <c r="G125" t="s">
        <v>8827</v>
      </c>
    </row>
    <row r="126" spans="1:10" x14ac:dyDescent="0.45">
      <c r="A126" t="s">
        <v>6107</v>
      </c>
      <c r="B126" t="s">
        <v>2910</v>
      </c>
      <c r="C126" t="s">
        <v>173</v>
      </c>
      <c r="D126" t="s">
        <v>6108</v>
      </c>
      <c r="E126" t="s">
        <v>6031</v>
      </c>
      <c r="F126" s="36" t="s">
        <v>142</v>
      </c>
      <c r="G126" t="s">
        <v>8827</v>
      </c>
      <c r="J126" t="s">
        <v>9152</v>
      </c>
    </row>
    <row r="127" spans="1:10" x14ac:dyDescent="0.45">
      <c r="A127" t="s">
        <v>6523</v>
      </c>
      <c r="B127" t="s">
        <v>2911</v>
      </c>
      <c r="C127" t="s">
        <v>173</v>
      </c>
      <c r="D127" t="s">
        <v>6524</v>
      </c>
      <c r="E127" t="s">
        <v>6031</v>
      </c>
      <c r="F127" s="36" t="s">
        <v>142</v>
      </c>
      <c r="G127" t="s">
        <v>8827</v>
      </c>
    </row>
    <row r="128" spans="1:10" x14ac:dyDescent="0.45">
      <c r="A128" t="s">
        <v>6109</v>
      </c>
      <c r="B128" t="s">
        <v>2912</v>
      </c>
      <c r="C128" t="s">
        <v>173</v>
      </c>
      <c r="D128" t="s">
        <v>6110</v>
      </c>
      <c r="E128" t="s">
        <v>7</v>
      </c>
      <c r="F128" s="36" t="s">
        <v>142</v>
      </c>
      <c r="G128" t="s">
        <v>2</v>
      </c>
      <c r="H128" t="s">
        <v>8832</v>
      </c>
    </row>
    <row r="129" spans="1:10" x14ac:dyDescent="0.45">
      <c r="A129" t="s">
        <v>6220</v>
      </c>
      <c r="B129" t="s">
        <v>2913</v>
      </c>
      <c r="C129" t="s">
        <v>173</v>
      </c>
      <c r="D129" t="s">
        <v>6221</v>
      </c>
      <c r="E129" t="s">
        <v>6031</v>
      </c>
      <c r="F129" s="36" t="s">
        <v>142</v>
      </c>
      <c r="G129" t="s">
        <v>8827</v>
      </c>
    </row>
    <row r="130" spans="1:10" x14ac:dyDescent="0.45">
      <c r="A130" t="s">
        <v>10</v>
      </c>
      <c r="B130" t="s">
        <v>11</v>
      </c>
      <c r="C130" t="s">
        <v>173</v>
      </c>
      <c r="D130" t="s">
        <v>6111</v>
      </c>
      <c r="E130" t="s">
        <v>7</v>
      </c>
      <c r="F130" s="36" t="s">
        <v>142</v>
      </c>
      <c r="G130" t="s">
        <v>2</v>
      </c>
      <c r="H130" t="s">
        <v>8832</v>
      </c>
      <c r="J130" t="s">
        <v>9152</v>
      </c>
    </row>
    <row r="131" spans="1:10" x14ac:dyDescent="0.45">
      <c r="A131" t="s">
        <v>6112</v>
      </c>
      <c r="B131" t="s">
        <v>2914</v>
      </c>
      <c r="C131" t="s">
        <v>143</v>
      </c>
      <c r="D131" t="s">
        <v>6113</v>
      </c>
      <c r="E131" t="s">
        <v>6031</v>
      </c>
      <c r="F131" s="61" t="s">
        <v>144</v>
      </c>
      <c r="G131" t="s">
        <v>8827</v>
      </c>
    </row>
    <row r="132" spans="1:10" x14ac:dyDescent="0.45">
      <c r="A132" t="s">
        <v>6222</v>
      </c>
      <c r="B132" t="s">
        <v>2915</v>
      </c>
      <c r="C132" t="s">
        <v>143</v>
      </c>
      <c r="D132" t="s">
        <v>6223</v>
      </c>
      <c r="E132" t="s">
        <v>6031</v>
      </c>
      <c r="F132" s="61" t="s">
        <v>144</v>
      </c>
      <c r="G132" t="s">
        <v>8827</v>
      </c>
      <c r="J132" s="67"/>
    </row>
    <row r="133" spans="1:10" x14ac:dyDescent="0.45">
      <c r="A133" t="s">
        <v>6525</v>
      </c>
      <c r="B133" t="s">
        <v>2916</v>
      </c>
      <c r="C133" t="s">
        <v>143</v>
      </c>
      <c r="D133" t="s">
        <v>6526</v>
      </c>
      <c r="E133" t="s">
        <v>6031</v>
      </c>
      <c r="F133" s="61" t="s">
        <v>144</v>
      </c>
      <c r="G133" t="s">
        <v>8827</v>
      </c>
    </row>
    <row r="134" spans="1:10" x14ac:dyDescent="0.45">
      <c r="A134" t="s">
        <v>6114</v>
      </c>
      <c r="B134" t="s">
        <v>2917</v>
      </c>
      <c r="C134" t="s">
        <v>143</v>
      </c>
      <c r="D134" t="s">
        <v>6115</v>
      </c>
      <c r="E134" t="s">
        <v>6031</v>
      </c>
      <c r="F134" s="61" t="s">
        <v>144</v>
      </c>
      <c r="G134" t="s">
        <v>8827</v>
      </c>
    </row>
    <row r="135" spans="1:10" x14ac:dyDescent="0.45">
      <c r="A135" t="s">
        <v>6419</v>
      </c>
      <c r="B135" t="s">
        <v>2918</v>
      </c>
      <c r="C135" t="s">
        <v>143</v>
      </c>
      <c r="D135" t="s">
        <v>6420</v>
      </c>
      <c r="E135" t="s">
        <v>6031</v>
      </c>
      <c r="F135" s="61" t="s">
        <v>144</v>
      </c>
      <c r="G135" t="s">
        <v>8827</v>
      </c>
    </row>
    <row r="136" spans="1:10" x14ac:dyDescent="0.45">
      <c r="A136" t="s">
        <v>6224</v>
      </c>
      <c r="B136" t="s">
        <v>2919</v>
      </c>
      <c r="C136" t="s">
        <v>143</v>
      </c>
      <c r="D136" t="s">
        <v>6225</v>
      </c>
      <c r="E136" t="s">
        <v>6031</v>
      </c>
      <c r="F136" s="61" t="s">
        <v>144</v>
      </c>
      <c r="G136" t="s">
        <v>8827</v>
      </c>
    </row>
    <row r="137" spans="1:10" x14ac:dyDescent="0.45">
      <c r="A137" t="s">
        <v>6527</v>
      </c>
      <c r="B137" t="s">
        <v>2920</v>
      </c>
      <c r="C137" t="s">
        <v>143</v>
      </c>
      <c r="D137" t="s">
        <v>6528</v>
      </c>
      <c r="E137" t="s">
        <v>6031</v>
      </c>
      <c r="F137" s="61" t="s">
        <v>144</v>
      </c>
      <c r="G137" t="s">
        <v>8827</v>
      </c>
    </row>
    <row r="138" spans="1:10" x14ac:dyDescent="0.45">
      <c r="A138" t="s">
        <v>6421</v>
      </c>
      <c r="B138" t="s">
        <v>2921</v>
      </c>
      <c r="C138" t="s">
        <v>143</v>
      </c>
      <c r="D138" t="s">
        <v>6422</v>
      </c>
      <c r="E138" t="s">
        <v>6031</v>
      </c>
      <c r="F138" s="61" t="s">
        <v>144</v>
      </c>
      <c r="G138" t="s">
        <v>8827</v>
      </c>
    </row>
    <row r="139" spans="1:10" x14ac:dyDescent="0.45">
      <c r="A139" t="s">
        <v>6226</v>
      </c>
      <c r="B139" t="s">
        <v>2922</v>
      </c>
      <c r="C139" t="s">
        <v>143</v>
      </c>
      <c r="D139" t="s">
        <v>6227</v>
      </c>
      <c r="E139" t="s">
        <v>6031</v>
      </c>
      <c r="F139" s="61" t="s">
        <v>144</v>
      </c>
      <c r="G139" t="s">
        <v>8827</v>
      </c>
    </row>
    <row r="140" spans="1:10" x14ac:dyDescent="0.45">
      <c r="A140" t="s">
        <v>6228</v>
      </c>
      <c r="B140" t="s">
        <v>2923</v>
      </c>
      <c r="C140" t="s">
        <v>143</v>
      </c>
      <c r="D140" t="s">
        <v>6229</v>
      </c>
      <c r="E140" t="s">
        <v>6031</v>
      </c>
      <c r="F140" s="61" t="s">
        <v>144</v>
      </c>
      <c r="G140" t="s">
        <v>8827</v>
      </c>
    </row>
    <row r="141" spans="1:10" x14ac:dyDescent="0.45">
      <c r="A141" t="s">
        <v>6116</v>
      </c>
      <c r="B141" t="s">
        <v>2924</v>
      </c>
      <c r="C141" t="s">
        <v>143</v>
      </c>
      <c r="D141" t="s">
        <v>6117</v>
      </c>
      <c r="E141" t="s">
        <v>6031</v>
      </c>
      <c r="F141" s="61" t="s">
        <v>144</v>
      </c>
      <c r="G141" t="s">
        <v>8827</v>
      </c>
    </row>
    <row r="142" spans="1:10" x14ac:dyDescent="0.45">
      <c r="A142" t="s">
        <v>6423</v>
      </c>
      <c r="B142" t="s">
        <v>2925</v>
      </c>
      <c r="C142" t="s">
        <v>143</v>
      </c>
      <c r="D142" t="s">
        <v>6424</v>
      </c>
      <c r="E142" t="s">
        <v>6031</v>
      </c>
      <c r="F142" s="61" t="s">
        <v>144</v>
      </c>
      <c r="G142" t="s">
        <v>8827</v>
      </c>
    </row>
    <row r="143" spans="1:10" x14ac:dyDescent="0.45">
      <c r="A143" t="s">
        <v>6230</v>
      </c>
      <c r="B143" t="s">
        <v>2926</v>
      </c>
      <c r="C143" t="s">
        <v>143</v>
      </c>
      <c r="D143" t="s">
        <v>6231</v>
      </c>
      <c r="E143" t="s">
        <v>6031</v>
      </c>
      <c r="F143" s="61" t="s">
        <v>144</v>
      </c>
      <c r="G143" t="s">
        <v>8827</v>
      </c>
    </row>
    <row r="144" spans="1:10" x14ac:dyDescent="0.45">
      <c r="A144" t="s">
        <v>6529</v>
      </c>
      <c r="B144" t="s">
        <v>2927</v>
      </c>
      <c r="C144" t="s">
        <v>143</v>
      </c>
      <c r="D144" t="s">
        <v>6530</v>
      </c>
      <c r="E144" t="s">
        <v>6031</v>
      </c>
      <c r="F144" s="61" t="s">
        <v>144</v>
      </c>
      <c r="G144" t="s">
        <v>8827</v>
      </c>
      <c r="J144" s="67"/>
    </row>
    <row r="145" spans="1:10" x14ac:dyDescent="0.45">
      <c r="A145" t="s">
        <v>6232</v>
      </c>
      <c r="B145" t="s">
        <v>2928</v>
      </c>
      <c r="C145" t="s">
        <v>143</v>
      </c>
      <c r="D145" t="s">
        <v>6233</v>
      </c>
      <c r="E145" t="s">
        <v>6031</v>
      </c>
      <c r="F145" s="61" t="s">
        <v>144</v>
      </c>
      <c r="G145" t="s">
        <v>8827</v>
      </c>
    </row>
    <row r="146" spans="1:10" x14ac:dyDescent="0.45">
      <c r="A146" t="s">
        <v>6531</v>
      </c>
      <c r="B146" t="s">
        <v>2929</v>
      </c>
      <c r="C146" t="s">
        <v>143</v>
      </c>
      <c r="D146" t="s">
        <v>6532</v>
      </c>
      <c r="E146" t="s">
        <v>6031</v>
      </c>
      <c r="F146" s="61" t="s">
        <v>144</v>
      </c>
      <c r="G146" t="s">
        <v>8827</v>
      </c>
    </row>
    <row r="147" spans="1:10" x14ac:dyDescent="0.45">
      <c r="A147" t="s">
        <v>6118</v>
      </c>
      <c r="B147" t="s">
        <v>2930</v>
      </c>
      <c r="C147" t="s">
        <v>143</v>
      </c>
      <c r="D147" t="s">
        <v>6119</v>
      </c>
      <c r="E147" t="s">
        <v>6031</v>
      </c>
      <c r="F147" s="61" t="s">
        <v>144</v>
      </c>
      <c r="G147" t="s">
        <v>8827</v>
      </c>
    </row>
    <row r="148" spans="1:10" x14ac:dyDescent="0.45">
      <c r="A148" t="s">
        <v>6425</v>
      </c>
      <c r="B148" t="s">
        <v>2931</v>
      </c>
      <c r="C148" t="s">
        <v>143</v>
      </c>
      <c r="D148" t="s">
        <v>6426</v>
      </c>
      <c r="E148" t="s">
        <v>6031</v>
      </c>
      <c r="F148" s="61" t="s">
        <v>144</v>
      </c>
      <c r="G148" t="s">
        <v>8827</v>
      </c>
    </row>
    <row r="149" spans="1:10" x14ac:dyDescent="0.45">
      <c r="A149" t="s">
        <v>6120</v>
      </c>
      <c r="B149" t="s">
        <v>2932</v>
      </c>
      <c r="C149" t="s">
        <v>143</v>
      </c>
      <c r="D149" t="s">
        <v>6121</v>
      </c>
      <c r="E149" t="s">
        <v>6031</v>
      </c>
      <c r="F149" s="61" t="s">
        <v>144</v>
      </c>
      <c r="G149" t="s">
        <v>8827</v>
      </c>
      <c r="J149" t="s">
        <v>9152</v>
      </c>
    </row>
    <row r="150" spans="1:10" x14ac:dyDescent="0.45">
      <c r="A150" t="s">
        <v>6427</v>
      </c>
      <c r="B150" t="s">
        <v>2933</v>
      </c>
      <c r="C150" t="s">
        <v>143</v>
      </c>
      <c r="D150" t="s">
        <v>6428</v>
      </c>
      <c r="E150" t="s">
        <v>6031</v>
      </c>
      <c r="F150" s="61" t="s">
        <v>144</v>
      </c>
      <c r="G150" t="s">
        <v>8827</v>
      </c>
    </row>
    <row r="151" spans="1:10" x14ac:dyDescent="0.45">
      <c r="A151" t="s">
        <v>6533</v>
      </c>
      <c r="B151" t="s">
        <v>2934</v>
      </c>
      <c r="C151" t="s">
        <v>143</v>
      </c>
      <c r="D151" t="s">
        <v>6534</v>
      </c>
      <c r="E151" t="s">
        <v>6031</v>
      </c>
      <c r="F151" s="61" t="s">
        <v>144</v>
      </c>
      <c r="G151" t="s">
        <v>8827</v>
      </c>
    </row>
    <row r="152" spans="1:10" x14ac:dyDescent="0.45">
      <c r="A152" t="s">
        <v>6535</v>
      </c>
      <c r="B152" t="s">
        <v>2935</v>
      </c>
      <c r="C152" t="s">
        <v>143</v>
      </c>
      <c r="D152" t="s">
        <v>6536</v>
      </c>
      <c r="E152" t="s">
        <v>6031</v>
      </c>
      <c r="F152" s="61" t="s">
        <v>144</v>
      </c>
      <c r="G152" t="s">
        <v>8827</v>
      </c>
    </row>
    <row r="153" spans="1:10" x14ac:dyDescent="0.45">
      <c r="A153" t="s">
        <v>6234</v>
      </c>
      <c r="B153" t="s">
        <v>2936</v>
      </c>
      <c r="C153" t="s">
        <v>143</v>
      </c>
      <c r="D153" t="s">
        <v>6235</v>
      </c>
      <c r="E153" t="s">
        <v>6031</v>
      </c>
      <c r="F153" s="61" t="s">
        <v>144</v>
      </c>
      <c r="G153" t="s">
        <v>8827</v>
      </c>
    </row>
    <row r="154" spans="1:10" x14ac:dyDescent="0.45">
      <c r="A154" t="s">
        <v>6429</v>
      </c>
      <c r="B154" t="s">
        <v>2937</v>
      </c>
      <c r="C154" t="s">
        <v>143</v>
      </c>
      <c r="D154" t="s">
        <v>6430</v>
      </c>
      <c r="E154" t="s">
        <v>6031</v>
      </c>
      <c r="F154" s="61" t="s">
        <v>144</v>
      </c>
      <c r="G154" t="s">
        <v>8827</v>
      </c>
    </row>
    <row r="155" spans="1:10" x14ac:dyDescent="0.45">
      <c r="A155" t="s">
        <v>6236</v>
      </c>
      <c r="B155" t="s">
        <v>2938</v>
      </c>
      <c r="C155" t="s">
        <v>143</v>
      </c>
      <c r="D155" t="s">
        <v>6237</v>
      </c>
      <c r="E155" t="s">
        <v>6031</v>
      </c>
      <c r="F155" s="61" t="s">
        <v>144</v>
      </c>
      <c r="G155" t="s">
        <v>8827</v>
      </c>
    </row>
    <row r="156" spans="1:10" x14ac:dyDescent="0.45">
      <c r="A156" t="s">
        <v>6238</v>
      </c>
      <c r="B156" t="s">
        <v>2939</v>
      </c>
      <c r="C156" t="s">
        <v>143</v>
      </c>
      <c r="D156" t="s">
        <v>6239</v>
      </c>
      <c r="E156" t="s">
        <v>6031</v>
      </c>
      <c r="F156" s="61" t="s">
        <v>144</v>
      </c>
      <c r="G156" t="s">
        <v>8827</v>
      </c>
    </row>
    <row r="157" spans="1:10" x14ac:dyDescent="0.45">
      <c r="A157" t="s">
        <v>6240</v>
      </c>
      <c r="B157" t="s">
        <v>2940</v>
      </c>
      <c r="C157" t="s">
        <v>174</v>
      </c>
      <c r="D157" t="s">
        <v>6241</v>
      </c>
      <c r="E157" t="s">
        <v>6031</v>
      </c>
      <c r="F157" s="36" t="s">
        <v>145</v>
      </c>
      <c r="G157" t="s">
        <v>8827</v>
      </c>
    </row>
    <row r="158" spans="1:10" x14ac:dyDescent="0.45">
      <c r="A158" t="s">
        <v>6431</v>
      </c>
      <c r="B158" t="s">
        <v>2941</v>
      </c>
      <c r="C158" t="s">
        <v>174</v>
      </c>
      <c r="D158" t="s">
        <v>6432</v>
      </c>
      <c r="E158" t="s">
        <v>6031</v>
      </c>
      <c r="F158" s="36" t="s">
        <v>145</v>
      </c>
      <c r="G158" t="s">
        <v>8827</v>
      </c>
    </row>
    <row r="159" spans="1:10" x14ac:dyDescent="0.45">
      <c r="A159" t="s">
        <v>6122</v>
      </c>
      <c r="B159" t="s">
        <v>2942</v>
      </c>
      <c r="C159" t="s">
        <v>174</v>
      </c>
      <c r="D159" t="s">
        <v>6123</v>
      </c>
      <c r="E159" t="s">
        <v>6031</v>
      </c>
      <c r="F159" s="36" t="s">
        <v>145</v>
      </c>
      <c r="G159" t="s">
        <v>8827</v>
      </c>
    </row>
    <row r="160" spans="1:10" x14ac:dyDescent="0.45">
      <c r="A160" t="s">
        <v>6124</v>
      </c>
      <c r="B160" t="s">
        <v>2943</v>
      </c>
      <c r="C160" t="s">
        <v>174</v>
      </c>
      <c r="D160" t="s">
        <v>6125</v>
      </c>
      <c r="E160" t="s">
        <v>6031</v>
      </c>
      <c r="F160" s="36" t="s">
        <v>145</v>
      </c>
      <c r="G160" t="s">
        <v>8827</v>
      </c>
    </row>
    <row r="161" spans="1:10" x14ac:dyDescent="0.45">
      <c r="A161" t="s">
        <v>6126</v>
      </c>
      <c r="B161" t="s">
        <v>2944</v>
      </c>
      <c r="C161" t="s">
        <v>174</v>
      </c>
      <c r="D161" t="s">
        <v>6127</v>
      </c>
      <c r="E161" t="s">
        <v>6031</v>
      </c>
      <c r="F161" s="36" t="s">
        <v>145</v>
      </c>
      <c r="G161" t="s">
        <v>8827</v>
      </c>
    </row>
    <row r="162" spans="1:10" x14ac:dyDescent="0.45">
      <c r="A162" t="s">
        <v>6537</v>
      </c>
      <c r="B162" t="s">
        <v>2945</v>
      </c>
      <c r="C162" t="s">
        <v>174</v>
      </c>
      <c r="D162" t="s">
        <v>6538</v>
      </c>
      <c r="E162" t="s">
        <v>6031</v>
      </c>
      <c r="F162" s="36" t="s">
        <v>145</v>
      </c>
      <c r="G162" t="s">
        <v>8827</v>
      </c>
    </row>
    <row r="163" spans="1:10" x14ac:dyDescent="0.45">
      <c r="A163" t="s">
        <v>6433</v>
      </c>
      <c r="B163" t="s">
        <v>2946</v>
      </c>
      <c r="C163" t="s">
        <v>174</v>
      </c>
      <c r="D163" t="s">
        <v>6434</v>
      </c>
      <c r="E163" t="s">
        <v>6031</v>
      </c>
      <c r="F163" s="36" t="s">
        <v>145</v>
      </c>
      <c r="G163" t="s">
        <v>8827</v>
      </c>
    </row>
    <row r="164" spans="1:10" x14ac:dyDescent="0.45">
      <c r="A164" t="s">
        <v>6539</v>
      </c>
      <c r="B164" t="s">
        <v>2947</v>
      </c>
      <c r="C164" t="s">
        <v>174</v>
      </c>
      <c r="D164" t="s">
        <v>6540</v>
      </c>
      <c r="E164" t="s">
        <v>6031</v>
      </c>
      <c r="F164" s="36" t="s">
        <v>145</v>
      </c>
      <c r="G164" t="s">
        <v>8827</v>
      </c>
    </row>
    <row r="165" spans="1:10" x14ac:dyDescent="0.45">
      <c r="A165" t="s">
        <v>6541</v>
      </c>
      <c r="B165" t="s">
        <v>2948</v>
      </c>
      <c r="C165" t="s">
        <v>174</v>
      </c>
      <c r="D165" t="s">
        <v>6542</v>
      </c>
      <c r="E165" t="s">
        <v>6031</v>
      </c>
      <c r="F165" s="36" t="s">
        <v>145</v>
      </c>
      <c r="G165" t="s">
        <v>8827</v>
      </c>
      <c r="J165" s="67"/>
    </row>
    <row r="166" spans="1:10" x14ac:dyDescent="0.45">
      <c r="A166" t="s">
        <v>6435</v>
      </c>
      <c r="B166" t="s">
        <v>2949</v>
      </c>
      <c r="C166" t="s">
        <v>174</v>
      </c>
      <c r="D166" t="s">
        <v>6436</v>
      </c>
      <c r="E166" t="s">
        <v>6031</v>
      </c>
      <c r="F166" s="36" t="s">
        <v>145</v>
      </c>
      <c r="G166" t="s">
        <v>8827</v>
      </c>
    </row>
    <row r="167" spans="1:10" x14ac:dyDescent="0.45">
      <c r="A167" t="s">
        <v>6128</v>
      </c>
      <c r="B167" t="s">
        <v>2950</v>
      </c>
      <c r="C167" t="s">
        <v>174</v>
      </c>
      <c r="D167" t="s">
        <v>6129</v>
      </c>
      <c r="E167" t="s">
        <v>6031</v>
      </c>
      <c r="F167" s="36" t="s">
        <v>145</v>
      </c>
      <c r="G167" t="s">
        <v>8827</v>
      </c>
    </row>
    <row r="168" spans="1:10" x14ac:dyDescent="0.45">
      <c r="A168" t="s">
        <v>6242</v>
      </c>
      <c r="B168" t="s">
        <v>2951</v>
      </c>
      <c r="C168" t="s">
        <v>174</v>
      </c>
      <c r="D168" t="s">
        <v>6243</v>
      </c>
      <c r="E168" t="s">
        <v>6031</v>
      </c>
      <c r="F168" s="36" t="s">
        <v>145</v>
      </c>
      <c r="G168" t="s">
        <v>8827</v>
      </c>
    </row>
    <row r="169" spans="1:10" x14ac:dyDescent="0.45">
      <c r="A169" t="s">
        <v>6244</v>
      </c>
      <c r="B169" t="s">
        <v>2952</v>
      </c>
      <c r="C169" t="s">
        <v>174</v>
      </c>
      <c r="D169" t="s">
        <v>6245</v>
      </c>
      <c r="E169" t="s">
        <v>6031</v>
      </c>
      <c r="F169" s="36" t="s">
        <v>145</v>
      </c>
      <c r="G169" t="s">
        <v>8827</v>
      </c>
    </row>
    <row r="170" spans="1:10" x14ac:dyDescent="0.45">
      <c r="A170" t="s">
        <v>6543</v>
      </c>
      <c r="B170" t="s">
        <v>2953</v>
      </c>
      <c r="C170" t="s">
        <v>174</v>
      </c>
      <c r="D170" t="s">
        <v>6544</v>
      </c>
      <c r="E170" t="s">
        <v>6031</v>
      </c>
      <c r="F170" s="36" t="s">
        <v>145</v>
      </c>
      <c r="G170" t="s">
        <v>8827</v>
      </c>
    </row>
    <row r="171" spans="1:10" x14ac:dyDescent="0.45">
      <c r="A171" t="s">
        <v>6246</v>
      </c>
      <c r="B171" t="s">
        <v>2954</v>
      </c>
      <c r="C171" t="s">
        <v>174</v>
      </c>
      <c r="D171" t="s">
        <v>6247</v>
      </c>
      <c r="E171" t="s">
        <v>6031</v>
      </c>
      <c r="F171" s="36" t="s">
        <v>145</v>
      </c>
      <c r="G171" t="s">
        <v>8827</v>
      </c>
    </row>
    <row r="172" spans="1:10" x14ac:dyDescent="0.45">
      <c r="A172" t="s">
        <v>6545</v>
      </c>
      <c r="B172" t="s">
        <v>2955</v>
      </c>
      <c r="C172" t="s">
        <v>174</v>
      </c>
      <c r="D172" t="s">
        <v>6546</v>
      </c>
      <c r="E172" t="s">
        <v>6031</v>
      </c>
      <c r="F172" s="36" t="s">
        <v>145</v>
      </c>
      <c r="G172" t="s">
        <v>8827</v>
      </c>
    </row>
    <row r="173" spans="1:10" x14ac:dyDescent="0.45">
      <c r="A173" t="s">
        <v>6248</v>
      </c>
      <c r="B173" t="s">
        <v>2956</v>
      </c>
      <c r="C173" t="s">
        <v>175</v>
      </c>
      <c r="D173" t="s">
        <v>6249</v>
      </c>
      <c r="E173" t="s">
        <v>6031</v>
      </c>
      <c r="F173" s="36" t="s">
        <v>145</v>
      </c>
      <c r="G173" t="s">
        <v>8827</v>
      </c>
    </row>
    <row r="174" spans="1:10" x14ac:dyDescent="0.45">
      <c r="A174" t="s">
        <v>6250</v>
      </c>
      <c r="B174" t="s">
        <v>2957</v>
      </c>
      <c r="C174" t="s">
        <v>175</v>
      </c>
      <c r="D174" t="s">
        <v>1956</v>
      </c>
      <c r="E174" t="s">
        <v>6031</v>
      </c>
      <c r="F174" s="36" t="s">
        <v>145</v>
      </c>
      <c r="G174" t="s">
        <v>8827</v>
      </c>
    </row>
    <row r="175" spans="1:10" x14ac:dyDescent="0.45">
      <c r="A175" t="s">
        <v>6130</v>
      </c>
      <c r="B175" t="s">
        <v>2958</v>
      </c>
      <c r="C175" t="s">
        <v>175</v>
      </c>
      <c r="D175" t="s">
        <v>6131</v>
      </c>
      <c r="E175" t="s">
        <v>6031</v>
      </c>
      <c r="F175" s="36" t="s">
        <v>145</v>
      </c>
      <c r="G175" t="s">
        <v>8827</v>
      </c>
    </row>
    <row r="176" spans="1:10" x14ac:dyDescent="0.45">
      <c r="A176" t="s">
        <v>6251</v>
      </c>
      <c r="B176" t="s">
        <v>2959</v>
      </c>
      <c r="C176" t="s">
        <v>175</v>
      </c>
      <c r="D176" t="s">
        <v>6252</v>
      </c>
      <c r="E176" t="s">
        <v>6031</v>
      </c>
      <c r="F176" s="36" t="s">
        <v>145</v>
      </c>
      <c r="G176" t="s">
        <v>8827</v>
      </c>
    </row>
    <row r="177" spans="1:10" x14ac:dyDescent="0.45">
      <c r="A177" t="s">
        <v>6132</v>
      </c>
      <c r="B177" t="s">
        <v>2960</v>
      </c>
      <c r="C177" t="s">
        <v>175</v>
      </c>
      <c r="D177" t="s">
        <v>1966</v>
      </c>
      <c r="E177" t="s">
        <v>6031</v>
      </c>
      <c r="F177" s="36" t="s">
        <v>145</v>
      </c>
      <c r="G177" t="s">
        <v>8827</v>
      </c>
      <c r="J177" t="s">
        <v>9152</v>
      </c>
    </row>
    <row r="178" spans="1:10" x14ac:dyDescent="0.45">
      <c r="A178" t="s">
        <v>6133</v>
      </c>
      <c r="B178" t="s">
        <v>2961</v>
      </c>
      <c r="C178" t="s">
        <v>175</v>
      </c>
      <c r="D178" t="s">
        <v>6134</v>
      </c>
      <c r="E178" t="s">
        <v>6031</v>
      </c>
      <c r="F178" s="36" t="s">
        <v>145</v>
      </c>
      <c r="G178" t="s">
        <v>8827</v>
      </c>
    </row>
    <row r="179" spans="1:10" x14ac:dyDescent="0.45">
      <c r="A179" t="s">
        <v>6135</v>
      </c>
      <c r="B179" t="s">
        <v>2962</v>
      </c>
      <c r="C179" t="s">
        <v>175</v>
      </c>
      <c r="D179" t="s">
        <v>6136</v>
      </c>
      <c r="E179" t="s">
        <v>6031</v>
      </c>
      <c r="F179" s="36" t="s">
        <v>145</v>
      </c>
      <c r="G179" t="s">
        <v>8827</v>
      </c>
    </row>
    <row r="180" spans="1:10" x14ac:dyDescent="0.45">
      <c r="A180" t="s">
        <v>6547</v>
      </c>
      <c r="B180" t="s">
        <v>2963</v>
      </c>
      <c r="C180" t="s">
        <v>175</v>
      </c>
      <c r="D180" t="s">
        <v>6548</v>
      </c>
      <c r="E180" t="s">
        <v>6031</v>
      </c>
      <c r="F180" s="36" t="s">
        <v>145</v>
      </c>
      <c r="G180" t="s">
        <v>8827</v>
      </c>
    </row>
    <row r="181" spans="1:10" x14ac:dyDescent="0.45">
      <c r="A181" t="s">
        <v>6137</v>
      </c>
      <c r="B181" t="s">
        <v>2964</v>
      </c>
      <c r="C181" t="s">
        <v>175</v>
      </c>
      <c r="D181" t="s">
        <v>6138</v>
      </c>
      <c r="E181" t="s">
        <v>6031</v>
      </c>
      <c r="F181" s="36" t="s">
        <v>145</v>
      </c>
      <c r="G181" t="s">
        <v>8827</v>
      </c>
    </row>
    <row r="182" spans="1:10" x14ac:dyDescent="0.45">
      <c r="A182" t="s">
        <v>6139</v>
      </c>
      <c r="B182" t="s">
        <v>2965</v>
      </c>
      <c r="C182" t="s">
        <v>175</v>
      </c>
      <c r="D182" t="s">
        <v>6140</v>
      </c>
      <c r="E182" t="s">
        <v>6031</v>
      </c>
      <c r="F182" s="36" t="s">
        <v>145</v>
      </c>
      <c r="G182" t="s">
        <v>8827</v>
      </c>
    </row>
    <row r="183" spans="1:10" x14ac:dyDescent="0.45">
      <c r="A183" t="s">
        <v>6141</v>
      </c>
      <c r="B183" t="s">
        <v>2966</v>
      </c>
      <c r="C183" t="s">
        <v>175</v>
      </c>
      <c r="D183" t="s">
        <v>6142</v>
      </c>
      <c r="E183" t="s">
        <v>6031</v>
      </c>
      <c r="F183" s="36" t="s">
        <v>145</v>
      </c>
      <c r="G183" t="s">
        <v>8827</v>
      </c>
    </row>
    <row r="184" spans="1:10" x14ac:dyDescent="0.45">
      <c r="A184" t="s">
        <v>6143</v>
      </c>
      <c r="B184" t="s">
        <v>2967</v>
      </c>
      <c r="C184" t="s">
        <v>176</v>
      </c>
      <c r="D184" t="s">
        <v>6144</v>
      </c>
      <c r="E184" t="s">
        <v>6031</v>
      </c>
      <c r="F184" s="61" t="s">
        <v>146</v>
      </c>
      <c r="G184" t="s">
        <v>8827</v>
      </c>
    </row>
    <row r="185" spans="1:10" x14ac:dyDescent="0.45">
      <c r="A185" t="s">
        <v>6253</v>
      </c>
      <c r="B185" t="s">
        <v>2968</v>
      </c>
      <c r="C185" t="s">
        <v>176</v>
      </c>
      <c r="D185" t="s">
        <v>6254</v>
      </c>
      <c r="E185" t="s">
        <v>6031</v>
      </c>
      <c r="F185" s="61" t="s">
        <v>146</v>
      </c>
      <c r="G185" t="s">
        <v>8827</v>
      </c>
    </row>
    <row r="186" spans="1:10" x14ac:dyDescent="0.45">
      <c r="A186" t="s">
        <v>6145</v>
      </c>
      <c r="B186" t="s">
        <v>2969</v>
      </c>
      <c r="C186" t="s">
        <v>176</v>
      </c>
      <c r="D186" t="s">
        <v>6146</v>
      </c>
      <c r="E186" t="s">
        <v>6031</v>
      </c>
      <c r="F186" s="61" t="s">
        <v>146</v>
      </c>
      <c r="G186" t="s">
        <v>8827</v>
      </c>
    </row>
    <row r="187" spans="1:10" x14ac:dyDescent="0.45">
      <c r="A187" t="s">
        <v>6437</v>
      </c>
      <c r="B187" t="s">
        <v>2970</v>
      </c>
      <c r="C187" t="s">
        <v>176</v>
      </c>
      <c r="D187" t="s">
        <v>6438</v>
      </c>
      <c r="E187" t="s">
        <v>6031</v>
      </c>
      <c r="F187" s="61" t="s">
        <v>146</v>
      </c>
      <c r="G187" t="s">
        <v>8827</v>
      </c>
    </row>
    <row r="188" spans="1:10" x14ac:dyDescent="0.45">
      <c r="A188" t="s">
        <v>6147</v>
      </c>
      <c r="B188" t="s">
        <v>2971</v>
      </c>
      <c r="C188" t="s">
        <v>176</v>
      </c>
      <c r="D188" t="s">
        <v>6148</v>
      </c>
      <c r="E188" t="s">
        <v>6031</v>
      </c>
      <c r="F188" s="61" t="s">
        <v>146</v>
      </c>
      <c r="G188" t="s">
        <v>8827</v>
      </c>
    </row>
    <row r="189" spans="1:10" x14ac:dyDescent="0.45">
      <c r="A189" t="s">
        <v>6439</v>
      </c>
      <c r="B189" t="s">
        <v>2972</v>
      </c>
      <c r="C189" t="s">
        <v>176</v>
      </c>
      <c r="D189" t="s">
        <v>6440</v>
      </c>
      <c r="E189" t="s">
        <v>6031</v>
      </c>
      <c r="F189" s="61" t="s">
        <v>146</v>
      </c>
      <c r="G189" t="s">
        <v>8827</v>
      </c>
    </row>
    <row r="190" spans="1:10" x14ac:dyDescent="0.45">
      <c r="A190" t="s">
        <v>6441</v>
      </c>
      <c r="B190" t="s">
        <v>2973</v>
      </c>
      <c r="C190" t="s">
        <v>176</v>
      </c>
      <c r="D190" t="s">
        <v>6442</v>
      </c>
      <c r="E190" t="s">
        <v>6031</v>
      </c>
      <c r="F190" s="61" t="s">
        <v>146</v>
      </c>
      <c r="G190" t="s">
        <v>8827</v>
      </c>
    </row>
    <row r="191" spans="1:10" x14ac:dyDescent="0.45">
      <c r="A191" t="s">
        <v>6261</v>
      </c>
      <c r="B191" t="s">
        <v>2974</v>
      </c>
      <c r="C191" t="s">
        <v>176</v>
      </c>
      <c r="D191" t="s">
        <v>6262</v>
      </c>
      <c r="E191" t="s">
        <v>6031</v>
      </c>
      <c r="F191" s="61" t="s">
        <v>146</v>
      </c>
      <c r="G191" t="s">
        <v>8827</v>
      </c>
    </row>
    <row r="192" spans="1:10" x14ac:dyDescent="0.45">
      <c r="A192" t="s">
        <v>6443</v>
      </c>
      <c r="B192" t="s">
        <v>2975</v>
      </c>
      <c r="C192" t="s">
        <v>176</v>
      </c>
      <c r="D192" t="s">
        <v>6444</v>
      </c>
      <c r="E192" t="s">
        <v>6031</v>
      </c>
      <c r="F192" s="61" t="s">
        <v>146</v>
      </c>
      <c r="G192" t="s">
        <v>8827</v>
      </c>
    </row>
    <row r="193" spans="1:10" x14ac:dyDescent="0.45">
      <c r="A193" t="s">
        <v>6255</v>
      </c>
      <c r="B193" t="s">
        <v>2976</v>
      </c>
      <c r="C193" t="s">
        <v>176</v>
      </c>
      <c r="D193" t="s">
        <v>6256</v>
      </c>
      <c r="E193" t="s">
        <v>6031</v>
      </c>
      <c r="F193" s="61" t="s">
        <v>146</v>
      </c>
      <c r="G193" t="s">
        <v>8827</v>
      </c>
      <c r="J193" s="67"/>
    </row>
    <row r="194" spans="1:10" x14ac:dyDescent="0.45">
      <c r="A194" t="s">
        <v>6257</v>
      </c>
      <c r="B194" t="s">
        <v>2977</v>
      </c>
      <c r="C194" t="s">
        <v>176</v>
      </c>
      <c r="D194" t="s">
        <v>6258</v>
      </c>
      <c r="E194" t="s">
        <v>6031</v>
      </c>
      <c r="F194" s="61" t="s">
        <v>146</v>
      </c>
      <c r="G194" t="s">
        <v>8827</v>
      </c>
    </row>
    <row r="195" spans="1:10" x14ac:dyDescent="0.45">
      <c r="A195" t="s">
        <v>6445</v>
      </c>
      <c r="B195" t="s">
        <v>2978</v>
      </c>
      <c r="C195" t="s">
        <v>176</v>
      </c>
      <c r="D195" t="s">
        <v>6446</v>
      </c>
      <c r="E195" t="s">
        <v>6031</v>
      </c>
      <c r="F195" s="61" t="s">
        <v>146</v>
      </c>
      <c r="G195" t="s">
        <v>8827</v>
      </c>
    </row>
    <row r="196" spans="1:10" x14ac:dyDescent="0.45">
      <c r="A196" t="s">
        <v>6259</v>
      </c>
      <c r="B196" t="s">
        <v>2979</v>
      </c>
      <c r="C196" t="s">
        <v>176</v>
      </c>
      <c r="D196" t="s">
        <v>6260</v>
      </c>
      <c r="E196" t="s">
        <v>6031</v>
      </c>
      <c r="F196" s="61" t="s">
        <v>146</v>
      </c>
      <c r="G196" t="s">
        <v>8827</v>
      </c>
    </row>
    <row r="197" spans="1:10" x14ac:dyDescent="0.45">
      <c r="A197" t="s">
        <v>6320</v>
      </c>
      <c r="B197" t="s">
        <v>2980</v>
      </c>
      <c r="C197" t="s">
        <v>176</v>
      </c>
      <c r="D197" t="s">
        <v>6321</v>
      </c>
      <c r="E197" t="s">
        <v>6031</v>
      </c>
      <c r="F197" s="61" t="s">
        <v>146</v>
      </c>
      <c r="G197" t="s">
        <v>8827</v>
      </c>
    </row>
    <row r="198" spans="1:10" x14ac:dyDescent="0.45">
      <c r="A198" t="s">
        <v>6263</v>
      </c>
      <c r="B198" t="s">
        <v>2981</v>
      </c>
      <c r="C198" t="s">
        <v>176</v>
      </c>
      <c r="D198" t="s">
        <v>6264</v>
      </c>
      <c r="E198" t="s">
        <v>6031</v>
      </c>
      <c r="F198" s="61" t="s">
        <v>146</v>
      </c>
      <c r="G198" t="s">
        <v>8827</v>
      </c>
    </row>
    <row r="199" spans="1:10" x14ac:dyDescent="0.45">
      <c r="A199" t="s">
        <v>6549</v>
      </c>
      <c r="B199" t="s">
        <v>2982</v>
      </c>
      <c r="C199" t="s">
        <v>176</v>
      </c>
      <c r="D199" t="s">
        <v>6550</v>
      </c>
      <c r="E199" t="s">
        <v>6031</v>
      </c>
      <c r="F199" s="61" t="s">
        <v>146</v>
      </c>
      <c r="G199" t="s">
        <v>8827</v>
      </c>
    </row>
    <row r="200" spans="1:10" x14ac:dyDescent="0.45">
      <c r="A200" t="s">
        <v>6265</v>
      </c>
      <c r="B200" t="s">
        <v>2983</v>
      </c>
      <c r="C200" t="s">
        <v>176</v>
      </c>
      <c r="D200" t="s">
        <v>6266</v>
      </c>
      <c r="E200" t="s">
        <v>6031</v>
      </c>
      <c r="F200" s="61" t="s">
        <v>146</v>
      </c>
      <c r="G200" t="s">
        <v>8827</v>
      </c>
    </row>
    <row r="201" spans="1:10" x14ac:dyDescent="0.45">
      <c r="A201" t="s">
        <v>6447</v>
      </c>
      <c r="B201" t="s">
        <v>2984</v>
      </c>
      <c r="C201" t="s">
        <v>176</v>
      </c>
      <c r="D201" t="s">
        <v>6448</v>
      </c>
      <c r="E201" t="s">
        <v>6031</v>
      </c>
      <c r="F201" s="61" t="s">
        <v>146</v>
      </c>
      <c r="G201" t="s">
        <v>8827</v>
      </c>
    </row>
    <row r="202" spans="1:10" x14ac:dyDescent="0.45">
      <c r="A202" t="s">
        <v>6267</v>
      </c>
      <c r="B202" t="s">
        <v>2985</v>
      </c>
      <c r="C202" t="s">
        <v>176</v>
      </c>
      <c r="D202" t="s">
        <v>6268</v>
      </c>
      <c r="E202" t="s">
        <v>6031</v>
      </c>
      <c r="F202" s="61" t="s">
        <v>146</v>
      </c>
      <c r="G202" t="s">
        <v>8827</v>
      </c>
    </row>
    <row r="203" spans="1:10" x14ac:dyDescent="0.45">
      <c r="A203" t="s">
        <v>6322</v>
      </c>
      <c r="B203" t="s">
        <v>2986</v>
      </c>
      <c r="C203" t="s">
        <v>176</v>
      </c>
      <c r="D203" t="s">
        <v>6323</v>
      </c>
      <c r="E203" t="s">
        <v>6031</v>
      </c>
      <c r="F203" s="61" t="s">
        <v>146</v>
      </c>
      <c r="G203" t="s">
        <v>8827</v>
      </c>
    </row>
    <row r="204" spans="1:10" x14ac:dyDescent="0.45">
      <c r="A204" t="s">
        <v>6269</v>
      </c>
      <c r="B204" t="s">
        <v>2987</v>
      </c>
      <c r="C204" t="s">
        <v>176</v>
      </c>
      <c r="D204" t="s">
        <v>6270</v>
      </c>
      <c r="E204" t="s">
        <v>6031</v>
      </c>
      <c r="F204" s="61" t="s">
        <v>146</v>
      </c>
      <c r="G204" t="s">
        <v>8827</v>
      </c>
    </row>
    <row r="205" spans="1:10" x14ac:dyDescent="0.45">
      <c r="A205" t="s">
        <v>6449</v>
      </c>
      <c r="B205" t="s">
        <v>2988</v>
      </c>
      <c r="C205" t="s">
        <v>176</v>
      </c>
      <c r="D205" t="s">
        <v>6450</v>
      </c>
      <c r="E205" t="s">
        <v>6031</v>
      </c>
      <c r="F205" s="61" t="s">
        <v>146</v>
      </c>
      <c r="G205" t="s">
        <v>8827</v>
      </c>
    </row>
    <row r="206" spans="1:10" x14ac:dyDescent="0.45">
      <c r="A206" t="s">
        <v>6551</v>
      </c>
      <c r="B206" t="s">
        <v>2989</v>
      </c>
      <c r="C206" t="s">
        <v>176</v>
      </c>
      <c r="D206" t="s">
        <v>6552</v>
      </c>
      <c r="E206" t="s">
        <v>6031</v>
      </c>
      <c r="F206" s="61" t="s">
        <v>146</v>
      </c>
      <c r="G206" t="s">
        <v>8827</v>
      </c>
    </row>
    <row r="207" spans="1:10" x14ac:dyDescent="0.45">
      <c r="A207" t="s">
        <v>6271</v>
      </c>
      <c r="B207" t="s">
        <v>2990</v>
      </c>
      <c r="C207" t="s">
        <v>176</v>
      </c>
      <c r="D207" t="s">
        <v>6272</v>
      </c>
      <c r="E207" t="s">
        <v>6031</v>
      </c>
      <c r="F207" s="61" t="s">
        <v>146</v>
      </c>
      <c r="G207" t="s">
        <v>8827</v>
      </c>
    </row>
    <row r="208" spans="1:10" x14ac:dyDescent="0.45">
      <c r="A208" t="s">
        <v>6451</v>
      </c>
      <c r="B208" t="s">
        <v>2991</v>
      </c>
      <c r="C208" t="s">
        <v>176</v>
      </c>
      <c r="D208" t="s">
        <v>6452</v>
      </c>
      <c r="E208" t="s">
        <v>6031</v>
      </c>
      <c r="F208" s="61" t="s">
        <v>146</v>
      </c>
      <c r="G208" t="s">
        <v>8827</v>
      </c>
    </row>
    <row r="209" spans="1:10" x14ac:dyDescent="0.45">
      <c r="A209" t="s">
        <v>6273</v>
      </c>
      <c r="B209" t="s">
        <v>2992</v>
      </c>
      <c r="C209" t="s">
        <v>177</v>
      </c>
      <c r="D209" t="s">
        <v>6274</v>
      </c>
      <c r="E209" t="s">
        <v>6031</v>
      </c>
      <c r="F209" s="61" t="s">
        <v>146</v>
      </c>
      <c r="G209" t="s">
        <v>8827</v>
      </c>
    </row>
    <row r="210" spans="1:10" x14ac:dyDescent="0.45">
      <c r="A210" t="s">
        <v>6275</v>
      </c>
      <c r="B210" t="s">
        <v>2993</v>
      </c>
      <c r="C210" t="s">
        <v>177</v>
      </c>
      <c r="D210" t="s">
        <v>2097</v>
      </c>
      <c r="E210" t="s">
        <v>6031</v>
      </c>
      <c r="F210" s="61" t="s">
        <v>146</v>
      </c>
      <c r="G210" t="s">
        <v>8827</v>
      </c>
    </row>
    <row r="211" spans="1:10" x14ac:dyDescent="0.45">
      <c r="A211" t="s">
        <v>6324</v>
      </c>
      <c r="B211" t="s">
        <v>2994</v>
      </c>
      <c r="C211" t="s">
        <v>177</v>
      </c>
      <c r="D211" t="s">
        <v>6325</v>
      </c>
      <c r="E211" t="s">
        <v>6031</v>
      </c>
      <c r="F211" s="61" t="s">
        <v>146</v>
      </c>
      <c r="G211" t="s">
        <v>8827</v>
      </c>
    </row>
    <row r="212" spans="1:10" x14ac:dyDescent="0.45">
      <c r="A212" t="s">
        <v>6326</v>
      </c>
      <c r="B212" t="s">
        <v>2995</v>
      </c>
      <c r="C212" t="s">
        <v>177</v>
      </c>
      <c r="D212" t="s">
        <v>6327</v>
      </c>
      <c r="E212" t="s">
        <v>6031</v>
      </c>
      <c r="F212" s="61" t="s">
        <v>146</v>
      </c>
      <c r="G212" t="s">
        <v>8827</v>
      </c>
    </row>
    <row r="213" spans="1:10" x14ac:dyDescent="0.45">
      <c r="A213" t="s">
        <v>15</v>
      </c>
      <c r="B213" t="s">
        <v>16</v>
      </c>
      <c r="C213" t="s">
        <v>147</v>
      </c>
      <c r="D213" t="s">
        <v>6276</v>
      </c>
      <c r="E213" t="s">
        <v>17</v>
      </c>
      <c r="F213" s="36" t="s">
        <v>148</v>
      </c>
      <c r="G213" t="s">
        <v>2</v>
      </c>
      <c r="H213" t="s">
        <v>8832</v>
      </c>
      <c r="I213" t="s">
        <v>8831</v>
      </c>
      <c r="J213" t="s">
        <v>9152</v>
      </c>
    </row>
    <row r="214" spans="1:10" x14ac:dyDescent="0.45">
      <c r="A214" t="s">
        <v>22</v>
      </c>
      <c r="B214" t="s">
        <v>23</v>
      </c>
      <c r="C214" t="s">
        <v>147</v>
      </c>
      <c r="D214" t="s">
        <v>6453</v>
      </c>
      <c r="E214" t="s">
        <v>25</v>
      </c>
      <c r="F214" s="36" t="s">
        <v>148</v>
      </c>
      <c r="G214" t="s">
        <v>2</v>
      </c>
      <c r="H214" t="s">
        <v>8832</v>
      </c>
      <c r="I214" t="s">
        <v>8831</v>
      </c>
      <c r="J214" t="s">
        <v>9152</v>
      </c>
    </row>
    <row r="215" spans="1:10" x14ac:dyDescent="0.45">
      <c r="A215" t="s">
        <v>28</v>
      </c>
      <c r="B215" t="s">
        <v>29</v>
      </c>
      <c r="C215" t="s">
        <v>147</v>
      </c>
      <c r="D215" t="s">
        <v>6277</v>
      </c>
      <c r="E215" t="s">
        <v>30</v>
      </c>
      <c r="F215" s="36" t="s">
        <v>148</v>
      </c>
      <c r="G215" t="s">
        <v>2</v>
      </c>
      <c r="H215" t="s">
        <v>8832</v>
      </c>
      <c r="I215" t="s">
        <v>8831</v>
      </c>
      <c r="J215" t="s">
        <v>9152</v>
      </c>
    </row>
    <row r="216" spans="1:10" x14ac:dyDescent="0.45">
      <c r="A216" t="s">
        <v>36</v>
      </c>
      <c r="B216" t="s">
        <v>37</v>
      </c>
      <c r="C216" t="s">
        <v>147</v>
      </c>
      <c r="D216" t="s">
        <v>6454</v>
      </c>
      <c r="E216" t="s">
        <v>30</v>
      </c>
      <c r="F216" s="36" t="s">
        <v>148</v>
      </c>
      <c r="G216" t="s">
        <v>2</v>
      </c>
      <c r="H216" t="s">
        <v>8832</v>
      </c>
      <c r="I216" t="s">
        <v>8831</v>
      </c>
      <c r="J216" t="s">
        <v>9152</v>
      </c>
    </row>
    <row r="217" spans="1:10" x14ac:dyDescent="0.45">
      <c r="A217" t="s">
        <v>41</v>
      </c>
      <c r="B217" t="s">
        <v>42</v>
      </c>
      <c r="C217" t="s">
        <v>147</v>
      </c>
      <c r="D217" t="s">
        <v>6455</v>
      </c>
      <c r="E217" t="s">
        <v>30</v>
      </c>
      <c r="F217" s="36" t="s">
        <v>148</v>
      </c>
      <c r="G217" t="s">
        <v>2</v>
      </c>
      <c r="H217" t="s">
        <v>8832</v>
      </c>
      <c r="I217" t="s">
        <v>8831</v>
      </c>
      <c r="J217" t="s">
        <v>9152</v>
      </c>
    </row>
    <row r="218" spans="1:10" x14ac:dyDescent="0.45">
      <c r="A218" t="s">
        <v>46</v>
      </c>
      <c r="B218" t="s">
        <v>47</v>
      </c>
      <c r="C218" t="s">
        <v>147</v>
      </c>
      <c r="D218" t="s">
        <v>6553</v>
      </c>
      <c r="E218" t="s">
        <v>30</v>
      </c>
      <c r="F218" s="36" t="s">
        <v>148</v>
      </c>
      <c r="G218" t="s">
        <v>2</v>
      </c>
      <c r="H218" t="s">
        <v>8832</v>
      </c>
      <c r="I218" t="s">
        <v>8831</v>
      </c>
      <c r="J218" t="s">
        <v>9152</v>
      </c>
    </row>
    <row r="219" spans="1:10" x14ac:dyDescent="0.45">
      <c r="A219" t="s">
        <v>6328</v>
      </c>
      <c r="B219" t="s">
        <v>2996</v>
      </c>
      <c r="C219" t="s">
        <v>147</v>
      </c>
      <c r="D219" t="s">
        <v>6329</v>
      </c>
      <c r="E219" t="s">
        <v>6031</v>
      </c>
      <c r="F219" s="36" t="s">
        <v>148</v>
      </c>
      <c r="G219" t="s">
        <v>8827</v>
      </c>
    </row>
    <row r="220" spans="1:10" x14ac:dyDescent="0.45">
      <c r="A220" t="s">
        <v>6456</v>
      </c>
      <c r="B220" t="s">
        <v>2997</v>
      </c>
      <c r="C220" t="s">
        <v>147</v>
      </c>
      <c r="D220" t="s">
        <v>6457</v>
      </c>
      <c r="E220" t="s">
        <v>6031</v>
      </c>
      <c r="F220" s="36" t="s">
        <v>148</v>
      </c>
      <c r="G220" t="s">
        <v>8827</v>
      </c>
    </row>
    <row r="221" spans="1:10" x14ac:dyDescent="0.45">
      <c r="A221" t="s">
        <v>6458</v>
      </c>
      <c r="B221" t="s">
        <v>2998</v>
      </c>
      <c r="C221" t="s">
        <v>147</v>
      </c>
      <c r="D221" t="s">
        <v>6459</v>
      </c>
      <c r="E221" t="s">
        <v>6031</v>
      </c>
      <c r="F221" s="36" t="s">
        <v>148</v>
      </c>
      <c r="G221" t="s">
        <v>8827</v>
      </c>
    </row>
    <row r="222" spans="1:10" x14ac:dyDescent="0.45">
      <c r="A222" t="s">
        <v>6330</v>
      </c>
      <c r="B222" t="s">
        <v>2999</v>
      </c>
      <c r="C222" t="s">
        <v>147</v>
      </c>
      <c r="D222" t="s">
        <v>6331</v>
      </c>
      <c r="E222" t="s">
        <v>6031</v>
      </c>
      <c r="F222" s="36" t="s">
        <v>148</v>
      </c>
      <c r="G222" t="s">
        <v>8827</v>
      </c>
    </row>
    <row r="223" spans="1:10" x14ac:dyDescent="0.45">
      <c r="A223" t="s">
        <v>51</v>
      </c>
      <c r="B223" t="s">
        <v>52</v>
      </c>
      <c r="C223" t="s">
        <v>147</v>
      </c>
      <c r="D223" t="s">
        <v>6332</v>
      </c>
      <c r="E223" t="s">
        <v>25</v>
      </c>
      <c r="F223" s="36" t="s">
        <v>148</v>
      </c>
      <c r="G223" t="s">
        <v>2</v>
      </c>
      <c r="H223" t="s">
        <v>8832</v>
      </c>
      <c r="I223" t="s">
        <v>8831</v>
      </c>
      <c r="J223" t="s">
        <v>9152</v>
      </c>
    </row>
    <row r="224" spans="1:10" x14ac:dyDescent="0.45">
      <c r="A224" t="s">
        <v>56</v>
      </c>
      <c r="B224" t="s">
        <v>57</v>
      </c>
      <c r="C224" t="s">
        <v>147</v>
      </c>
      <c r="D224" s="63" t="s">
        <v>6460</v>
      </c>
      <c r="E224" t="s">
        <v>17</v>
      </c>
      <c r="F224" s="36" t="s">
        <v>148</v>
      </c>
      <c r="G224" t="s">
        <v>2</v>
      </c>
      <c r="H224" t="s">
        <v>8832</v>
      </c>
      <c r="I224" t="s">
        <v>8831</v>
      </c>
      <c r="J224" t="s">
        <v>9152</v>
      </c>
    </row>
    <row r="225" spans="1:10" x14ac:dyDescent="0.45">
      <c r="A225" t="s">
        <v>6554</v>
      </c>
      <c r="B225" t="s">
        <v>3000</v>
      </c>
      <c r="C225" t="s">
        <v>149</v>
      </c>
      <c r="D225" t="s">
        <v>6555</v>
      </c>
      <c r="E225" t="s">
        <v>6031</v>
      </c>
      <c r="F225" s="61" t="s">
        <v>150</v>
      </c>
      <c r="G225" t="s">
        <v>8827</v>
      </c>
      <c r="J225" t="s">
        <v>9152</v>
      </c>
    </row>
    <row r="226" spans="1:10" x14ac:dyDescent="0.45">
      <c r="A226" t="s">
        <v>6278</v>
      </c>
      <c r="B226" t="s">
        <v>3001</v>
      </c>
      <c r="C226" t="s">
        <v>149</v>
      </c>
      <c r="D226" t="s">
        <v>6279</v>
      </c>
      <c r="E226" t="s">
        <v>6031</v>
      </c>
      <c r="F226" s="61" t="s">
        <v>150</v>
      </c>
      <c r="G226" t="s">
        <v>8827</v>
      </c>
    </row>
    <row r="227" spans="1:10" x14ac:dyDescent="0.45">
      <c r="A227" t="s">
        <v>6556</v>
      </c>
      <c r="B227" t="s">
        <v>3002</v>
      </c>
      <c r="C227" t="s">
        <v>149</v>
      </c>
      <c r="D227" t="s">
        <v>6557</v>
      </c>
      <c r="E227" t="s">
        <v>6031</v>
      </c>
      <c r="F227" s="61" t="s">
        <v>150</v>
      </c>
      <c r="G227" t="s">
        <v>8827</v>
      </c>
    </row>
    <row r="228" spans="1:10" x14ac:dyDescent="0.45">
      <c r="A228" t="s">
        <v>6333</v>
      </c>
      <c r="B228" t="s">
        <v>3003</v>
      </c>
      <c r="C228" t="s">
        <v>149</v>
      </c>
      <c r="D228" t="s">
        <v>6334</v>
      </c>
      <c r="E228" t="s">
        <v>6031</v>
      </c>
      <c r="F228" s="61" t="s">
        <v>150</v>
      </c>
      <c r="G228" t="s">
        <v>8827</v>
      </c>
    </row>
    <row r="229" spans="1:10" x14ac:dyDescent="0.45">
      <c r="A229" t="s">
        <v>6461</v>
      </c>
      <c r="B229" t="s">
        <v>3004</v>
      </c>
      <c r="C229" t="s">
        <v>149</v>
      </c>
      <c r="D229" t="s">
        <v>6462</v>
      </c>
      <c r="E229" t="s">
        <v>6031</v>
      </c>
      <c r="F229" s="61" t="s">
        <v>150</v>
      </c>
      <c r="G229" t="s">
        <v>8827</v>
      </c>
    </row>
    <row r="230" spans="1:10" x14ac:dyDescent="0.45">
      <c r="A230" t="s">
        <v>6280</v>
      </c>
      <c r="B230" t="s">
        <v>3005</v>
      </c>
      <c r="C230" t="s">
        <v>149</v>
      </c>
      <c r="D230" t="s">
        <v>6281</v>
      </c>
      <c r="E230" t="s">
        <v>6031</v>
      </c>
      <c r="F230" s="61" t="s">
        <v>150</v>
      </c>
      <c r="G230" t="s">
        <v>8827</v>
      </c>
    </row>
    <row r="231" spans="1:10" x14ac:dyDescent="0.45">
      <c r="A231" t="s">
        <v>6558</v>
      </c>
      <c r="B231" t="s">
        <v>3006</v>
      </c>
      <c r="C231" t="s">
        <v>149</v>
      </c>
      <c r="D231" t="s">
        <v>6559</v>
      </c>
      <c r="E231" t="s">
        <v>6031</v>
      </c>
      <c r="F231" s="61" t="s">
        <v>150</v>
      </c>
      <c r="G231" t="s">
        <v>8827</v>
      </c>
    </row>
    <row r="232" spans="1:10" x14ac:dyDescent="0.45">
      <c r="A232" t="s">
        <v>6560</v>
      </c>
      <c r="B232" t="s">
        <v>3007</v>
      </c>
      <c r="C232" t="s">
        <v>149</v>
      </c>
      <c r="D232" t="s">
        <v>6561</v>
      </c>
      <c r="E232" t="s">
        <v>6031</v>
      </c>
      <c r="F232" s="61" t="s">
        <v>150</v>
      </c>
      <c r="G232" t="s">
        <v>8827</v>
      </c>
    </row>
    <row r="233" spans="1:10" x14ac:dyDescent="0.45">
      <c r="A233" t="s">
        <v>6463</v>
      </c>
      <c r="B233" t="s">
        <v>3008</v>
      </c>
      <c r="C233" t="s">
        <v>149</v>
      </c>
      <c r="D233" t="s">
        <v>6464</v>
      </c>
      <c r="E233" t="s">
        <v>6031</v>
      </c>
      <c r="F233" s="61" t="s">
        <v>150</v>
      </c>
      <c r="G233" t="s">
        <v>8827</v>
      </c>
      <c r="J233" s="67"/>
    </row>
    <row r="234" spans="1:10" x14ac:dyDescent="0.45">
      <c r="A234" t="s">
        <v>6562</v>
      </c>
      <c r="B234" t="s">
        <v>3009</v>
      </c>
      <c r="C234" t="s">
        <v>149</v>
      </c>
      <c r="D234" t="s">
        <v>6563</v>
      </c>
      <c r="E234" t="s">
        <v>6031</v>
      </c>
      <c r="F234" s="61" t="s">
        <v>150</v>
      </c>
      <c r="G234" t="s">
        <v>8827</v>
      </c>
    </row>
    <row r="235" spans="1:10" x14ac:dyDescent="0.45">
      <c r="A235" t="s">
        <v>6465</v>
      </c>
      <c r="B235" t="s">
        <v>3010</v>
      </c>
      <c r="C235" t="s">
        <v>149</v>
      </c>
      <c r="D235" t="s">
        <v>6466</v>
      </c>
      <c r="E235" t="s">
        <v>6031</v>
      </c>
      <c r="F235" s="61" t="s">
        <v>150</v>
      </c>
      <c r="G235" t="s">
        <v>8827</v>
      </c>
    </row>
    <row r="236" spans="1:10" x14ac:dyDescent="0.45">
      <c r="A236" t="s">
        <v>6335</v>
      </c>
      <c r="B236" t="s">
        <v>3011</v>
      </c>
      <c r="C236" t="s">
        <v>151</v>
      </c>
      <c r="D236" t="s">
        <v>6336</v>
      </c>
      <c r="E236" t="s">
        <v>6031</v>
      </c>
      <c r="F236" s="36" t="s">
        <v>152</v>
      </c>
      <c r="G236" t="s">
        <v>8827</v>
      </c>
    </row>
    <row r="237" spans="1:10" x14ac:dyDescent="0.45">
      <c r="A237" t="s">
        <v>6282</v>
      </c>
      <c r="B237" t="s">
        <v>3012</v>
      </c>
      <c r="C237" t="s">
        <v>151</v>
      </c>
      <c r="D237" t="s">
        <v>6283</v>
      </c>
      <c r="E237" t="s">
        <v>6031</v>
      </c>
      <c r="F237" s="36" t="s">
        <v>152</v>
      </c>
      <c r="G237" t="s">
        <v>8827</v>
      </c>
    </row>
    <row r="238" spans="1:10" x14ac:dyDescent="0.45">
      <c r="A238" t="s">
        <v>6337</v>
      </c>
      <c r="B238" t="s">
        <v>3013</v>
      </c>
      <c r="C238" t="s">
        <v>151</v>
      </c>
      <c r="D238" t="s">
        <v>6338</v>
      </c>
      <c r="E238" t="s">
        <v>6031</v>
      </c>
      <c r="F238" s="36" t="s">
        <v>152</v>
      </c>
      <c r="G238" t="s">
        <v>8827</v>
      </c>
    </row>
    <row r="239" spans="1:10" x14ac:dyDescent="0.45">
      <c r="A239" t="s">
        <v>6467</v>
      </c>
      <c r="B239" t="s">
        <v>3014</v>
      </c>
      <c r="C239" t="s">
        <v>151</v>
      </c>
      <c r="D239" t="s">
        <v>6468</v>
      </c>
      <c r="E239" t="s">
        <v>6031</v>
      </c>
      <c r="F239" s="36" t="s">
        <v>152</v>
      </c>
      <c r="G239" t="s">
        <v>8827</v>
      </c>
    </row>
    <row r="240" spans="1:10" x14ac:dyDescent="0.45">
      <c r="A240" t="s">
        <v>6284</v>
      </c>
      <c r="B240" t="s">
        <v>3015</v>
      </c>
      <c r="C240" t="s">
        <v>151</v>
      </c>
      <c r="D240" t="s">
        <v>6285</v>
      </c>
      <c r="E240" t="s">
        <v>6031</v>
      </c>
      <c r="F240" s="36" t="s">
        <v>152</v>
      </c>
      <c r="G240" t="s">
        <v>8827</v>
      </c>
    </row>
    <row r="241" spans="1:10" x14ac:dyDescent="0.45">
      <c r="A241" t="s">
        <v>6564</v>
      </c>
      <c r="B241" t="s">
        <v>3016</v>
      </c>
      <c r="C241" t="s">
        <v>151</v>
      </c>
      <c r="D241" t="s">
        <v>6565</v>
      </c>
      <c r="E241" t="s">
        <v>6031</v>
      </c>
      <c r="F241" s="36" t="s">
        <v>152</v>
      </c>
      <c r="G241" t="s">
        <v>8827</v>
      </c>
    </row>
    <row r="242" spans="1:10" x14ac:dyDescent="0.45">
      <c r="A242" t="s">
        <v>6286</v>
      </c>
      <c r="B242" t="s">
        <v>3017</v>
      </c>
      <c r="C242" t="s">
        <v>151</v>
      </c>
      <c r="D242" t="s">
        <v>6287</v>
      </c>
      <c r="E242" t="s">
        <v>6031</v>
      </c>
      <c r="F242" s="36" t="s">
        <v>152</v>
      </c>
      <c r="G242" t="s">
        <v>8827</v>
      </c>
    </row>
    <row r="243" spans="1:10" x14ac:dyDescent="0.45">
      <c r="A243" t="s">
        <v>6288</v>
      </c>
      <c r="B243" t="s">
        <v>3018</v>
      </c>
      <c r="C243" t="s">
        <v>151</v>
      </c>
      <c r="D243" t="s">
        <v>6289</v>
      </c>
      <c r="E243" t="s">
        <v>6031</v>
      </c>
      <c r="F243" s="36" t="s">
        <v>152</v>
      </c>
      <c r="G243" t="s">
        <v>8827</v>
      </c>
    </row>
    <row r="244" spans="1:10" x14ac:dyDescent="0.45">
      <c r="A244" t="s">
        <v>6469</v>
      </c>
      <c r="B244" t="s">
        <v>3019</v>
      </c>
      <c r="C244" t="s">
        <v>153</v>
      </c>
      <c r="D244" t="s">
        <v>6470</v>
      </c>
      <c r="E244" t="s">
        <v>6031</v>
      </c>
      <c r="F244" s="61" t="s">
        <v>154</v>
      </c>
      <c r="G244" t="s">
        <v>8827</v>
      </c>
      <c r="J244" t="s">
        <v>9152</v>
      </c>
    </row>
    <row r="245" spans="1:10" x14ac:dyDescent="0.45">
      <c r="A245" t="s">
        <v>6290</v>
      </c>
      <c r="B245" t="s">
        <v>3020</v>
      </c>
      <c r="C245" t="s">
        <v>153</v>
      </c>
      <c r="D245" t="s">
        <v>6291</v>
      </c>
      <c r="E245" t="s">
        <v>6031</v>
      </c>
      <c r="F245" s="61" t="s">
        <v>154</v>
      </c>
      <c r="G245" t="s">
        <v>8827</v>
      </c>
    </row>
    <row r="246" spans="1:10" x14ac:dyDescent="0.45">
      <c r="A246" t="s">
        <v>61</v>
      </c>
      <c r="B246" t="s">
        <v>62</v>
      </c>
      <c r="C246" t="s">
        <v>153</v>
      </c>
      <c r="D246" t="s">
        <v>6566</v>
      </c>
      <c r="E246" t="s">
        <v>64</v>
      </c>
      <c r="F246" s="61" t="s">
        <v>154</v>
      </c>
      <c r="G246" t="s">
        <v>2</v>
      </c>
      <c r="H246" t="s">
        <v>8832</v>
      </c>
    </row>
    <row r="247" spans="1:10" x14ac:dyDescent="0.45">
      <c r="A247" t="s">
        <v>67</v>
      </c>
      <c r="B247" t="s">
        <v>68</v>
      </c>
      <c r="C247" t="s">
        <v>153</v>
      </c>
      <c r="D247" t="s">
        <v>6292</v>
      </c>
      <c r="E247" t="s">
        <v>70</v>
      </c>
      <c r="F247" s="61" t="s">
        <v>154</v>
      </c>
      <c r="G247" t="s">
        <v>2</v>
      </c>
      <c r="H247" t="s">
        <v>8832</v>
      </c>
      <c r="J247" t="s">
        <v>9152</v>
      </c>
    </row>
    <row r="248" spans="1:10" x14ac:dyDescent="0.45">
      <c r="A248" t="s">
        <v>73</v>
      </c>
      <c r="B248" t="s">
        <v>74</v>
      </c>
      <c r="C248" t="s">
        <v>153</v>
      </c>
      <c r="D248" t="s">
        <v>6471</v>
      </c>
      <c r="E248" t="s">
        <v>25</v>
      </c>
      <c r="F248" s="61" t="s">
        <v>154</v>
      </c>
      <c r="G248" t="s">
        <v>2</v>
      </c>
      <c r="H248" t="s">
        <v>8832</v>
      </c>
      <c r="I248" t="s">
        <v>8831</v>
      </c>
      <c r="J248" t="s">
        <v>9152</v>
      </c>
    </row>
    <row r="249" spans="1:10" x14ac:dyDescent="0.45">
      <c r="A249" t="s">
        <v>78</v>
      </c>
      <c r="B249" t="s">
        <v>79</v>
      </c>
      <c r="C249" t="s">
        <v>153</v>
      </c>
      <c r="D249" t="s">
        <v>6472</v>
      </c>
      <c r="E249" t="s">
        <v>81</v>
      </c>
      <c r="F249" s="61" t="s">
        <v>154</v>
      </c>
      <c r="G249" t="s">
        <v>2</v>
      </c>
      <c r="H249" t="s">
        <v>8832</v>
      </c>
    </row>
    <row r="250" spans="1:10" x14ac:dyDescent="0.45">
      <c r="A250" t="s">
        <v>6339</v>
      </c>
      <c r="B250" t="s">
        <v>3021</v>
      </c>
      <c r="C250" t="s">
        <v>153</v>
      </c>
      <c r="D250" t="s">
        <v>6340</v>
      </c>
      <c r="E250" t="s">
        <v>6031</v>
      </c>
      <c r="F250" s="61" t="s">
        <v>154</v>
      </c>
      <c r="G250" t="s">
        <v>8827</v>
      </c>
    </row>
    <row r="251" spans="1:10" x14ac:dyDescent="0.45">
      <c r="A251" t="s">
        <v>84</v>
      </c>
      <c r="B251" t="s">
        <v>85</v>
      </c>
      <c r="C251" t="s">
        <v>153</v>
      </c>
      <c r="D251" t="s">
        <v>6341</v>
      </c>
      <c r="E251" t="s">
        <v>81</v>
      </c>
      <c r="F251" s="61" t="s">
        <v>154</v>
      </c>
      <c r="G251" t="s">
        <v>2</v>
      </c>
      <c r="H251" t="s">
        <v>8832</v>
      </c>
      <c r="I251" t="s">
        <v>8831</v>
      </c>
      <c r="J251" t="s">
        <v>9152</v>
      </c>
    </row>
    <row r="252" spans="1:10" x14ac:dyDescent="0.45">
      <c r="A252" t="s">
        <v>89</v>
      </c>
      <c r="B252" t="s">
        <v>90</v>
      </c>
      <c r="C252" t="s">
        <v>153</v>
      </c>
      <c r="D252" t="s">
        <v>6293</v>
      </c>
      <c r="E252" t="s">
        <v>17</v>
      </c>
      <c r="F252" s="61" t="s">
        <v>154</v>
      </c>
      <c r="G252" t="s">
        <v>2</v>
      </c>
      <c r="H252" t="s">
        <v>8832</v>
      </c>
      <c r="I252" t="s">
        <v>8831</v>
      </c>
      <c r="J252" s="67" t="s">
        <v>9152</v>
      </c>
    </row>
    <row r="253" spans="1:10" x14ac:dyDescent="0.45">
      <c r="A253" t="s">
        <v>6342</v>
      </c>
      <c r="B253" t="s">
        <v>3022</v>
      </c>
      <c r="C253" t="s">
        <v>155</v>
      </c>
      <c r="D253" t="s">
        <v>6343</v>
      </c>
      <c r="E253" t="s">
        <v>6031</v>
      </c>
      <c r="F253" s="36" t="s">
        <v>156</v>
      </c>
      <c r="G253" t="s">
        <v>8827</v>
      </c>
    </row>
    <row r="254" spans="1:10" x14ac:dyDescent="0.45">
      <c r="A254" t="s">
        <v>6473</v>
      </c>
      <c r="B254" t="s">
        <v>3023</v>
      </c>
      <c r="C254" t="s">
        <v>157</v>
      </c>
      <c r="D254" t="s">
        <v>6474</v>
      </c>
      <c r="E254" t="s">
        <v>6031</v>
      </c>
      <c r="F254" s="36" t="s">
        <v>9189</v>
      </c>
      <c r="G254" t="s">
        <v>8827</v>
      </c>
    </row>
    <row r="255" spans="1:10" x14ac:dyDescent="0.45">
      <c r="A255" t="s">
        <v>6475</v>
      </c>
      <c r="B255" t="s">
        <v>3024</v>
      </c>
      <c r="C255" t="s">
        <v>157</v>
      </c>
      <c r="D255" t="s">
        <v>6476</v>
      </c>
      <c r="E255" t="s">
        <v>6031</v>
      </c>
      <c r="F255" s="36" t="s">
        <v>9189</v>
      </c>
      <c r="G255" t="s">
        <v>8827</v>
      </c>
    </row>
    <row r="256" spans="1:10" x14ac:dyDescent="0.45">
      <c r="A256" t="s">
        <v>6567</v>
      </c>
      <c r="B256" t="s">
        <v>3025</v>
      </c>
      <c r="C256" t="s">
        <v>157</v>
      </c>
      <c r="D256" t="s">
        <v>6568</v>
      </c>
      <c r="E256" t="s">
        <v>6031</v>
      </c>
      <c r="F256" s="36" t="s">
        <v>9189</v>
      </c>
      <c r="G256" t="s">
        <v>8827</v>
      </c>
    </row>
    <row r="257" spans="1:10" x14ac:dyDescent="0.45">
      <c r="A257" t="s">
        <v>6344</v>
      </c>
      <c r="B257" t="s">
        <v>3026</v>
      </c>
      <c r="C257" t="s">
        <v>157</v>
      </c>
      <c r="D257" t="s">
        <v>6345</v>
      </c>
      <c r="E257" t="s">
        <v>6031</v>
      </c>
      <c r="F257" s="36" t="s">
        <v>9189</v>
      </c>
      <c r="G257" t="s">
        <v>8827</v>
      </c>
    </row>
    <row r="258" spans="1:10" x14ac:dyDescent="0.45">
      <c r="A258" t="s">
        <v>6569</v>
      </c>
      <c r="B258" t="s">
        <v>3027</v>
      </c>
      <c r="C258" t="s">
        <v>157</v>
      </c>
      <c r="D258" t="s">
        <v>6570</v>
      </c>
      <c r="E258" t="s">
        <v>6031</v>
      </c>
      <c r="F258" s="36" t="s">
        <v>9189</v>
      </c>
      <c r="G258" t="s">
        <v>8827</v>
      </c>
    </row>
    <row r="259" spans="1:10" x14ac:dyDescent="0.45">
      <c r="A259" t="s">
        <v>6477</v>
      </c>
      <c r="B259" t="s">
        <v>3028</v>
      </c>
      <c r="C259" t="s">
        <v>157</v>
      </c>
      <c r="D259" t="s">
        <v>6478</v>
      </c>
      <c r="E259" t="s">
        <v>6031</v>
      </c>
      <c r="F259" s="36" t="s">
        <v>9189</v>
      </c>
      <c r="G259" t="s">
        <v>8827</v>
      </c>
    </row>
    <row r="260" spans="1:10" x14ac:dyDescent="0.45">
      <c r="A260" t="s">
        <v>6571</v>
      </c>
      <c r="B260" t="s">
        <v>3029</v>
      </c>
      <c r="C260" t="s">
        <v>157</v>
      </c>
      <c r="D260" t="s">
        <v>6572</v>
      </c>
      <c r="E260" t="s">
        <v>6031</v>
      </c>
      <c r="F260" s="36" t="s">
        <v>9189</v>
      </c>
      <c r="G260" t="s">
        <v>8827</v>
      </c>
    </row>
    <row r="261" spans="1:10" x14ac:dyDescent="0.45">
      <c r="A261" t="s">
        <v>6589</v>
      </c>
      <c r="B261" t="s">
        <v>3030</v>
      </c>
      <c r="C261" t="s">
        <v>157</v>
      </c>
      <c r="D261" t="s">
        <v>6590</v>
      </c>
      <c r="E261" t="s">
        <v>6031</v>
      </c>
      <c r="F261" s="36" t="s">
        <v>9189</v>
      </c>
      <c r="G261" t="s">
        <v>8827</v>
      </c>
    </row>
    <row r="262" spans="1:10" x14ac:dyDescent="0.45">
      <c r="A262" t="s">
        <v>6573</v>
      </c>
      <c r="B262" t="s">
        <v>3031</v>
      </c>
      <c r="C262" t="s">
        <v>157</v>
      </c>
      <c r="D262" t="s">
        <v>6574</v>
      </c>
      <c r="E262" t="s">
        <v>6031</v>
      </c>
      <c r="F262" s="36" t="s">
        <v>9189</v>
      </c>
      <c r="G262" t="s">
        <v>8827</v>
      </c>
    </row>
    <row r="263" spans="1:10" x14ac:dyDescent="0.45">
      <c r="A263" t="s">
        <v>6294</v>
      </c>
      <c r="B263" t="s">
        <v>3032</v>
      </c>
      <c r="C263" t="s">
        <v>157</v>
      </c>
      <c r="D263" t="s">
        <v>6295</v>
      </c>
      <c r="E263" t="s">
        <v>6031</v>
      </c>
      <c r="F263" s="36" t="s">
        <v>9189</v>
      </c>
      <c r="G263" t="s">
        <v>8827</v>
      </c>
    </row>
    <row r="264" spans="1:10" x14ac:dyDescent="0.45">
      <c r="A264" t="s">
        <v>6575</v>
      </c>
      <c r="B264" t="s">
        <v>3033</v>
      </c>
      <c r="C264" t="s">
        <v>157</v>
      </c>
      <c r="D264" t="s">
        <v>6576</v>
      </c>
      <c r="E264" t="s">
        <v>6031</v>
      </c>
      <c r="F264" s="36" t="s">
        <v>9189</v>
      </c>
      <c r="G264" t="s">
        <v>8827</v>
      </c>
    </row>
    <row r="265" spans="1:10" x14ac:dyDescent="0.45">
      <c r="A265" t="s">
        <v>6591</v>
      </c>
      <c r="B265" t="s">
        <v>3034</v>
      </c>
      <c r="C265" t="s">
        <v>159</v>
      </c>
      <c r="D265" t="s">
        <v>6592</v>
      </c>
      <c r="E265" t="s">
        <v>6031</v>
      </c>
      <c r="F265" s="36" t="s">
        <v>160</v>
      </c>
      <c r="G265" t="s">
        <v>8827</v>
      </c>
    </row>
    <row r="266" spans="1:10" x14ac:dyDescent="0.45">
      <c r="A266" t="s">
        <v>6296</v>
      </c>
      <c r="B266" t="s">
        <v>3035</v>
      </c>
      <c r="C266" t="s">
        <v>159</v>
      </c>
      <c r="D266" t="s">
        <v>6297</v>
      </c>
      <c r="E266" t="s">
        <v>6031</v>
      </c>
      <c r="F266" s="36" t="s">
        <v>160</v>
      </c>
      <c r="G266" t="s">
        <v>8827</v>
      </c>
    </row>
    <row r="267" spans="1:10" x14ac:dyDescent="0.45">
      <c r="A267" t="s">
        <v>6346</v>
      </c>
      <c r="B267" t="s">
        <v>3036</v>
      </c>
      <c r="C267" t="s">
        <v>159</v>
      </c>
      <c r="D267" t="s">
        <v>967</v>
      </c>
      <c r="E267" t="s">
        <v>6031</v>
      </c>
      <c r="F267" s="36" t="s">
        <v>160</v>
      </c>
      <c r="G267" t="s">
        <v>8827</v>
      </c>
    </row>
    <row r="268" spans="1:10" x14ac:dyDescent="0.45">
      <c r="A268" t="s">
        <v>6593</v>
      </c>
      <c r="B268" t="s">
        <v>3037</v>
      </c>
      <c r="C268" t="s">
        <v>159</v>
      </c>
      <c r="D268" t="s">
        <v>6594</v>
      </c>
      <c r="E268" t="s">
        <v>6031</v>
      </c>
      <c r="F268" s="36" t="s">
        <v>160</v>
      </c>
      <c r="G268" t="s">
        <v>8827</v>
      </c>
    </row>
    <row r="269" spans="1:10" x14ac:dyDescent="0.45">
      <c r="A269" t="s">
        <v>6347</v>
      </c>
      <c r="B269" t="s">
        <v>3038</v>
      </c>
      <c r="C269" t="s">
        <v>159</v>
      </c>
      <c r="D269" t="s">
        <v>6348</v>
      </c>
      <c r="E269" t="s">
        <v>6031</v>
      </c>
      <c r="F269" s="36" t="s">
        <v>160</v>
      </c>
      <c r="G269" t="s">
        <v>8827</v>
      </c>
    </row>
    <row r="270" spans="1:10" x14ac:dyDescent="0.45">
      <c r="A270" t="s">
        <v>94</v>
      </c>
      <c r="B270" t="s">
        <v>95</v>
      </c>
      <c r="C270" t="s">
        <v>159</v>
      </c>
      <c r="D270" t="s">
        <v>6577</v>
      </c>
      <c r="E270" t="s">
        <v>96</v>
      </c>
      <c r="F270" s="36" t="s">
        <v>160</v>
      </c>
      <c r="G270" t="s">
        <v>2</v>
      </c>
      <c r="H270" t="s">
        <v>8832</v>
      </c>
      <c r="I270" t="s">
        <v>8831</v>
      </c>
      <c r="J270" t="s">
        <v>9152</v>
      </c>
    </row>
    <row r="271" spans="1:10" x14ac:dyDescent="0.45">
      <c r="A271" t="s">
        <v>6349</v>
      </c>
      <c r="B271" t="s">
        <v>3039</v>
      </c>
      <c r="C271" t="s">
        <v>159</v>
      </c>
      <c r="D271" t="s">
        <v>6350</v>
      </c>
      <c r="E271" t="s">
        <v>6031</v>
      </c>
      <c r="F271" s="36" t="s">
        <v>160</v>
      </c>
      <c r="G271" t="s">
        <v>8827</v>
      </c>
    </row>
    <row r="272" spans="1:10" x14ac:dyDescent="0.45">
      <c r="A272" t="s">
        <v>6298</v>
      </c>
      <c r="B272" t="s">
        <v>3040</v>
      </c>
      <c r="C272" t="s">
        <v>161</v>
      </c>
      <c r="D272" t="s">
        <v>6299</v>
      </c>
      <c r="E272" t="s">
        <v>6031</v>
      </c>
      <c r="F272" s="61" t="s">
        <v>162</v>
      </c>
      <c r="G272" t="s">
        <v>8827</v>
      </c>
    </row>
    <row r="273" spans="1:10" x14ac:dyDescent="0.45">
      <c r="A273" t="s">
        <v>6595</v>
      </c>
      <c r="B273" t="s">
        <v>3041</v>
      </c>
      <c r="C273" t="s">
        <v>161</v>
      </c>
      <c r="D273" t="s">
        <v>6596</v>
      </c>
      <c r="E273" t="s">
        <v>6031</v>
      </c>
      <c r="F273" s="61" t="s">
        <v>162</v>
      </c>
      <c r="G273" t="s">
        <v>8827</v>
      </c>
    </row>
    <row r="274" spans="1:10" x14ac:dyDescent="0.45">
      <c r="A274" t="s">
        <v>6578</v>
      </c>
      <c r="B274" t="s">
        <v>3042</v>
      </c>
      <c r="C274" t="s">
        <v>161</v>
      </c>
      <c r="D274" t="s">
        <v>6579</v>
      </c>
      <c r="E274" t="s">
        <v>6031</v>
      </c>
      <c r="F274" s="61" t="s">
        <v>162</v>
      </c>
      <c r="G274" t="s">
        <v>8827</v>
      </c>
    </row>
    <row r="275" spans="1:10" x14ac:dyDescent="0.45">
      <c r="A275" t="s">
        <v>6597</v>
      </c>
      <c r="B275" t="s">
        <v>3043</v>
      </c>
      <c r="C275" t="s">
        <v>161</v>
      </c>
      <c r="D275" t="s">
        <v>6598</v>
      </c>
      <c r="E275" t="s">
        <v>6031</v>
      </c>
      <c r="F275" s="61" t="s">
        <v>162</v>
      </c>
      <c r="G275" t="s">
        <v>8827</v>
      </c>
    </row>
    <row r="276" spans="1:10" x14ac:dyDescent="0.45">
      <c r="A276" t="s">
        <v>6300</v>
      </c>
      <c r="B276" t="s">
        <v>3044</v>
      </c>
      <c r="C276" t="s">
        <v>161</v>
      </c>
      <c r="D276" t="s">
        <v>6301</v>
      </c>
      <c r="E276" t="s">
        <v>6031</v>
      </c>
      <c r="F276" s="61" t="s">
        <v>162</v>
      </c>
      <c r="G276" t="s">
        <v>8827</v>
      </c>
    </row>
    <row r="277" spans="1:10" x14ac:dyDescent="0.45">
      <c r="A277" t="s">
        <v>6351</v>
      </c>
      <c r="B277" t="s">
        <v>3045</v>
      </c>
      <c r="C277" t="s">
        <v>161</v>
      </c>
      <c r="D277" t="s">
        <v>6352</v>
      </c>
      <c r="E277" t="s">
        <v>6031</v>
      </c>
      <c r="F277" s="61" t="s">
        <v>162</v>
      </c>
      <c r="G277" t="s">
        <v>8827</v>
      </c>
    </row>
    <row r="278" spans="1:10" x14ac:dyDescent="0.45">
      <c r="A278" t="s">
        <v>6599</v>
      </c>
      <c r="B278" t="s">
        <v>3046</v>
      </c>
      <c r="C278" t="s">
        <v>161</v>
      </c>
      <c r="D278" t="s">
        <v>6600</v>
      </c>
      <c r="E278" t="s">
        <v>6031</v>
      </c>
      <c r="F278" s="61" t="s">
        <v>162</v>
      </c>
      <c r="G278" t="s">
        <v>8827</v>
      </c>
    </row>
    <row r="279" spans="1:10" x14ac:dyDescent="0.45">
      <c r="A279" t="s">
        <v>6580</v>
      </c>
      <c r="B279" t="s">
        <v>6581</v>
      </c>
      <c r="C279" t="s">
        <v>161</v>
      </c>
      <c r="D279" t="s">
        <v>6582</v>
      </c>
      <c r="E279" t="s">
        <v>6031</v>
      </c>
      <c r="F279" s="61" t="s">
        <v>162</v>
      </c>
      <c r="G279" t="s">
        <v>8827</v>
      </c>
    </row>
    <row r="280" spans="1:10" x14ac:dyDescent="0.45">
      <c r="A280" t="s">
        <v>6583</v>
      </c>
      <c r="B280" t="s">
        <v>6584</v>
      </c>
      <c r="C280" t="s">
        <v>161</v>
      </c>
      <c r="D280" t="s">
        <v>6585</v>
      </c>
      <c r="E280" t="s">
        <v>6031</v>
      </c>
      <c r="F280" s="61" t="s">
        <v>162</v>
      </c>
      <c r="G280" t="s">
        <v>8827</v>
      </c>
    </row>
    <row r="281" spans="1:10" x14ac:dyDescent="0.45">
      <c r="A281" t="s">
        <v>6601</v>
      </c>
      <c r="B281" t="s">
        <v>3054</v>
      </c>
      <c r="C281" t="s">
        <v>161</v>
      </c>
      <c r="D281" t="s">
        <v>6602</v>
      </c>
      <c r="E281" t="s">
        <v>6031</v>
      </c>
      <c r="F281" s="61" t="s">
        <v>162</v>
      </c>
      <c r="G281" t="s">
        <v>8827</v>
      </c>
    </row>
    <row r="282" spans="1:10" x14ac:dyDescent="0.45">
      <c r="A282" t="s">
        <v>6353</v>
      </c>
      <c r="B282" t="s">
        <v>3055</v>
      </c>
      <c r="C282" t="s">
        <v>161</v>
      </c>
      <c r="D282" t="s">
        <v>6354</v>
      </c>
      <c r="E282" t="s">
        <v>6031</v>
      </c>
      <c r="F282" s="61" t="s">
        <v>162</v>
      </c>
      <c r="G282" t="s">
        <v>8827</v>
      </c>
    </row>
    <row r="283" spans="1:10" x14ac:dyDescent="0.45">
      <c r="A283" t="s">
        <v>6603</v>
      </c>
      <c r="B283" t="s">
        <v>3056</v>
      </c>
      <c r="C283" t="s">
        <v>161</v>
      </c>
      <c r="D283" t="s">
        <v>6604</v>
      </c>
      <c r="E283" t="s">
        <v>6031</v>
      </c>
      <c r="F283" s="61" t="s">
        <v>162</v>
      </c>
      <c r="G283" t="s">
        <v>8827</v>
      </c>
    </row>
    <row r="284" spans="1:10" x14ac:dyDescent="0.45">
      <c r="A284" t="s">
        <v>6586</v>
      </c>
      <c r="B284" t="s">
        <v>3057</v>
      </c>
      <c r="C284" t="s">
        <v>161</v>
      </c>
      <c r="D284" t="s">
        <v>6587</v>
      </c>
      <c r="E284" t="s">
        <v>6031</v>
      </c>
      <c r="F284" s="61" t="s">
        <v>162</v>
      </c>
      <c r="G284" t="s">
        <v>8827</v>
      </c>
    </row>
    <row r="285" spans="1:10" x14ac:dyDescent="0.45">
      <c r="A285" s="18" t="s">
        <v>6021</v>
      </c>
      <c r="B285" s="20" t="s">
        <v>6020</v>
      </c>
      <c r="C285" t="s">
        <v>163</v>
      </c>
      <c r="D285" t="s">
        <v>6023</v>
      </c>
      <c r="E285" s="22" t="s">
        <v>96</v>
      </c>
      <c r="F285" s="36" t="s">
        <v>164</v>
      </c>
      <c r="G285" t="s">
        <v>2</v>
      </c>
      <c r="H285" t="s">
        <v>8832</v>
      </c>
      <c r="I285" t="s">
        <v>8831</v>
      </c>
      <c r="J285" t="s">
        <v>9152</v>
      </c>
    </row>
    <row r="286" spans="1:10" x14ac:dyDescent="0.45">
      <c r="A286" t="s">
        <v>99</v>
      </c>
      <c r="B286" t="s">
        <v>100</v>
      </c>
      <c r="C286" t="s">
        <v>163</v>
      </c>
      <c r="D286" t="s">
        <v>6605</v>
      </c>
      <c r="E286" t="s">
        <v>96</v>
      </c>
      <c r="F286" s="36" t="s">
        <v>164</v>
      </c>
      <c r="G286" t="s">
        <v>2</v>
      </c>
      <c r="H286" t="s">
        <v>8832</v>
      </c>
      <c r="I286" t="s">
        <v>8831</v>
      </c>
      <c r="J286" t="s">
        <v>9152</v>
      </c>
    </row>
    <row r="287" spans="1:10" x14ac:dyDescent="0.45">
      <c r="A287" t="s">
        <v>6302</v>
      </c>
      <c r="B287" t="s">
        <v>3058</v>
      </c>
      <c r="C287" t="s">
        <v>163</v>
      </c>
      <c r="D287" t="s">
        <v>6303</v>
      </c>
      <c r="E287" t="s">
        <v>6031</v>
      </c>
      <c r="F287" s="36" t="s">
        <v>164</v>
      </c>
      <c r="G287" t="s">
        <v>8827</v>
      </c>
    </row>
    <row r="288" spans="1:10" x14ac:dyDescent="0.45">
      <c r="A288" t="s">
        <v>105</v>
      </c>
      <c r="B288" t="s">
        <v>106</v>
      </c>
      <c r="C288" t="s">
        <v>163</v>
      </c>
      <c r="D288" t="s">
        <v>6304</v>
      </c>
      <c r="E288" t="s">
        <v>96</v>
      </c>
      <c r="F288" s="36" t="s">
        <v>164</v>
      </c>
      <c r="G288" t="s">
        <v>2</v>
      </c>
      <c r="H288" t="s">
        <v>8832</v>
      </c>
      <c r="J288" t="s">
        <v>9152</v>
      </c>
    </row>
    <row r="289" spans="1:11" x14ac:dyDescent="0.45">
      <c r="A289" t="s">
        <v>108</v>
      </c>
      <c r="B289" t="s">
        <v>109</v>
      </c>
      <c r="C289" t="s">
        <v>163</v>
      </c>
      <c r="D289" t="s">
        <v>6606</v>
      </c>
      <c r="E289" t="s">
        <v>96</v>
      </c>
      <c r="F289" s="36" t="s">
        <v>164</v>
      </c>
      <c r="G289" t="s">
        <v>2</v>
      </c>
      <c r="H289" t="s">
        <v>8832</v>
      </c>
      <c r="I289" t="s">
        <v>8831</v>
      </c>
      <c r="J289" t="s">
        <v>9152</v>
      </c>
      <c r="K289" t="s">
        <v>9274</v>
      </c>
    </row>
    <row r="290" spans="1:11" x14ac:dyDescent="0.45">
      <c r="A290" t="s">
        <v>111</v>
      </c>
      <c r="B290" t="s">
        <v>112</v>
      </c>
      <c r="C290" t="s">
        <v>163</v>
      </c>
      <c r="D290" s="63" t="s">
        <v>6305</v>
      </c>
      <c r="E290" t="s">
        <v>96</v>
      </c>
      <c r="F290" s="36" t="s">
        <v>164</v>
      </c>
      <c r="G290" t="s">
        <v>2</v>
      </c>
      <c r="H290" t="s">
        <v>8832</v>
      </c>
      <c r="I290" t="s">
        <v>8831</v>
      </c>
      <c r="J290" t="s">
        <v>9152</v>
      </c>
      <c r="K290" s="67" t="s">
        <v>9274</v>
      </c>
    </row>
    <row r="291" spans="1:11" x14ac:dyDescent="0.45">
      <c r="A291" t="s">
        <v>114</v>
      </c>
      <c r="B291" t="s">
        <v>115</v>
      </c>
      <c r="C291" t="s">
        <v>163</v>
      </c>
      <c r="D291" t="s">
        <v>6588</v>
      </c>
      <c r="E291" t="s">
        <v>103</v>
      </c>
      <c r="F291" s="36" t="s">
        <v>164</v>
      </c>
      <c r="G291" t="s">
        <v>2</v>
      </c>
      <c r="H291" t="s">
        <v>8832</v>
      </c>
      <c r="J291" t="s">
        <v>9152</v>
      </c>
    </row>
    <row r="292" spans="1:11" x14ac:dyDescent="0.45">
      <c r="A292" t="s">
        <v>6355</v>
      </c>
      <c r="B292" t="s">
        <v>3059</v>
      </c>
      <c r="C292" t="s">
        <v>163</v>
      </c>
      <c r="D292" t="s">
        <v>6356</v>
      </c>
      <c r="E292" t="s">
        <v>6031</v>
      </c>
      <c r="F292" s="36" t="s">
        <v>164</v>
      </c>
      <c r="G292" t="s">
        <v>8827</v>
      </c>
    </row>
    <row r="293" spans="1:11" x14ac:dyDescent="0.45">
      <c r="A293" t="s">
        <v>6607</v>
      </c>
      <c r="B293" t="s">
        <v>3060</v>
      </c>
      <c r="C293" t="s">
        <v>163</v>
      </c>
      <c r="D293" t="s">
        <v>6608</v>
      </c>
      <c r="E293" t="s">
        <v>6031</v>
      </c>
      <c r="F293" s="36" t="s">
        <v>164</v>
      </c>
      <c r="G293" t="s">
        <v>8827</v>
      </c>
    </row>
    <row r="294" spans="1:11" x14ac:dyDescent="0.45">
      <c r="A294" t="s">
        <v>6306</v>
      </c>
      <c r="B294" t="s">
        <v>3061</v>
      </c>
      <c r="C294" t="s">
        <v>163</v>
      </c>
      <c r="D294" t="s">
        <v>6307</v>
      </c>
      <c r="E294" t="s">
        <v>6031</v>
      </c>
      <c r="F294" s="36" t="s">
        <v>164</v>
      </c>
      <c r="G294" t="s">
        <v>8827</v>
      </c>
    </row>
    <row r="295" spans="1:11" x14ac:dyDescent="0.45">
      <c r="A295" t="s">
        <v>6357</v>
      </c>
      <c r="B295" t="s">
        <v>3062</v>
      </c>
      <c r="C295" t="s">
        <v>165</v>
      </c>
      <c r="D295" t="s">
        <v>6358</v>
      </c>
      <c r="E295" t="s">
        <v>6031</v>
      </c>
      <c r="F295" s="61" t="s">
        <v>166</v>
      </c>
      <c r="G295" t="s">
        <v>8827</v>
      </c>
    </row>
    <row r="296" spans="1:11" x14ac:dyDescent="0.45">
      <c r="A296" t="s">
        <v>6609</v>
      </c>
      <c r="B296" t="s">
        <v>3063</v>
      </c>
      <c r="C296" t="s">
        <v>165</v>
      </c>
      <c r="D296" t="s">
        <v>6610</v>
      </c>
      <c r="E296" t="s">
        <v>6031</v>
      </c>
      <c r="F296" s="61" t="s">
        <v>166</v>
      </c>
      <c r="G296" t="s">
        <v>8827</v>
      </c>
    </row>
    <row r="297" spans="1:11" x14ac:dyDescent="0.45">
      <c r="A297" t="s">
        <v>6359</v>
      </c>
      <c r="B297" t="s">
        <v>3064</v>
      </c>
      <c r="C297" t="s">
        <v>165</v>
      </c>
      <c r="D297" t="s">
        <v>6360</v>
      </c>
      <c r="E297" t="s">
        <v>6031</v>
      </c>
      <c r="F297" s="61" t="s">
        <v>166</v>
      </c>
      <c r="G297" t="s">
        <v>8827</v>
      </c>
    </row>
    <row r="298" spans="1:11" x14ac:dyDescent="0.45">
      <c r="A298" t="s">
        <v>6620</v>
      </c>
      <c r="B298" t="s">
        <v>3065</v>
      </c>
      <c r="C298" t="s">
        <v>165</v>
      </c>
      <c r="D298" t="s">
        <v>6621</v>
      </c>
      <c r="E298" t="s">
        <v>6031</v>
      </c>
      <c r="F298" s="61" t="s">
        <v>166</v>
      </c>
      <c r="G298" t="s">
        <v>8827</v>
      </c>
    </row>
    <row r="299" spans="1:11" x14ac:dyDescent="0.45">
      <c r="A299" t="s">
        <v>6308</v>
      </c>
      <c r="B299" t="s">
        <v>3066</v>
      </c>
      <c r="C299" t="s">
        <v>165</v>
      </c>
      <c r="D299" t="s">
        <v>6309</v>
      </c>
      <c r="E299" t="s">
        <v>6031</v>
      </c>
      <c r="F299" s="61" t="s">
        <v>166</v>
      </c>
      <c r="G299" t="s">
        <v>8827</v>
      </c>
      <c r="J299" s="67"/>
    </row>
    <row r="300" spans="1:11" x14ac:dyDescent="0.45">
      <c r="A300" t="s">
        <v>6622</v>
      </c>
      <c r="B300" t="s">
        <v>3067</v>
      </c>
      <c r="C300" t="s">
        <v>165</v>
      </c>
      <c r="D300" t="s">
        <v>5246</v>
      </c>
      <c r="E300" t="s">
        <v>6031</v>
      </c>
      <c r="F300" s="61" t="s">
        <v>166</v>
      </c>
      <c r="G300" t="s">
        <v>8827</v>
      </c>
    </row>
    <row r="301" spans="1:11" x14ac:dyDescent="0.45">
      <c r="A301" t="s">
        <v>6611</v>
      </c>
      <c r="B301" t="s">
        <v>3068</v>
      </c>
      <c r="C301" t="s">
        <v>167</v>
      </c>
      <c r="D301" t="s">
        <v>6612</v>
      </c>
      <c r="E301" t="s">
        <v>6031</v>
      </c>
      <c r="F301" s="36" t="s">
        <v>168</v>
      </c>
      <c r="G301" t="s">
        <v>8827</v>
      </c>
    </row>
    <row r="302" spans="1:11" x14ac:dyDescent="0.45">
      <c r="A302" s="67" t="s">
        <v>6361</v>
      </c>
      <c r="B302" s="67" t="s">
        <v>3069</v>
      </c>
      <c r="C302" t="s">
        <v>167</v>
      </c>
      <c r="D302" t="s">
        <v>6362</v>
      </c>
      <c r="E302" s="67" t="s">
        <v>6031</v>
      </c>
      <c r="F302" s="36" t="s">
        <v>168</v>
      </c>
      <c r="G302" t="s">
        <v>8827</v>
      </c>
    </row>
    <row r="303" spans="1:11" x14ac:dyDescent="0.45">
      <c r="A303" t="s">
        <v>6613</v>
      </c>
      <c r="B303" t="s">
        <v>3070</v>
      </c>
      <c r="C303" t="s">
        <v>167</v>
      </c>
      <c r="D303" t="s">
        <v>6614</v>
      </c>
      <c r="E303" t="s">
        <v>6031</v>
      </c>
      <c r="F303" s="36" t="s">
        <v>168</v>
      </c>
      <c r="G303" t="s">
        <v>8827</v>
      </c>
    </row>
    <row r="304" spans="1:11" x14ac:dyDescent="0.45">
      <c r="A304" t="s">
        <v>6615</v>
      </c>
      <c r="B304" t="s">
        <v>3071</v>
      </c>
      <c r="C304" t="s">
        <v>167</v>
      </c>
      <c r="D304" t="s">
        <v>6616</v>
      </c>
      <c r="E304" t="s">
        <v>6031</v>
      </c>
      <c r="F304" s="36" t="s">
        <v>168</v>
      </c>
      <c r="G304" t="s">
        <v>8827</v>
      </c>
      <c r="J304" t="s">
        <v>9152</v>
      </c>
    </row>
    <row r="305" spans="1:10" x14ac:dyDescent="0.45">
      <c r="A305" t="s">
        <v>6310</v>
      </c>
      <c r="B305" t="s">
        <v>3072</v>
      </c>
      <c r="C305" t="s">
        <v>167</v>
      </c>
      <c r="D305" t="s">
        <v>6311</v>
      </c>
      <c r="E305" t="s">
        <v>6031</v>
      </c>
      <c r="F305" s="36" t="s">
        <v>168</v>
      </c>
      <c r="G305" t="s">
        <v>8827</v>
      </c>
    </row>
    <row r="306" spans="1:10" x14ac:dyDescent="0.45">
      <c r="A306" t="s">
        <v>6363</v>
      </c>
      <c r="B306" t="s">
        <v>3073</v>
      </c>
      <c r="C306" t="s">
        <v>167</v>
      </c>
      <c r="D306" t="s">
        <v>6364</v>
      </c>
      <c r="E306" t="s">
        <v>6031</v>
      </c>
      <c r="F306" s="36" t="s">
        <v>168</v>
      </c>
      <c r="G306" t="s">
        <v>8827</v>
      </c>
    </row>
    <row r="307" spans="1:10" x14ac:dyDescent="0.45">
      <c r="A307" s="19" t="s">
        <v>6312</v>
      </c>
      <c r="B307" s="21" t="s">
        <v>3074</v>
      </c>
      <c r="C307" t="s">
        <v>167</v>
      </c>
      <c r="D307" t="s">
        <v>6313</v>
      </c>
      <c r="E307" s="23" t="s">
        <v>6031</v>
      </c>
      <c r="F307" s="36" t="s">
        <v>168</v>
      </c>
      <c r="G307" t="s">
        <v>8827</v>
      </c>
    </row>
    <row r="308" spans="1:10" x14ac:dyDescent="0.45">
      <c r="A308" t="s">
        <v>117</v>
      </c>
      <c r="B308" t="s">
        <v>118</v>
      </c>
      <c r="C308" t="s">
        <v>167</v>
      </c>
      <c r="D308" t="s">
        <v>6365</v>
      </c>
      <c r="E308" t="s">
        <v>17</v>
      </c>
      <c r="F308" s="36" t="s">
        <v>168</v>
      </c>
      <c r="G308" t="s">
        <v>2</v>
      </c>
      <c r="H308" t="s">
        <v>8832</v>
      </c>
    </row>
    <row r="309" spans="1:10" x14ac:dyDescent="0.45">
      <c r="A309" t="s">
        <v>6366</v>
      </c>
      <c r="B309" t="s">
        <v>3075</v>
      </c>
      <c r="C309" t="s">
        <v>167</v>
      </c>
      <c r="D309" t="s">
        <v>6367</v>
      </c>
      <c r="E309" t="s">
        <v>6031</v>
      </c>
      <c r="F309" s="36" t="s">
        <v>168</v>
      </c>
      <c r="G309" t="s">
        <v>8827</v>
      </c>
    </row>
    <row r="310" spans="1:10" x14ac:dyDescent="0.45">
      <c r="A310" t="s">
        <v>6368</v>
      </c>
      <c r="B310" t="s">
        <v>3076</v>
      </c>
      <c r="C310" t="s">
        <v>167</v>
      </c>
      <c r="D310" t="s">
        <v>6369</v>
      </c>
      <c r="E310" t="s">
        <v>6031</v>
      </c>
      <c r="F310" s="36" t="s">
        <v>168</v>
      </c>
      <c r="G310" t="s">
        <v>8827</v>
      </c>
    </row>
    <row r="311" spans="1:10" x14ac:dyDescent="0.45">
      <c r="A311" t="s">
        <v>6623</v>
      </c>
      <c r="B311" t="s">
        <v>3077</v>
      </c>
      <c r="C311" t="s">
        <v>167</v>
      </c>
      <c r="D311" s="67" t="s">
        <v>6624</v>
      </c>
      <c r="E311" t="s">
        <v>6031</v>
      </c>
      <c r="F311" s="36" t="s">
        <v>168</v>
      </c>
      <c r="G311" t="s">
        <v>8827</v>
      </c>
    </row>
    <row r="312" spans="1:10" x14ac:dyDescent="0.45">
      <c r="A312" t="s">
        <v>6370</v>
      </c>
      <c r="B312" t="s">
        <v>3078</v>
      </c>
      <c r="C312" t="s">
        <v>167</v>
      </c>
      <c r="D312" t="s">
        <v>6371</v>
      </c>
      <c r="E312" t="s">
        <v>6031</v>
      </c>
      <c r="F312" s="36" t="s">
        <v>168</v>
      </c>
      <c r="G312" t="s">
        <v>8827</v>
      </c>
    </row>
    <row r="313" spans="1:10" x14ac:dyDescent="0.45">
      <c r="A313" s="63" t="s">
        <v>6314</v>
      </c>
      <c r="B313" s="63" t="s">
        <v>3079</v>
      </c>
      <c r="C313" t="s">
        <v>167</v>
      </c>
      <c r="D313" t="s">
        <v>6315</v>
      </c>
      <c r="E313" s="63" t="s">
        <v>6031</v>
      </c>
      <c r="F313" s="36" t="s">
        <v>168</v>
      </c>
      <c r="G313" t="s">
        <v>8827</v>
      </c>
    </row>
    <row r="314" spans="1:10" x14ac:dyDescent="0.45">
      <c r="A314" t="s">
        <v>6316</v>
      </c>
      <c r="B314" t="s">
        <v>3080</v>
      </c>
      <c r="C314" t="s">
        <v>167</v>
      </c>
      <c r="D314" t="s">
        <v>6317</v>
      </c>
      <c r="E314" t="s">
        <v>6031</v>
      </c>
      <c r="F314" s="36" t="s">
        <v>168</v>
      </c>
      <c r="G314" t="s">
        <v>8827</v>
      </c>
    </row>
    <row r="315" spans="1:10" x14ac:dyDescent="0.45">
      <c r="A315" t="s">
        <v>6625</v>
      </c>
      <c r="B315" t="s">
        <v>6626</v>
      </c>
      <c r="C315" t="s">
        <v>169</v>
      </c>
      <c r="D315" t="s">
        <v>6627</v>
      </c>
      <c r="E315" t="s">
        <v>6031</v>
      </c>
      <c r="F315" s="61" t="s">
        <v>170</v>
      </c>
      <c r="G315" t="s">
        <v>8827</v>
      </c>
    </row>
    <row r="316" spans="1:10" x14ac:dyDescent="0.45">
      <c r="A316" t="s">
        <v>6318</v>
      </c>
      <c r="B316" t="s">
        <v>3081</v>
      </c>
      <c r="C316" t="s">
        <v>169</v>
      </c>
      <c r="D316" t="s">
        <v>6319</v>
      </c>
      <c r="E316" t="s">
        <v>6031</v>
      </c>
      <c r="F316" s="61" t="s">
        <v>170</v>
      </c>
      <c r="G316" t="s">
        <v>8827</v>
      </c>
      <c r="J316" s="67"/>
    </row>
    <row r="317" spans="1:10" x14ac:dyDescent="0.45">
      <c r="A317" t="s">
        <v>7792</v>
      </c>
      <c r="B317" t="s">
        <v>3082</v>
      </c>
      <c r="C317" t="s">
        <v>169</v>
      </c>
      <c r="D317" s="4" t="s">
        <v>8825</v>
      </c>
      <c r="E317" t="s">
        <v>6031</v>
      </c>
      <c r="F317" s="61" t="s">
        <v>170</v>
      </c>
      <c r="G317" t="s">
        <v>8827</v>
      </c>
      <c r="J317" s="67"/>
    </row>
    <row r="318" spans="1:10" x14ac:dyDescent="0.45">
      <c r="A318" t="s">
        <v>6628</v>
      </c>
      <c r="B318" t="s">
        <v>6629</v>
      </c>
      <c r="C318" t="s">
        <v>169</v>
      </c>
      <c r="D318" t="s">
        <v>6630</v>
      </c>
      <c r="E318" t="s">
        <v>6031</v>
      </c>
      <c r="F318" s="61" t="s">
        <v>170</v>
      </c>
      <c r="G318" t="s">
        <v>8827</v>
      </c>
      <c r="J318" s="67"/>
    </row>
    <row r="319" spans="1:10" x14ac:dyDescent="0.45">
      <c r="A319" t="s">
        <v>6617</v>
      </c>
      <c r="B319" t="s">
        <v>6618</v>
      </c>
      <c r="C319" t="s">
        <v>169</v>
      </c>
      <c r="D319" t="s">
        <v>6619</v>
      </c>
      <c r="E319" t="s">
        <v>6031</v>
      </c>
      <c r="F319" s="61" t="s">
        <v>170</v>
      </c>
      <c r="G319" t="s">
        <v>8827</v>
      </c>
    </row>
    <row r="320" spans="1:10" x14ac:dyDescent="0.45">
      <c r="A320" t="s">
        <v>6631</v>
      </c>
      <c r="B320" t="s">
        <v>3091</v>
      </c>
      <c r="C320" t="s">
        <v>169</v>
      </c>
      <c r="D320" t="s">
        <v>6632</v>
      </c>
      <c r="E320" t="s">
        <v>6031</v>
      </c>
      <c r="F320" s="61" t="s">
        <v>170</v>
      </c>
      <c r="G320" t="s">
        <v>8827</v>
      </c>
    </row>
    <row r="321" spans="1:7" x14ac:dyDescent="0.45">
      <c r="A321" t="s">
        <v>6633</v>
      </c>
      <c r="B321" t="s">
        <v>6634</v>
      </c>
      <c r="C321" t="s">
        <v>169</v>
      </c>
      <c r="D321" t="s">
        <v>6635</v>
      </c>
      <c r="E321" t="s">
        <v>6031</v>
      </c>
      <c r="F321" s="61" t="s">
        <v>170</v>
      </c>
      <c r="G321" t="s">
        <v>8827</v>
      </c>
    </row>
  </sheetData>
  <autoFilter ref="A1:K321" xr:uid="{00000000-0009-0000-0000-00000F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2:F31"/>
  <sheetViews>
    <sheetView topLeftCell="A7" workbookViewId="0">
      <selection activeCell="B19" sqref="B19"/>
    </sheetView>
  </sheetViews>
  <sheetFormatPr defaultRowHeight="14.25" x14ac:dyDescent="0.45"/>
  <cols>
    <col min="2" max="2" width="23.1328125" bestFit="1" customWidth="1"/>
    <col min="3" max="3" width="45.86328125" customWidth="1"/>
    <col min="4" max="4" width="35.33203125" bestFit="1" customWidth="1"/>
    <col min="5" max="5" width="23.1328125" bestFit="1" customWidth="1"/>
    <col min="6" max="6" width="58.73046875" customWidth="1"/>
  </cols>
  <sheetData>
    <row r="2" spans="2:6" x14ac:dyDescent="0.45">
      <c r="B2" s="69" t="s">
        <v>9154</v>
      </c>
      <c r="C2" t="s">
        <v>9156</v>
      </c>
    </row>
    <row r="3" spans="2:6" x14ac:dyDescent="0.45">
      <c r="B3" s="69" t="s">
        <v>9153</v>
      </c>
      <c r="C3" s="71">
        <v>43466</v>
      </c>
    </row>
    <row r="4" spans="2:6" x14ac:dyDescent="0.45">
      <c r="B4" s="69" t="s">
        <v>9155</v>
      </c>
      <c r="C4" t="s">
        <v>9157</v>
      </c>
    </row>
    <row r="5" spans="2:6" x14ac:dyDescent="0.45">
      <c r="B5" s="69"/>
    </row>
    <row r="6" spans="2:6" ht="42.75" x14ac:dyDescent="0.45">
      <c r="B6" s="69" t="s">
        <v>9158</v>
      </c>
      <c r="C6" s="70" t="s">
        <v>9177</v>
      </c>
    </row>
    <row r="7" spans="2:6" ht="42.75" x14ac:dyDescent="0.45">
      <c r="C7" s="70" t="s">
        <v>9159</v>
      </c>
    </row>
    <row r="8" spans="2:6" s="67" customFormat="1" x14ac:dyDescent="0.45">
      <c r="C8" s="70"/>
    </row>
    <row r="9" spans="2:6" s="67" customFormat="1" x14ac:dyDescent="0.45">
      <c r="B9" s="69" t="s">
        <v>9183</v>
      </c>
      <c r="C9" s="73" t="s">
        <v>9181</v>
      </c>
    </row>
    <row r="10" spans="2:6" ht="28.5" x14ac:dyDescent="0.45">
      <c r="C10" s="72" t="s">
        <v>9182</v>
      </c>
    </row>
    <row r="11" spans="2:6" s="67" customFormat="1" x14ac:dyDescent="0.45">
      <c r="C11" s="76" t="s">
        <v>9190</v>
      </c>
    </row>
    <row r="12" spans="2:6" s="67" customFormat="1" x14ac:dyDescent="0.45"/>
    <row r="13" spans="2:6" ht="35" customHeight="1" x14ac:dyDescent="0.45">
      <c r="B13" s="69" t="s">
        <v>9160</v>
      </c>
      <c r="C13" s="74" t="s">
        <v>9169</v>
      </c>
      <c r="D13" s="75" t="s">
        <v>9170</v>
      </c>
      <c r="E13" s="75" t="s">
        <v>9171</v>
      </c>
      <c r="F13" s="75" t="s">
        <v>9172</v>
      </c>
    </row>
    <row r="14" spans="2:6" ht="57" x14ac:dyDescent="0.45">
      <c r="B14" t="s">
        <v>11741</v>
      </c>
      <c r="C14" s="70" t="s">
        <v>9180</v>
      </c>
      <c r="D14" t="s">
        <v>9191</v>
      </c>
      <c r="E14" t="s">
        <v>9192</v>
      </c>
    </row>
    <row r="15" spans="2:6" x14ac:dyDescent="0.45">
      <c r="B15" t="s">
        <v>11742</v>
      </c>
      <c r="C15" s="70" t="s">
        <v>9179</v>
      </c>
      <c r="D15" t="s">
        <v>9200</v>
      </c>
    </row>
    <row r="16" spans="2:6" ht="28.5" x14ac:dyDescent="0.45">
      <c r="B16" t="s">
        <v>11743</v>
      </c>
      <c r="C16" s="70" t="s">
        <v>9174</v>
      </c>
      <c r="D16" t="s">
        <v>9194</v>
      </c>
      <c r="E16" t="s">
        <v>9178</v>
      </c>
    </row>
    <row r="17" spans="2:6" ht="28.5" x14ac:dyDescent="0.45">
      <c r="B17" t="s">
        <v>11744</v>
      </c>
      <c r="C17" s="70" t="s">
        <v>9175</v>
      </c>
      <c r="D17" t="s">
        <v>9187</v>
      </c>
      <c r="E17" t="s">
        <v>9185</v>
      </c>
    </row>
    <row r="18" spans="2:6" x14ac:dyDescent="0.45">
      <c r="B18" t="s">
        <v>11745</v>
      </c>
      <c r="C18" s="70" t="s">
        <v>9176</v>
      </c>
      <c r="D18" t="s">
        <v>9186</v>
      </c>
      <c r="E18" t="s">
        <v>9184</v>
      </c>
      <c r="F18" t="s">
        <v>11739</v>
      </c>
    </row>
    <row r="19" spans="2:6" x14ac:dyDescent="0.45">
      <c r="B19" t="s">
        <v>9165</v>
      </c>
      <c r="C19" s="70" t="s">
        <v>9197</v>
      </c>
      <c r="D19" t="s">
        <v>9277</v>
      </c>
    </row>
    <row r="20" spans="2:6" s="67" customFormat="1" x14ac:dyDescent="0.45">
      <c r="B20" s="67" t="s">
        <v>9276</v>
      </c>
      <c r="C20" s="70" t="s">
        <v>9282</v>
      </c>
      <c r="D20" s="67" t="s">
        <v>9278</v>
      </c>
    </row>
    <row r="21" spans="2:6" s="67" customFormat="1" x14ac:dyDescent="0.45">
      <c r="B21" s="67" t="s">
        <v>9279</v>
      </c>
      <c r="C21" s="70" t="s">
        <v>9280</v>
      </c>
      <c r="D21" s="67" t="s">
        <v>9281</v>
      </c>
    </row>
    <row r="22" spans="2:6" x14ac:dyDescent="0.45">
      <c r="B22" t="s">
        <v>9285</v>
      </c>
      <c r="C22" s="70" t="s">
        <v>9198</v>
      </c>
      <c r="D22" t="s">
        <v>9286</v>
      </c>
    </row>
    <row r="23" spans="2:6" s="67" customFormat="1" ht="42.75" x14ac:dyDescent="0.45">
      <c r="B23" s="67" t="s">
        <v>9204</v>
      </c>
      <c r="C23" s="70" t="s">
        <v>9205</v>
      </c>
      <c r="D23" s="67" t="s">
        <v>9277</v>
      </c>
      <c r="F23" s="67" t="s">
        <v>11740</v>
      </c>
    </row>
    <row r="24" spans="2:6" s="67" customFormat="1" ht="42.75" x14ac:dyDescent="0.45">
      <c r="B24" s="67" t="s">
        <v>9203</v>
      </c>
      <c r="C24" s="70" t="s">
        <v>9206</v>
      </c>
      <c r="D24" s="67" t="s">
        <v>9277</v>
      </c>
      <c r="F24" s="67" t="s">
        <v>11739</v>
      </c>
    </row>
    <row r="25" spans="2:6" x14ac:dyDescent="0.45">
      <c r="B25" t="s">
        <v>9167</v>
      </c>
      <c r="C25" s="70" t="s">
        <v>9195</v>
      </c>
      <c r="D25" s="67" t="s">
        <v>9283</v>
      </c>
    </row>
    <row r="26" spans="2:6" s="67" customFormat="1" x14ac:dyDescent="0.45">
      <c r="B26" s="67" t="s">
        <v>9287</v>
      </c>
      <c r="C26" s="70" t="s">
        <v>9288</v>
      </c>
      <c r="D26" s="67" t="s">
        <v>9289</v>
      </c>
    </row>
    <row r="27" spans="2:6" x14ac:dyDescent="0.45">
      <c r="B27" t="s">
        <v>9162</v>
      </c>
      <c r="C27" s="70"/>
      <c r="D27" t="s">
        <v>9201</v>
      </c>
    </row>
    <row r="28" spans="2:6" x14ac:dyDescent="0.45">
      <c r="B28" t="s">
        <v>9163</v>
      </c>
      <c r="C28" s="70" t="s">
        <v>9196</v>
      </c>
      <c r="D28" t="s">
        <v>9284</v>
      </c>
    </row>
    <row r="29" spans="2:6" ht="28.5" x14ac:dyDescent="0.45">
      <c r="B29" t="s">
        <v>9164</v>
      </c>
      <c r="C29" s="70" t="s">
        <v>9199</v>
      </c>
      <c r="D29" t="s">
        <v>9200</v>
      </c>
    </row>
    <row r="30" spans="2:6" x14ac:dyDescent="0.45">
      <c r="B30" t="s">
        <v>9166</v>
      </c>
      <c r="C30" s="70" t="s">
        <v>9193</v>
      </c>
      <c r="D30" s="67" t="s">
        <v>9275</v>
      </c>
    </row>
    <row r="31" spans="2:6" x14ac:dyDescent="0.45">
      <c r="B31" t="s">
        <v>9173</v>
      </c>
      <c r="C31" s="70" t="s">
        <v>9168</v>
      </c>
      <c r="D31" s="67" t="s">
        <v>9202</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D308"/>
  <sheetViews>
    <sheetView workbookViewId="0"/>
  </sheetViews>
  <sheetFormatPr defaultRowHeight="14.25" x14ac:dyDescent="0.45"/>
  <cols>
    <col min="2" max="2" width="87.33203125" customWidth="1"/>
    <col min="3" max="3" width="18.33203125" customWidth="1"/>
  </cols>
  <sheetData>
    <row r="1" spans="1:4" x14ac:dyDescent="0.45">
      <c r="A1" t="s">
        <v>5435</v>
      </c>
      <c r="B1" t="s">
        <v>5436</v>
      </c>
      <c r="C1" t="s">
        <v>6019</v>
      </c>
      <c r="D1" t="s">
        <v>992</v>
      </c>
    </row>
    <row r="2" spans="1:4" x14ac:dyDescent="0.45">
      <c r="A2" t="s">
        <v>5437</v>
      </c>
      <c r="B2" t="s">
        <v>5438</v>
      </c>
      <c r="C2" t="s">
        <v>134</v>
      </c>
      <c r="D2" s="18" t="s">
        <v>6033</v>
      </c>
    </row>
    <row r="3" spans="1:4" x14ac:dyDescent="0.45">
      <c r="A3" t="s">
        <v>5455</v>
      </c>
      <c r="B3" t="s">
        <v>5456</v>
      </c>
      <c r="C3" t="s">
        <v>136</v>
      </c>
      <c r="D3" s="22" t="s">
        <v>6048</v>
      </c>
    </row>
    <row r="4" spans="1:4" x14ac:dyDescent="0.45">
      <c r="A4" t="s">
        <v>5481</v>
      </c>
      <c r="B4" t="s">
        <v>5482</v>
      </c>
      <c r="C4" t="s">
        <v>138</v>
      </c>
      <c r="D4" s="18" t="s">
        <v>7833</v>
      </c>
    </row>
    <row r="5" spans="1:4" x14ac:dyDescent="0.45">
      <c r="A5" t="s">
        <v>5488</v>
      </c>
      <c r="B5" t="s">
        <v>5489</v>
      </c>
      <c r="C5" t="s">
        <v>140</v>
      </c>
      <c r="D5" s="22" t="s">
        <v>7834</v>
      </c>
    </row>
    <row r="6" spans="1:4" x14ac:dyDescent="0.45">
      <c r="A6" t="s">
        <v>5528</v>
      </c>
      <c r="B6" t="s">
        <v>5529</v>
      </c>
      <c r="C6" t="s">
        <v>5883</v>
      </c>
      <c r="D6" s="18" t="s">
        <v>7850</v>
      </c>
    </row>
    <row r="7" spans="1:4" x14ac:dyDescent="0.45">
      <c r="A7" t="s">
        <v>5633</v>
      </c>
      <c r="B7" t="s">
        <v>5634</v>
      </c>
      <c r="C7" t="s">
        <v>143</v>
      </c>
      <c r="D7" s="22" t="s">
        <v>7835</v>
      </c>
    </row>
    <row r="8" spans="1:4" x14ac:dyDescent="0.45">
      <c r="A8" t="s">
        <v>5648</v>
      </c>
      <c r="B8" t="s">
        <v>5649</v>
      </c>
      <c r="C8" t="s">
        <v>5931</v>
      </c>
      <c r="D8" s="18" t="s">
        <v>7831</v>
      </c>
    </row>
    <row r="9" spans="1:4" x14ac:dyDescent="0.45">
      <c r="A9" t="s">
        <v>5662</v>
      </c>
      <c r="B9" t="s">
        <v>5663</v>
      </c>
      <c r="C9" t="s">
        <v>5944</v>
      </c>
      <c r="D9" s="22" t="s">
        <v>7832</v>
      </c>
    </row>
    <row r="10" spans="1:4" x14ac:dyDescent="0.45">
      <c r="A10" t="s">
        <v>5679</v>
      </c>
      <c r="B10" t="s">
        <v>5680</v>
      </c>
      <c r="C10" t="s">
        <v>147</v>
      </c>
      <c r="D10" s="18" t="s">
        <v>7836</v>
      </c>
    </row>
    <row r="11" spans="1:4" x14ac:dyDescent="0.45">
      <c r="A11" t="s">
        <v>5696</v>
      </c>
      <c r="B11" t="s">
        <v>5697</v>
      </c>
      <c r="C11" t="s">
        <v>149</v>
      </c>
      <c r="D11" s="22" t="s">
        <v>7837</v>
      </c>
    </row>
    <row r="12" spans="1:4" x14ac:dyDescent="0.45">
      <c r="A12" t="s">
        <v>5710</v>
      </c>
      <c r="B12" t="s">
        <v>5711</v>
      </c>
      <c r="C12" t="s">
        <v>151</v>
      </c>
      <c r="D12" s="18" t="s">
        <v>7838</v>
      </c>
    </row>
    <row r="13" spans="1:4" x14ac:dyDescent="0.45">
      <c r="A13" t="s">
        <v>5723</v>
      </c>
      <c r="B13" t="s">
        <v>5724</v>
      </c>
      <c r="C13" t="s">
        <v>153</v>
      </c>
      <c r="D13" s="22" t="s">
        <v>7839</v>
      </c>
    </row>
    <row r="14" spans="1:4" x14ac:dyDescent="0.45">
      <c r="A14" t="s">
        <v>5738</v>
      </c>
      <c r="B14" t="s">
        <v>5739</v>
      </c>
      <c r="C14" t="s">
        <v>155</v>
      </c>
      <c r="D14" s="18" t="s">
        <v>7840</v>
      </c>
    </row>
    <row r="15" spans="1:4" x14ac:dyDescent="0.45">
      <c r="A15" t="s">
        <v>5740</v>
      </c>
      <c r="B15" t="s">
        <v>5741</v>
      </c>
      <c r="C15" t="s">
        <v>157</v>
      </c>
      <c r="D15" s="3" t="s">
        <v>7841</v>
      </c>
    </row>
    <row r="16" spans="1:4" x14ac:dyDescent="0.45">
      <c r="A16" t="s">
        <v>838</v>
      </c>
      <c r="B16" t="s">
        <v>5752</v>
      </c>
      <c r="C16" t="s">
        <v>159</v>
      </c>
      <c r="D16" s="2" t="s">
        <v>7842</v>
      </c>
    </row>
    <row r="17" spans="1:4" x14ac:dyDescent="0.45">
      <c r="A17" t="s">
        <v>5761</v>
      </c>
      <c r="B17" t="s">
        <v>5762</v>
      </c>
      <c r="C17" t="s">
        <v>161</v>
      </c>
      <c r="D17" s="22" t="s">
        <v>7843</v>
      </c>
    </row>
    <row r="18" spans="1:4" x14ac:dyDescent="0.45">
      <c r="A18" t="s">
        <v>5774</v>
      </c>
      <c r="B18" t="s">
        <v>5775</v>
      </c>
      <c r="C18" t="s">
        <v>163</v>
      </c>
      <c r="D18" s="18" t="s">
        <v>7844</v>
      </c>
    </row>
    <row r="19" spans="1:4" x14ac:dyDescent="0.45">
      <c r="A19" t="s">
        <v>5780</v>
      </c>
      <c r="B19" t="s">
        <v>5781</v>
      </c>
      <c r="C19" t="s">
        <v>165</v>
      </c>
      <c r="D19" s="3" t="s">
        <v>7845</v>
      </c>
    </row>
    <row r="20" spans="1:4" x14ac:dyDescent="0.45">
      <c r="A20" t="s">
        <v>5787</v>
      </c>
      <c r="B20" t="s">
        <v>5788</v>
      </c>
      <c r="C20" t="s">
        <v>167</v>
      </c>
      <c r="D20" s="18" t="s">
        <v>7846</v>
      </c>
    </row>
    <row r="21" spans="1:4" x14ac:dyDescent="0.45">
      <c r="A21" t="s">
        <v>5805</v>
      </c>
      <c r="B21" t="s">
        <v>5806</v>
      </c>
      <c r="C21" t="s">
        <v>169</v>
      </c>
      <c r="D21" s="22" t="s">
        <v>7847</v>
      </c>
    </row>
    <row r="22" spans="1:4" x14ac:dyDescent="0.45">
      <c r="A22" t="s">
        <v>5439</v>
      </c>
      <c r="B22" t="s">
        <v>5440</v>
      </c>
      <c r="C22" t="s">
        <v>5846</v>
      </c>
    </row>
    <row r="23" spans="1:4" x14ac:dyDescent="0.45">
      <c r="A23" t="s">
        <v>5443</v>
      </c>
      <c r="B23" t="s">
        <v>5444</v>
      </c>
      <c r="C23" t="s">
        <v>5848</v>
      </c>
    </row>
    <row r="24" spans="1:4" x14ac:dyDescent="0.45">
      <c r="A24" t="s">
        <v>208</v>
      </c>
      <c r="B24" t="s">
        <v>5447</v>
      </c>
      <c r="C24" t="s">
        <v>5850</v>
      </c>
    </row>
    <row r="25" spans="1:4" x14ac:dyDescent="0.45">
      <c r="A25" t="s">
        <v>211</v>
      </c>
      <c r="B25" t="s">
        <v>5448</v>
      </c>
      <c r="C25" t="s">
        <v>5851</v>
      </c>
    </row>
    <row r="26" spans="1:4" x14ac:dyDescent="0.45">
      <c r="A26" t="s">
        <v>5449</v>
      </c>
      <c r="B26" t="s">
        <v>5450</v>
      </c>
      <c r="C26" t="s">
        <v>5852</v>
      </c>
    </row>
    <row r="27" spans="1:4" x14ac:dyDescent="0.45">
      <c r="A27" t="s">
        <v>5453</v>
      </c>
      <c r="B27" t="s">
        <v>5454</v>
      </c>
      <c r="C27" t="s">
        <v>5854</v>
      </c>
    </row>
    <row r="28" spans="1:4" x14ac:dyDescent="0.45">
      <c r="A28" t="s">
        <v>194</v>
      </c>
      <c r="B28" t="s">
        <v>5441</v>
      </c>
      <c r="C28" t="s">
        <v>2796</v>
      </c>
    </row>
    <row r="29" spans="1:4" x14ac:dyDescent="0.45">
      <c r="A29" t="s">
        <v>197</v>
      </c>
      <c r="B29" t="s">
        <v>5442</v>
      </c>
      <c r="C29" t="s">
        <v>5847</v>
      </c>
    </row>
    <row r="30" spans="1:4" x14ac:dyDescent="0.45">
      <c r="A30" t="s">
        <v>202</v>
      </c>
      <c r="B30" t="s">
        <v>5445</v>
      </c>
      <c r="C30" t="s">
        <v>2802</v>
      </c>
    </row>
    <row r="31" spans="1:4" x14ac:dyDescent="0.45">
      <c r="A31" t="s">
        <v>205</v>
      </c>
      <c r="B31" t="s">
        <v>5446</v>
      </c>
      <c r="C31" t="s">
        <v>5849</v>
      </c>
    </row>
    <row r="32" spans="1:4" x14ac:dyDescent="0.45">
      <c r="A32" t="s">
        <v>216</v>
      </c>
      <c r="B32" t="s">
        <v>5451</v>
      </c>
      <c r="C32" t="s">
        <v>2811</v>
      </c>
    </row>
    <row r="33" spans="1:4" x14ac:dyDescent="0.45">
      <c r="A33" t="s">
        <v>219</v>
      </c>
      <c r="B33" t="s">
        <v>5452</v>
      </c>
      <c r="C33" t="s">
        <v>5853</v>
      </c>
    </row>
    <row r="34" spans="1:4" x14ac:dyDescent="0.45">
      <c r="A34" t="s">
        <v>5457</v>
      </c>
      <c r="B34" t="s">
        <v>5458</v>
      </c>
      <c r="C34" t="s">
        <v>5855</v>
      </c>
      <c r="D34" s="18"/>
    </row>
    <row r="35" spans="1:4" x14ac:dyDescent="0.45">
      <c r="A35" t="s">
        <v>226</v>
      </c>
      <c r="B35" t="s">
        <v>5459</v>
      </c>
      <c r="C35" t="s">
        <v>5841</v>
      </c>
      <c r="D35" s="24"/>
    </row>
    <row r="36" spans="1:4" x14ac:dyDescent="0.45">
      <c r="A36" t="s">
        <v>229</v>
      </c>
      <c r="B36" t="s">
        <v>5460</v>
      </c>
      <c r="C36" t="s">
        <v>5842</v>
      </c>
    </row>
    <row r="37" spans="1:4" x14ac:dyDescent="0.45">
      <c r="A37" t="s">
        <v>5461</v>
      </c>
      <c r="B37" t="s">
        <v>5462</v>
      </c>
      <c r="C37" t="s">
        <v>5856</v>
      </c>
      <c r="D37" s="18"/>
    </row>
    <row r="38" spans="1:4" x14ac:dyDescent="0.45">
      <c r="A38" t="s">
        <v>234</v>
      </c>
      <c r="B38" t="s">
        <v>5463</v>
      </c>
      <c r="C38" t="s">
        <v>2813</v>
      </c>
    </row>
    <row r="39" spans="1:4" x14ac:dyDescent="0.45">
      <c r="A39" t="s">
        <v>5464</v>
      </c>
      <c r="B39" t="s">
        <v>5465</v>
      </c>
      <c r="C39" t="s">
        <v>2814</v>
      </c>
    </row>
    <row r="40" spans="1:4" x14ac:dyDescent="0.45">
      <c r="A40" t="s">
        <v>239</v>
      </c>
      <c r="B40" t="s">
        <v>5466</v>
      </c>
      <c r="C40" t="s">
        <v>5857</v>
      </c>
      <c r="D40" s="24"/>
    </row>
    <row r="41" spans="1:4" x14ac:dyDescent="0.45">
      <c r="A41" t="s">
        <v>242</v>
      </c>
      <c r="B41" t="s">
        <v>5467</v>
      </c>
      <c r="C41" t="s">
        <v>5858</v>
      </c>
    </row>
    <row r="42" spans="1:4" x14ac:dyDescent="0.45">
      <c r="A42" t="s">
        <v>245</v>
      </c>
      <c r="B42" t="s">
        <v>5468</v>
      </c>
      <c r="C42" t="s">
        <v>5859</v>
      </c>
    </row>
    <row r="43" spans="1:4" x14ac:dyDescent="0.45">
      <c r="A43" t="s">
        <v>248</v>
      </c>
      <c r="B43" t="s">
        <v>5469</v>
      </c>
      <c r="C43" t="s">
        <v>5860</v>
      </c>
    </row>
    <row r="44" spans="1:4" x14ac:dyDescent="0.45">
      <c r="A44" t="s">
        <v>5470</v>
      </c>
      <c r="B44" t="s">
        <v>5471</v>
      </c>
      <c r="C44" t="s">
        <v>2815</v>
      </c>
    </row>
    <row r="45" spans="1:4" x14ac:dyDescent="0.45">
      <c r="A45" t="s">
        <v>253</v>
      </c>
      <c r="B45" t="s">
        <v>5472</v>
      </c>
      <c r="C45" t="s">
        <v>5861</v>
      </c>
    </row>
    <row r="46" spans="1:4" x14ac:dyDescent="0.45">
      <c r="A46" t="s">
        <v>256</v>
      </c>
      <c r="B46" t="s">
        <v>5473</v>
      </c>
      <c r="C46" t="s">
        <v>5862</v>
      </c>
    </row>
    <row r="47" spans="1:4" x14ac:dyDescent="0.45">
      <c r="A47" t="s">
        <v>259</v>
      </c>
      <c r="B47" t="s">
        <v>5474</v>
      </c>
      <c r="C47" t="s">
        <v>5843</v>
      </c>
    </row>
    <row r="48" spans="1:4" x14ac:dyDescent="0.45">
      <c r="A48" t="s">
        <v>262</v>
      </c>
      <c r="B48" t="s">
        <v>5475</v>
      </c>
      <c r="C48" t="s">
        <v>5844</v>
      </c>
    </row>
    <row r="49" spans="1:4" x14ac:dyDescent="0.45">
      <c r="A49" t="s">
        <v>265</v>
      </c>
      <c r="B49" t="s">
        <v>5476</v>
      </c>
      <c r="C49" t="s">
        <v>5863</v>
      </c>
    </row>
    <row r="50" spans="1:4" x14ac:dyDescent="0.45">
      <c r="A50" t="s">
        <v>5477</v>
      </c>
      <c r="B50" t="s">
        <v>5478</v>
      </c>
      <c r="C50" t="s">
        <v>5864</v>
      </c>
    </row>
    <row r="51" spans="1:4" x14ac:dyDescent="0.45">
      <c r="A51" t="s">
        <v>270</v>
      </c>
      <c r="B51" t="s">
        <v>5479</v>
      </c>
      <c r="C51" t="s">
        <v>5845</v>
      </c>
      <c r="D51" s="24"/>
    </row>
    <row r="52" spans="1:4" x14ac:dyDescent="0.45">
      <c r="A52" t="s">
        <v>273</v>
      </c>
      <c r="B52" t="s">
        <v>5480</v>
      </c>
      <c r="C52" t="s">
        <v>5865</v>
      </c>
    </row>
    <row r="53" spans="1:4" x14ac:dyDescent="0.45">
      <c r="A53" t="s">
        <v>277</v>
      </c>
      <c r="B53" t="s">
        <v>5483</v>
      </c>
      <c r="C53" t="s">
        <v>2817</v>
      </c>
    </row>
    <row r="54" spans="1:4" x14ac:dyDescent="0.45">
      <c r="A54" t="s">
        <v>282</v>
      </c>
      <c r="B54" t="s">
        <v>5484</v>
      </c>
      <c r="C54" t="s">
        <v>2818</v>
      </c>
    </row>
    <row r="55" spans="1:4" x14ac:dyDescent="0.45">
      <c r="A55" t="s">
        <v>285</v>
      </c>
      <c r="B55" t="s">
        <v>5485</v>
      </c>
      <c r="C55" t="s">
        <v>2819</v>
      </c>
    </row>
    <row r="56" spans="1:4" x14ac:dyDescent="0.45">
      <c r="A56" t="s">
        <v>5486</v>
      </c>
      <c r="B56" t="s">
        <v>5487</v>
      </c>
      <c r="C56" t="s">
        <v>5866</v>
      </c>
    </row>
    <row r="57" spans="1:4" x14ac:dyDescent="0.45">
      <c r="A57" t="s">
        <v>289</v>
      </c>
      <c r="B57" t="s">
        <v>5490</v>
      </c>
      <c r="C57" t="s">
        <v>5867</v>
      </c>
    </row>
    <row r="58" spans="1:4" x14ac:dyDescent="0.45">
      <c r="A58" t="s">
        <v>5491</v>
      </c>
      <c r="B58" t="s">
        <v>5492</v>
      </c>
      <c r="C58" t="s">
        <v>5868</v>
      </c>
    </row>
    <row r="59" spans="1:4" x14ac:dyDescent="0.45">
      <c r="A59" t="s">
        <v>5493</v>
      </c>
      <c r="B59" t="s">
        <v>5494</v>
      </c>
      <c r="C59" t="s">
        <v>5869</v>
      </c>
    </row>
    <row r="60" spans="1:4" x14ac:dyDescent="0.45">
      <c r="A60" t="s">
        <v>5495</v>
      </c>
      <c r="B60" t="s">
        <v>5496</v>
      </c>
      <c r="C60" t="s">
        <v>5870</v>
      </c>
    </row>
    <row r="61" spans="1:4" x14ac:dyDescent="0.45">
      <c r="A61" t="s">
        <v>5497</v>
      </c>
      <c r="B61" t="s">
        <v>5498</v>
      </c>
      <c r="C61" t="s">
        <v>5871</v>
      </c>
    </row>
    <row r="62" spans="1:4" x14ac:dyDescent="0.45">
      <c r="A62" t="s">
        <v>5499</v>
      </c>
      <c r="B62" t="s">
        <v>5500</v>
      </c>
      <c r="C62" t="s">
        <v>5872</v>
      </c>
      <c r="D62" s="24"/>
    </row>
    <row r="63" spans="1:4" x14ac:dyDescent="0.45">
      <c r="A63" t="s">
        <v>5501</v>
      </c>
      <c r="B63" t="s">
        <v>5502</v>
      </c>
      <c r="C63" t="s">
        <v>5873</v>
      </c>
    </row>
    <row r="64" spans="1:4" x14ac:dyDescent="0.45">
      <c r="A64" t="s">
        <v>5503</v>
      </c>
      <c r="B64" t="s">
        <v>5504</v>
      </c>
      <c r="C64" t="s">
        <v>5874</v>
      </c>
    </row>
    <row r="65" spans="1:4" x14ac:dyDescent="0.45">
      <c r="A65" t="s">
        <v>5505</v>
      </c>
      <c r="B65" t="s">
        <v>5506</v>
      </c>
      <c r="C65" t="s">
        <v>5875</v>
      </c>
    </row>
    <row r="66" spans="1:4" x14ac:dyDescent="0.45">
      <c r="A66" t="s">
        <v>5507</v>
      </c>
      <c r="B66" t="s">
        <v>5508</v>
      </c>
      <c r="C66" t="s">
        <v>5876</v>
      </c>
    </row>
    <row r="67" spans="1:4" x14ac:dyDescent="0.45">
      <c r="A67" t="s">
        <v>5509</v>
      </c>
      <c r="B67" t="s">
        <v>5510</v>
      </c>
      <c r="C67" t="s">
        <v>5877</v>
      </c>
      <c r="D67" s="2"/>
    </row>
    <row r="68" spans="1:4" x14ac:dyDescent="0.45">
      <c r="A68" t="s">
        <v>313</v>
      </c>
      <c r="B68" t="s">
        <v>5511</v>
      </c>
      <c r="C68" t="s">
        <v>2830</v>
      </c>
    </row>
    <row r="69" spans="1:4" x14ac:dyDescent="0.45">
      <c r="A69" t="s">
        <v>333</v>
      </c>
      <c r="B69" t="s">
        <v>5512</v>
      </c>
      <c r="C69" t="s">
        <v>2831</v>
      </c>
    </row>
    <row r="70" spans="1:4" x14ac:dyDescent="0.45">
      <c r="A70" t="s">
        <v>316</v>
      </c>
      <c r="B70" t="s">
        <v>5513</v>
      </c>
      <c r="C70" t="s">
        <v>2832</v>
      </c>
    </row>
    <row r="71" spans="1:4" x14ac:dyDescent="0.45">
      <c r="A71" t="s">
        <v>319</v>
      </c>
      <c r="B71" t="s">
        <v>5514</v>
      </c>
      <c r="C71" t="s">
        <v>2833</v>
      </c>
    </row>
    <row r="72" spans="1:4" x14ac:dyDescent="0.45">
      <c r="A72" t="s">
        <v>322</v>
      </c>
      <c r="B72" t="s">
        <v>5515</v>
      </c>
      <c r="C72" t="s">
        <v>2834</v>
      </c>
    </row>
    <row r="73" spans="1:4" x14ac:dyDescent="0.45">
      <c r="A73" t="s">
        <v>325</v>
      </c>
      <c r="B73" t="s">
        <v>5516</v>
      </c>
      <c r="C73" t="s">
        <v>2835</v>
      </c>
    </row>
    <row r="74" spans="1:4" x14ac:dyDescent="0.45">
      <c r="A74" t="s">
        <v>328</v>
      </c>
      <c r="B74" t="s">
        <v>5517</v>
      </c>
      <c r="C74" t="s">
        <v>2836</v>
      </c>
    </row>
    <row r="75" spans="1:4" x14ac:dyDescent="0.45">
      <c r="A75" t="s">
        <v>336</v>
      </c>
      <c r="B75" t="s">
        <v>5518</v>
      </c>
      <c r="C75" t="s">
        <v>2837</v>
      </c>
    </row>
    <row r="76" spans="1:4" x14ac:dyDescent="0.45">
      <c r="A76" t="s">
        <v>339</v>
      </c>
      <c r="B76" t="s">
        <v>5519</v>
      </c>
      <c r="C76" t="s">
        <v>2838</v>
      </c>
    </row>
    <row r="77" spans="1:4" x14ac:dyDescent="0.45">
      <c r="A77" t="s">
        <v>5520</v>
      </c>
      <c r="B77" t="s">
        <v>5521</v>
      </c>
      <c r="C77" t="s">
        <v>5878</v>
      </c>
    </row>
    <row r="78" spans="1:4" x14ac:dyDescent="0.45">
      <c r="A78" t="s">
        <v>5522</v>
      </c>
      <c r="B78" t="s">
        <v>5523</v>
      </c>
      <c r="C78" t="s">
        <v>5879</v>
      </c>
      <c r="D78" s="18"/>
    </row>
    <row r="79" spans="1:4" x14ac:dyDescent="0.45">
      <c r="A79" t="s">
        <v>344</v>
      </c>
      <c r="B79" t="s">
        <v>5524</v>
      </c>
      <c r="C79" t="s">
        <v>5880</v>
      </c>
    </row>
    <row r="80" spans="1:4" x14ac:dyDescent="0.45">
      <c r="A80" t="s">
        <v>347</v>
      </c>
      <c r="B80" t="s">
        <v>5525</v>
      </c>
      <c r="C80" t="s">
        <v>5881</v>
      </c>
    </row>
    <row r="81" spans="1:3" x14ac:dyDescent="0.45">
      <c r="A81" t="s">
        <v>350</v>
      </c>
      <c r="B81" t="s">
        <v>5526</v>
      </c>
      <c r="C81" t="s">
        <v>5882</v>
      </c>
    </row>
    <row r="82" spans="1:3" x14ac:dyDescent="0.45">
      <c r="A82" t="s">
        <v>353</v>
      </c>
      <c r="B82" t="s">
        <v>5527</v>
      </c>
      <c r="C82" t="s">
        <v>2840</v>
      </c>
    </row>
    <row r="83" spans="1:3" x14ac:dyDescent="0.45">
      <c r="A83" t="s">
        <v>356</v>
      </c>
      <c r="B83" t="s">
        <v>5530</v>
      </c>
      <c r="C83" t="s">
        <v>5884</v>
      </c>
    </row>
    <row r="84" spans="1:3" x14ac:dyDescent="0.45">
      <c r="A84" t="s">
        <v>359</v>
      </c>
      <c r="B84" t="s">
        <v>5531</v>
      </c>
      <c r="C84" t="s">
        <v>5885</v>
      </c>
    </row>
    <row r="85" spans="1:3" x14ac:dyDescent="0.45">
      <c r="A85" t="s">
        <v>5532</v>
      </c>
      <c r="B85" t="s">
        <v>5533</v>
      </c>
      <c r="C85" t="s">
        <v>5886</v>
      </c>
    </row>
    <row r="86" spans="1:3" x14ac:dyDescent="0.45">
      <c r="A86" t="s">
        <v>364</v>
      </c>
      <c r="B86" t="s">
        <v>5534</v>
      </c>
      <c r="C86" t="s">
        <v>2852</v>
      </c>
    </row>
    <row r="87" spans="1:3" x14ac:dyDescent="0.45">
      <c r="A87" t="s">
        <v>367</v>
      </c>
      <c r="B87" t="s">
        <v>5535</v>
      </c>
      <c r="C87" t="s">
        <v>2853</v>
      </c>
    </row>
    <row r="88" spans="1:3" x14ac:dyDescent="0.45">
      <c r="A88" t="s">
        <v>370</v>
      </c>
      <c r="B88" t="s">
        <v>5536</v>
      </c>
      <c r="C88" t="s">
        <v>2854</v>
      </c>
    </row>
    <row r="89" spans="1:3" x14ac:dyDescent="0.45">
      <c r="A89" t="s">
        <v>5537</v>
      </c>
      <c r="B89" t="s">
        <v>5538</v>
      </c>
      <c r="C89" t="s">
        <v>5887</v>
      </c>
    </row>
    <row r="90" spans="1:3" x14ac:dyDescent="0.45">
      <c r="A90" t="s">
        <v>375</v>
      </c>
      <c r="B90" t="s">
        <v>5539</v>
      </c>
      <c r="C90" t="s">
        <v>2855</v>
      </c>
    </row>
    <row r="91" spans="1:3" x14ac:dyDescent="0.45">
      <c r="A91" t="s">
        <v>378</v>
      </c>
      <c r="B91" t="s">
        <v>5540</v>
      </c>
      <c r="C91" t="s">
        <v>2856</v>
      </c>
    </row>
    <row r="92" spans="1:3" x14ac:dyDescent="0.45">
      <c r="A92" t="s">
        <v>381</v>
      </c>
      <c r="B92" t="s">
        <v>5541</v>
      </c>
      <c r="C92" t="s">
        <v>5888</v>
      </c>
    </row>
    <row r="93" spans="1:3" x14ac:dyDescent="0.45">
      <c r="A93" t="s">
        <v>5542</v>
      </c>
      <c r="B93" t="s">
        <v>5543</v>
      </c>
      <c r="C93" t="s">
        <v>5889</v>
      </c>
    </row>
    <row r="94" spans="1:3" x14ac:dyDescent="0.45">
      <c r="A94" t="s">
        <v>386</v>
      </c>
      <c r="B94" t="s">
        <v>5544</v>
      </c>
      <c r="C94" t="s">
        <v>5890</v>
      </c>
    </row>
    <row r="95" spans="1:3" x14ac:dyDescent="0.45">
      <c r="A95" t="s">
        <v>1409</v>
      </c>
      <c r="B95" t="s">
        <v>5545</v>
      </c>
      <c r="C95" t="s">
        <v>5891</v>
      </c>
    </row>
    <row r="96" spans="1:3" x14ac:dyDescent="0.45">
      <c r="A96" t="s">
        <v>5546</v>
      </c>
      <c r="B96" t="s">
        <v>5547</v>
      </c>
      <c r="C96" t="s">
        <v>5892</v>
      </c>
    </row>
    <row r="97" spans="1:3" x14ac:dyDescent="0.45">
      <c r="A97" t="s">
        <v>393</v>
      </c>
      <c r="B97" t="s">
        <v>5548</v>
      </c>
      <c r="C97" t="s">
        <v>2859</v>
      </c>
    </row>
    <row r="98" spans="1:3" x14ac:dyDescent="0.45">
      <c r="A98" t="s">
        <v>396</v>
      </c>
      <c r="B98" t="s">
        <v>5549</v>
      </c>
      <c r="C98" t="s">
        <v>2860</v>
      </c>
    </row>
    <row r="99" spans="1:3" x14ac:dyDescent="0.45">
      <c r="A99" t="s">
        <v>399</v>
      </c>
      <c r="B99" t="s">
        <v>5550</v>
      </c>
      <c r="C99" t="s">
        <v>2861</v>
      </c>
    </row>
    <row r="100" spans="1:3" x14ac:dyDescent="0.45">
      <c r="A100" t="s">
        <v>402</v>
      </c>
      <c r="B100" t="s">
        <v>5551</v>
      </c>
      <c r="C100" t="s">
        <v>2862</v>
      </c>
    </row>
    <row r="101" spans="1:3" x14ac:dyDescent="0.45">
      <c r="A101" t="s">
        <v>407</v>
      </c>
      <c r="B101" t="s">
        <v>5552</v>
      </c>
      <c r="C101" t="s">
        <v>2863</v>
      </c>
    </row>
    <row r="102" spans="1:3" x14ac:dyDescent="0.45">
      <c r="A102" t="s">
        <v>410</v>
      </c>
      <c r="B102" t="s">
        <v>5553</v>
      </c>
      <c r="C102" t="s">
        <v>2864</v>
      </c>
    </row>
    <row r="103" spans="1:3" x14ac:dyDescent="0.45">
      <c r="A103" t="s">
        <v>413</v>
      </c>
      <c r="B103" t="s">
        <v>5554</v>
      </c>
      <c r="C103" t="s">
        <v>2865</v>
      </c>
    </row>
    <row r="104" spans="1:3" x14ac:dyDescent="0.45">
      <c r="A104" t="s">
        <v>5555</v>
      </c>
      <c r="B104" t="s">
        <v>5556</v>
      </c>
      <c r="C104" t="s">
        <v>5893</v>
      </c>
    </row>
    <row r="105" spans="1:3" x14ac:dyDescent="0.45">
      <c r="A105" t="s">
        <v>5557</v>
      </c>
      <c r="B105" t="s">
        <v>5558</v>
      </c>
      <c r="C105" t="s">
        <v>5894</v>
      </c>
    </row>
    <row r="106" spans="1:3" x14ac:dyDescent="0.45">
      <c r="A106" t="s">
        <v>418</v>
      </c>
      <c r="B106" t="s">
        <v>5559</v>
      </c>
      <c r="C106" t="s">
        <v>2866</v>
      </c>
    </row>
    <row r="107" spans="1:3" x14ac:dyDescent="0.45">
      <c r="A107" t="s">
        <v>421</v>
      </c>
      <c r="B107" t="s">
        <v>5560</v>
      </c>
      <c r="C107" t="s">
        <v>2867</v>
      </c>
    </row>
    <row r="108" spans="1:3" x14ac:dyDescent="0.45">
      <c r="A108" t="s">
        <v>5561</v>
      </c>
      <c r="B108" t="s">
        <v>5562</v>
      </c>
      <c r="C108" t="s">
        <v>5895</v>
      </c>
    </row>
    <row r="109" spans="1:3" x14ac:dyDescent="0.45">
      <c r="A109" t="s">
        <v>426</v>
      </c>
      <c r="B109" t="s">
        <v>5563</v>
      </c>
      <c r="C109" t="s">
        <v>2870</v>
      </c>
    </row>
    <row r="110" spans="1:3" x14ac:dyDescent="0.45">
      <c r="A110" t="s">
        <v>6</v>
      </c>
      <c r="B110" t="s">
        <v>9</v>
      </c>
      <c r="C110" t="s">
        <v>5896</v>
      </c>
    </row>
    <row r="111" spans="1:3" x14ac:dyDescent="0.45">
      <c r="A111" t="s">
        <v>5564</v>
      </c>
      <c r="B111" t="s">
        <v>5565</v>
      </c>
      <c r="C111" t="s">
        <v>5897</v>
      </c>
    </row>
    <row r="112" spans="1:3" x14ac:dyDescent="0.45">
      <c r="A112" t="s">
        <v>433</v>
      </c>
      <c r="B112" t="s">
        <v>5566</v>
      </c>
      <c r="C112" t="s">
        <v>2872</v>
      </c>
    </row>
    <row r="113" spans="1:3" x14ac:dyDescent="0.45">
      <c r="A113" t="s">
        <v>436</v>
      </c>
      <c r="B113" t="s">
        <v>5567</v>
      </c>
      <c r="C113" t="s">
        <v>2873</v>
      </c>
    </row>
    <row r="114" spans="1:3" x14ac:dyDescent="0.45">
      <c r="A114" t="s">
        <v>439</v>
      </c>
      <c r="B114" t="s">
        <v>5568</v>
      </c>
      <c r="C114" t="s">
        <v>2874</v>
      </c>
    </row>
    <row r="115" spans="1:3" x14ac:dyDescent="0.45">
      <c r="A115" t="s">
        <v>442</v>
      </c>
      <c r="B115" t="s">
        <v>5569</v>
      </c>
      <c r="C115" t="s">
        <v>2875</v>
      </c>
    </row>
    <row r="116" spans="1:3" x14ac:dyDescent="0.45">
      <c r="A116" t="s">
        <v>445</v>
      </c>
      <c r="B116" t="s">
        <v>5570</v>
      </c>
      <c r="C116" t="s">
        <v>2876</v>
      </c>
    </row>
    <row r="117" spans="1:3" x14ac:dyDescent="0.45">
      <c r="A117" t="s">
        <v>5571</v>
      </c>
      <c r="B117" t="s">
        <v>5572</v>
      </c>
      <c r="C117" t="s">
        <v>5898</v>
      </c>
    </row>
    <row r="118" spans="1:3" x14ac:dyDescent="0.45">
      <c r="A118" t="s">
        <v>450</v>
      </c>
      <c r="B118" t="s">
        <v>5573</v>
      </c>
      <c r="C118" t="s">
        <v>2877</v>
      </c>
    </row>
    <row r="119" spans="1:3" x14ac:dyDescent="0.45">
      <c r="A119" t="s">
        <v>453</v>
      </c>
      <c r="B119" t="s">
        <v>5574</v>
      </c>
      <c r="C119" t="s">
        <v>2879</v>
      </c>
    </row>
    <row r="120" spans="1:3" x14ac:dyDescent="0.45">
      <c r="A120" t="s">
        <v>456</v>
      </c>
      <c r="B120" t="s">
        <v>5575</v>
      </c>
      <c r="C120" t="s">
        <v>2880</v>
      </c>
    </row>
    <row r="121" spans="1:3" x14ac:dyDescent="0.45">
      <c r="A121" t="s">
        <v>459</v>
      </c>
      <c r="B121" t="s">
        <v>5576</v>
      </c>
      <c r="C121" t="s">
        <v>2881</v>
      </c>
    </row>
    <row r="122" spans="1:3" x14ac:dyDescent="0.45">
      <c r="A122" t="s">
        <v>462</v>
      </c>
      <c r="B122" t="s">
        <v>5577</v>
      </c>
      <c r="C122" t="s">
        <v>2882</v>
      </c>
    </row>
    <row r="123" spans="1:3" x14ac:dyDescent="0.45">
      <c r="A123" t="s">
        <v>465</v>
      </c>
      <c r="B123" t="s">
        <v>5578</v>
      </c>
      <c r="C123" t="s">
        <v>2883</v>
      </c>
    </row>
    <row r="124" spans="1:3" x14ac:dyDescent="0.45">
      <c r="A124" t="s">
        <v>468</v>
      </c>
      <c r="B124" t="s">
        <v>5579</v>
      </c>
      <c r="C124" t="s">
        <v>2884</v>
      </c>
    </row>
    <row r="125" spans="1:3" x14ac:dyDescent="0.45">
      <c r="A125" t="s">
        <v>471</v>
      </c>
      <c r="B125" t="s">
        <v>5580</v>
      </c>
      <c r="C125" t="s">
        <v>5899</v>
      </c>
    </row>
    <row r="126" spans="1:3" x14ac:dyDescent="0.45">
      <c r="A126" t="s">
        <v>5581</v>
      </c>
      <c r="B126" t="s">
        <v>5582</v>
      </c>
      <c r="C126" t="s">
        <v>5900</v>
      </c>
    </row>
    <row r="127" spans="1:3" x14ac:dyDescent="0.45">
      <c r="A127" t="s">
        <v>476</v>
      </c>
      <c r="B127" t="s">
        <v>5583</v>
      </c>
      <c r="C127" t="s">
        <v>2886</v>
      </c>
    </row>
    <row r="128" spans="1:3" x14ac:dyDescent="0.45">
      <c r="A128" t="s">
        <v>481</v>
      </c>
      <c r="B128" t="s">
        <v>5584</v>
      </c>
      <c r="C128" t="s">
        <v>2887</v>
      </c>
    </row>
    <row r="129" spans="1:3" x14ac:dyDescent="0.45">
      <c r="A129" t="s">
        <v>484</v>
      </c>
      <c r="B129" t="s">
        <v>5585</v>
      </c>
      <c r="C129" t="s">
        <v>2888</v>
      </c>
    </row>
    <row r="130" spans="1:3" x14ac:dyDescent="0.45">
      <c r="A130" t="s">
        <v>487</v>
      </c>
      <c r="B130" t="s">
        <v>5586</v>
      </c>
      <c r="C130" t="s">
        <v>2889</v>
      </c>
    </row>
    <row r="131" spans="1:3" x14ac:dyDescent="0.45">
      <c r="A131" t="s">
        <v>490</v>
      </c>
      <c r="B131" t="s">
        <v>5587</v>
      </c>
      <c r="C131" t="s">
        <v>2890</v>
      </c>
    </row>
    <row r="132" spans="1:3" x14ac:dyDescent="0.45">
      <c r="A132" t="s">
        <v>493</v>
      </c>
      <c r="B132" t="s">
        <v>5588</v>
      </c>
      <c r="C132" t="s">
        <v>2891</v>
      </c>
    </row>
    <row r="133" spans="1:3" x14ac:dyDescent="0.45">
      <c r="A133" t="s">
        <v>496</v>
      </c>
      <c r="B133" t="s">
        <v>5589</v>
      </c>
      <c r="C133" t="s">
        <v>2892</v>
      </c>
    </row>
    <row r="134" spans="1:3" x14ac:dyDescent="0.45">
      <c r="A134" t="s">
        <v>5590</v>
      </c>
      <c r="B134" t="s">
        <v>5591</v>
      </c>
      <c r="C134" t="s">
        <v>5901</v>
      </c>
    </row>
    <row r="135" spans="1:3" x14ac:dyDescent="0.45">
      <c r="A135" t="s">
        <v>5592</v>
      </c>
      <c r="B135" t="s">
        <v>5593</v>
      </c>
      <c r="C135" t="s">
        <v>5902</v>
      </c>
    </row>
    <row r="136" spans="1:3" x14ac:dyDescent="0.45">
      <c r="A136" t="s">
        <v>501</v>
      </c>
      <c r="B136" t="s">
        <v>5594</v>
      </c>
      <c r="C136" t="s">
        <v>2893</v>
      </c>
    </row>
    <row r="137" spans="1:3" x14ac:dyDescent="0.45">
      <c r="A137" t="s">
        <v>504</v>
      </c>
      <c r="B137" t="s">
        <v>5595</v>
      </c>
      <c r="C137" t="s">
        <v>2894</v>
      </c>
    </row>
    <row r="138" spans="1:3" x14ac:dyDescent="0.45">
      <c r="A138" t="s">
        <v>507</v>
      </c>
      <c r="B138" t="s">
        <v>5596</v>
      </c>
      <c r="C138" t="s">
        <v>2896</v>
      </c>
    </row>
    <row r="139" spans="1:3" x14ac:dyDescent="0.45">
      <c r="A139" t="s">
        <v>510</v>
      </c>
      <c r="B139" t="s">
        <v>5597</v>
      </c>
      <c r="C139" t="s">
        <v>5903</v>
      </c>
    </row>
    <row r="140" spans="1:3" x14ac:dyDescent="0.45">
      <c r="A140" t="s">
        <v>5598</v>
      </c>
      <c r="B140" t="s">
        <v>5599</v>
      </c>
      <c r="C140" t="s">
        <v>5904</v>
      </c>
    </row>
    <row r="141" spans="1:3" x14ac:dyDescent="0.45">
      <c r="A141" t="s">
        <v>515</v>
      </c>
      <c r="B141" t="s">
        <v>5600</v>
      </c>
      <c r="C141" t="s">
        <v>2899</v>
      </c>
    </row>
    <row r="142" spans="1:3" x14ac:dyDescent="0.45">
      <c r="A142" t="s">
        <v>518</v>
      </c>
      <c r="B142" t="s">
        <v>5601</v>
      </c>
      <c r="C142" t="s">
        <v>2900</v>
      </c>
    </row>
    <row r="143" spans="1:3" x14ac:dyDescent="0.45">
      <c r="A143" t="s">
        <v>521</v>
      </c>
      <c r="B143" t="s">
        <v>5602</v>
      </c>
      <c r="C143" t="s">
        <v>2901</v>
      </c>
    </row>
    <row r="144" spans="1:3" x14ac:dyDescent="0.45">
      <c r="A144" t="s">
        <v>524</v>
      </c>
      <c r="B144" t="s">
        <v>5603</v>
      </c>
      <c r="C144" t="s">
        <v>2902</v>
      </c>
    </row>
    <row r="145" spans="1:4" x14ac:dyDescent="0.45">
      <c r="A145" t="s">
        <v>5604</v>
      </c>
      <c r="B145" t="s">
        <v>5605</v>
      </c>
      <c r="C145" t="s">
        <v>5905</v>
      </c>
    </row>
    <row r="146" spans="1:4" x14ac:dyDescent="0.45">
      <c r="A146" t="s">
        <v>5606</v>
      </c>
      <c r="B146" t="s">
        <v>5607</v>
      </c>
      <c r="C146" t="s">
        <v>2903</v>
      </c>
    </row>
    <row r="147" spans="1:4" x14ac:dyDescent="0.45">
      <c r="A147" t="s">
        <v>531</v>
      </c>
      <c r="B147" t="s">
        <v>5608</v>
      </c>
      <c r="C147" t="s">
        <v>5906</v>
      </c>
    </row>
    <row r="148" spans="1:4" x14ac:dyDescent="0.45">
      <c r="A148" t="s">
        <v>534</v>
      </c>
      <c r="B148" t="s">
        <v>5609</v>
      </c>
      <c r="C148" t="s">
        <v>5907</v>
      </c>
    </row>
    <row r="149" spans="1:4" x14ac:dyDescent="0.45">
      <c r="A149" t="s">
        <v>537</v>
      </c>
      <c r="B149" t="s">
        <v>5610</v>
      </c>
      <c r="C149" t="s">
        <v>2904</v>
      </c>
    </row>
    <row r="150" spans="1:4" x14ac:dyDescent="0.45">
      <c r="A150" t="s">
        <v>5611</v>
      </c>
      <c r="B150" t="s">
        <v>5612</v>
      </c>
      <c r="C150" t="s">
        <v>2905</v>
      </c>
    </row>
    <row r="151" spans="1:4" x14ac:dyDescent="0.45">
      <c r="A151" t="s">
        <v>542</v>
      </c>
      <c r="B151" t="s">
        <v>5613</v>
      </c>
      <c r="C151" t="s">
        <v>5908</v>
      </c>
    </row>
    <row r="152" spans="1:4" x14ac:dyDescent="0.45">
      <c r="A152" t="s">
        <v>545</v>
      </c>
      <c r="B152" t="s">
        <v>5614</v>
      </c>
      <c r="C152" t="s">
        <v>5909</v>
      </c>
    </row>
    <row r="153" spans="1:4" x14ac:dyDescent="0.45">
      <c r="A153" t="s">
        <v>548</v>
      </c>
      <c r="B153" t="s">
        <v>5615</v>
      </c>
      <c r="C153" t="s">
        <v>5910</v>
      </c>
    </row>
    <row r="154" spans="1:4" x14ac:dyDescent="0.45">
      <c r="A154" t="s">
        <v>551</v>
      </c>
      <c r="B154" t="s">
        <v>5616</v>
      </c>
      <c r="C154" t="s">
        <v>5911</v>
      </c>
    </row>
    <row r="155" spans="1:4" x14ac:dyDescent="0.45">
      <c r="A155" t="s">
        <v>554</v>
      </c>
      <c r="B155" t="s">
        <v>5617</v>
      </c>
      <c r="C155" t="s">
        <v>5912</v>
      </c>
      <c r="D155" s="24"/>
    </row>
    <row r="156" spans="1:4" x14ac:dyDescent="0.45">
      <c r="A156" t="s">
        <v>557</v>
      </c>
      <c r="B156" t="s">
        <v>5618</v>
      </c>
      <c r="C156" t="s">
        <v>5913</v>
      </c>
    </row>
    <row r="157" spans="1:4" x14ac:dyDescent="0.45">
      <c r="A157" t="s">
        <v>560</v>
      </c>
      <c r="B157" t="s">
        <v>5619</v>
      </c>
      <c r="C157" t="s">
        <v>5914</v>
      </c>
    </row>
    <row r="158" spans="1:4" x14ac:dyDescent="0.45">
      <c r="A158" t="s">
        <v>563</v>
      </c>
      <c r="B158" t="s">
        <v>5620</v>
      </c>
      <c r="C158" t="s">
        <v>5915</v>
      </c>
    </row>
    <row r="159" spans="1:4" x14ac:dyDescent="0.45">
      <c r="A159" t="s">
        <v>566</v>
      </c>
      <c r="B159" t="s">
        <v>5621</v>
      </c>
      <c r="C159" t="s">
        <v>2906</v>
      </c>
    </row>
    <row r="160" spans="1:4" x14ac:dyDescent="0.45">
      <c r="A160" t="s">
        <v>569</v>
      </c>
      <c r="B160" t="s">
        <v>5622</v>
      </c>
      <c r="C160" t="s">
        <v>2907</v>
      </c>
    </row>
    <row r="161" spans="1:4" x14ac:dyDescent="0.45">
      <c r="A161" t="s">
        <v>572</v>
      </c>
      <c r="B161" t="s">
        <v>5623</v>
      </c>
      <c r="C161" t="s">
        <v>2908</v>
      </c>
    </row>
    <row r="162" spans="1:4" x14ac:dyDescent="0.45">
      <c r="A162" t="s">
        <v>575</v>
      </c>
      <c r="B162" t="s">
        <v>5624</v>
      </c>
      <c r="C162" t="s">
        <v>2909</v>
      </c>
    </row>
    <row r="163" spans="1:4" x14ac:dyDescent="0.45">
      <c r="A163" t="s">
        <v>5625</v>
      </c>
      <c r="B163" t="s">
        <v>5626</v>
      </c>
      <c r="C163" t="s">
        <v>5916</v>
      </c>
    </row>
    <row r="164" spans="1:4" x14ac:dyDescent="0.45">
      <c r="A164" t="s">
        <v>580</v>
      </c>
      <c r="B164" t="s">
        <v>5627</v>
      </c>
      <c r="C164" t="s">
        <v>2910</v>
      </c>
    </row>
    <row r="165" spans="1:4" x14ac:dyDescent="0.45">
      <c r="A165" t="s">
        <v>583</v>
      </c>
      <c r="B165" t="s">
        <v>5628</v>
      </c>
      <c r="C165" t="s">
        <v>2911</v>
      </c>
    </row>
    <row r="166" spans="1:4" x14ac:dyDescent="0.45">
      <c r="A166" t="s">
        <v>586</v>
      </c>
      <c r="B166" t="s">
        <v>5629</v>
      </c>
      <c r="C166" t="s">
        <v>2912</v>
      </c>
    </row>
    <row r="167" spans="1:4" x14ac:dyDescent="0.45">
      <c r="A167" t="s">
        <v>5630</v>
      </c>
      <c r="B167" t="s">
        <v>5631</v>
      </c>
      <c r="C167" t="s">
        <v>5917</v>
      </c>
    </row>
    <row r="168" spans="1:4" x14ac:dyDescent="0.45">
      <c r="A168" t="s">
        <v>591</v>
      </c>
      <c r="B168" t="s">
        <v>5632</v>
      </c>
      <c r="C168" t="s">
        <v>2913</v>
      </c>
    </row>
    <row r="169" spans="1:4" x14ac:dyDescent="0.45">
      <c r="A169" t="s">
        <v>12</v>
      </c>
      <c r="B169" t="s">
        <v>14</v>
      </c>
      <c r="C169" t="s">
        <v>11</v>
      </c>
      <c r="D169" s="24"/>
    </row>
    <row r="170" spans="1:4" x14ac:dyDescent="0.45">
      <c r="A170" t="s">
        <v>598</v>
      </c>
      <c r="B170" t="s">
        <v>5635</v>
      </c>
      <c r="C170" t="s">
        <v>5918</v>
      </c>
    </row>
    <row r="171" spans="1:4" x14ac:dyDescent="0.45">
      <c r="A171" t="s">
        <v>601</v>
      </c>
      <c r="B171" t="s">
        <v>5636</v>
      </c>
      <c r="C171" t="s">
        <v>5919</v>
      </c>
    </row>
    <row r="172" spans="1:4" x14ac:dyDescent="0.45">
      <c r="A172" t="s">
        <v>604</v>
      </c>
      <c r="B172" t="s">
        <v>5637</v>
      </c>
      <c r="C172" t="s">
        <v>5920</v>
      </c>
    </row>
    <row r="173" spans="1:4" x14ac:dyDescent="0.45">
      <c r="A173" t="s">
        <v>607</v>
      </c>
      <c r="B173" t="s">
        <v>5638</v>
      </c>
      <c r="C173" t="s">
        <v>5921</v>
      </c>
    </row>
    <row r="174" spans="1:4" x14ac:dyDescent="0.45">
      <c r="A174" t="s">
        <v>610</v>
      </c>
      <c r="B174" t="s">
        <v>5639</v>
      </c>
      <c r="C174" t="s">
        <v>5922</v>
      </c>
    </row>
    <row r="175" spans="1:4" x14ac:dyDescent="0.45">
      <c r="A175" t="s">
        <v>613</v>
      </c>
      <c r="B175" t="s">
        <v>5640</v>
      </c>
      <c r="C175" t="s">
        <v>5923</v>
      </c>
    </row>
    <row r="176" spans="1:4" x14ac:dyDescent="0.45">
      <c r="A176" t="s">
        <v>616</v>
      </c>
      <c r="B176" t="s">
        <v>5641</v>
      </c>
      <c r="C176" t="s">
        <v>5924</v>
      </c>
    </row>
    <row r="177" spans="1:4" x14ac:dyDescent="0.45">
      <c r="A177" t="s">
        <v>619</v>
      </c>
      <c r="B177" t="s">
        <v>5642</v>
      </c>
      <c r="C177" t="s">
        <v>5925</v>
      </c>
    </row>
    <row r="178" spans="1:4" x14ac:dyDescent="0.45">
      <c r="A178" t="s">
        <v>622</v>
      </c>
      <c r="B178" t="s">
        <v>5643</v>
      </c>
      <c r="C178" t="s">
        <v>5926</v>
      </c>
    </row>
    <row r="179" spans="1:4" x14ac:dyDescent="0.45">
      <c r="A179" t="s">
        <v>626</v>
      </c>
      <c r="B179" t="s">
        <v>5644</v>
      </c>
      <c r="C179" t="s">
        <v>5927</v>
      </c>
    </row>
    <row r="180" spans="1:4" x14ac:dyDescent="0.45">
      <c r="A180" t="s">
        <v>629</v>
      </c>
      <c r="B180" t="s">
        <v>5645</v>
      </c>
      <c r="C180" t="s">
        <v>5928</v>
      </c>
    </row>
    <row r="181" spans="1:4" x14ac:dyDescent="0.45">
      <c r="A181" t="s">
        <v>632</v>
      </c>
      <c r="B181" t="s">
        <v>5646</v>
      </c>
      <c r="C181" t="s">
        <v>5929</v>
      </c>
    </row>
    <row r="182" spans="1:4" x14ac:dyDescent="0.45">
      <c r="A182" t="s">
        <v>635</v>
      </c>
      <c r="B182" t="s">
        <v>5647</v>
      </c>
      <c r="C182" t="s">
        <v>5930</v>
      </c>
      <c r="D182" s="24"/>
    </row>
    <row r="183" spans="1:4" x14ac:dyDescent="0.45">
      <c r="A183" t="s">
        <v>638</v>
      </c>
      <c r="B183" t="s">
        <v>5650</v>
      </c>
      <c r="C183" t="s">
        <v>5932</v>
      </c>
    </row>
    <row r="184" spans="1:4" x14ac:dyDescent="0.45">
      <c r="A184" t="s">
        <v>641</v>
      </c>
      <c r="B184" t="s">
        <v>5651</v>
      </c>
      <c r="C184" t="s">
        <v>5933</v>
      </c>
    </row>
    <row r="185" spans="1:4" x14ac:dyDescent="0.45">
      <c r="A185" t="s">
        <v>644</v>
      </c>
      <c r="B185" t="s">
        <v>5652</v>
      </c>
      <c r="C185" t="s">
        <v>5934</v>
      </c>
    </row>
    <row r="186" spans="1:4" x14ac:dyDescent="0.45">
      <c r="A186" t="s">
        <v>647</v>
      </c>
      <c r="B186" t="s">
        <v>5653</v>
      </c>
      <c r="C186" t="s">
        <v>5935</v>
      </c>
    </row>
    <row r="187" spans="1:4" x14ac:dyDescent="0.45">
      <c r="A187" t="s">
        <v>650</v>
      </c>
      <c r="B187" t="s">
        <v>5654</v>
      </c>
      <c r="C187" t="s">
        <v>5936</v>
      </c>
    </row>
    <row r="188" spans="1:4" x14ac:dyDescent="0.45">
      <c r="A188" t="s">
        <v>653</v>
      </c>
      <c r="B188" t="s">
        <v>5655</v>
      </c>
      <c r="C188" t="s">
        <v>5937</v>
      </c>
    </row>
    <row r="189" spans="1:4" x14ac:dyDescent="0.45">
      <c r="A189" t="s">
        <v>656</v>
      </c>
      <c r="B189" t="s">
        <v>5656</v>
      </c>
      <c r="C189" t="s">
        <v>5938</v>
      </c>
    </row>
    <row r="190" spans="1:4" x14ac:dyDescent="0.45">
      <c r="A190" t="s">
        <v>659</v>
      </c>
      <c r="B190" t="s">
        <v>5657</v>
      </c>
      <c r="C190" t="s">
        <v>5939</v>
      </c>
    </row>
    <row r="191" spans="1:4" x14ac:dyDescent="0.45">
      <c r="A191" t="s">
        <v>664</v>
      </c>
      <c r="B191" t="s">
        <v>5658</v>
      </c>
      <c r="C191" t="s">
        <v>5940</v>
      </c>
    </row>
    <row r="192" spans="1:4" x14ac:dyDescent="0.45">
      <c r="A192" t="s">
        <v>667</v>
      </c>
      <c r="B192" t="s">
        <v>5659</v>
      </c>
      <c r="C192" t="s">
        <v>5941</v>
      </c>
    </row>
    <row r="193" spans="1:4" x14ac:dyDescent="0.45">
      <c r="A193" t="s">
        <v>670</v>
      </c>
      <c r="B193" t="s">
        <v>5660</v>
      </c>
      <c r="C193" t="s">
        <v>5942</v>
      </c>
    </row>
    <row r="194" spans="1:4" x14ac:dyDescent="0.45">
      <c r="A194" t="s">
        <v>673</v>
      </c>
      <c r="B194" t="s">
        <v>5661</v>
      </c>
      <c r="C194" t="s">
        <v>5943</v>
      </c>
    </row>
    <row r="195" spans="1:4" x14ac:dyDescent="0.45">
      <c r="A195" t="s">
        <v>678</v>
      </c>
      <c r="B195" t="s">
        <v>5664</v>
      </c>
      <c r="C195" t="s">
        <v>2974</v>
      </c>
      <c r="D195" s="24"/>
    </row>
    <row r="196" spans="1:4" x14ac:dyDescent="0.45">
      <c r="A196" t="s">
        <v>681</v>
      </c>
      <c r="B196" t="s">
        <v>5665</v>
      </c>
      <c r="C196" t="s">
        <v>2976</v>
      </c>
    </row>
    <row r="197" spans="1:4" x14ac:dyDescent="0.45">
      <c r="A197" t="s">
        <v>5666</v>
      </c>
      <c r="B197" t="s">
        <v>5667</v>
      </c>
      <c r="C197" t="s">
        <v>5945</v>
      </c>
    </row>
    <row r="198" spans="1:4" x14ac:dyDescent="0.45">
      <c r="A198" t="s">
        <v>692</v>
      </c>
      <c r="B198" t="s">
        <v>5668</v>
      </c>
      <c r="C198" t="s">
        <v>2981</v>
      </c>
    </row>
    <row r="199" spans="1:4" x14ac:dyDescent="0.45">
      <c r="A199" t="s">
        <v>695</v>
      </c>
      <c r="B199" t="s">
        <v>5669</v>
      </c>
      <c r="C199" t="s">
        <v>5946</v>
      </c>
    </row>
    <row r="200" spans="1:4" x14ac:dyDescent="0.45">
      <c r="A200" t="s">
        <v>687</v>
      </c>
      <c r="B200" t="s">
        <v>5670</v>
      </c>
      <c r="C200" t="s">
        <v>5947</v>
      </c>
    </row>
    <row r="201" spans="1:4" x14ac:dyDescent="0.45">
      <c r="A201" t="s">
        <v>684</v>
      </c>
      <c r="B201" t="s">
        <v>5671</v>
      </c>
      <c r="C201" t="s">
        <v>5948</v>
      </c>
    </row>
    <row r="202" spans="1:4" x14ac:dyDescent="0.45">
      <c r="A202" t="s">
        <v>5672</v>
      </c>
      <c r="B202" t="s">
        <v>5673</v>
      </c>
      <c r="C202" t="s">
        <v>5949</v>
      </c>
    </row>
    <row r="203" spans="1:4" x14ac:dyDescent="0.45">
      <c r="A203" t="s">
        <v>700</v>
      </c>
      <c r="B203" t="s">
        <v>5674</v>
      </c>
      <c r="C203" t="s">
        <v>5950</v>
      </c>
    </row>
    <row r="204" spans="1:4" x14ac:dyDescent="0.45">
      <c r="A204" t="s">
        <v>703</v>
      </c>
      <c r="B204" t="s">
        <v>5675</v>
      </c>
      <c r="C204" t="s">
        <v>5951</v>
      </c>
    </row>
    <row r="205" spans="1:4" x14ac:dyDescent="0.45">
      <c r="A205" t="s">
        <v>706</v>
      </c>
      <c r="B205" t="s">
        <v>5676</v>
      </c>
      <c r="C205" t="s">
        <v>5952</v>
      </c>
    </row>
    <row r="206" spans="1:4" x14ac:dyDescent="0.45">
      <c r="A206" t="s">
        <v>5677</v>
      </c>
      <c r="B206" t="s">
        <v>5678</v>
      </c>
      <c r="C206" t="s">
        <v>5953</v>
      </c>
    </row>
    <row r="207" spans="1:4" x14ac:dyDescent="0.45">
      <c r="A207" t="s">
        <v>5681</v>
      </c>
      <c r="B207" t="s">
        <v>5682</v>
      </c>
      <c r="C207" t="s">
        <v>5954</v>
      </c>
    </row>
    <row r="208" spans="1:4" x14ac:dyDescent="0.45">
      <c r="A208" t="s">
        <v>18</v>
      </c>
      <c r="B208" t="s">
        <v>5683</v>
      </c>
      <c r="C208" t="s">
        <v>5955</v>
      </c>
    </row>
    <row r="209" spans="1:4" x14ac:dyDescent="0.45">
      <c r="A209" t="s">
        <v>20</v>
      </c>
      <c r="B209" t="s">
        <v>21</v>
      </c>
      <c r="C209" t="s">
        <v>5956</v>
      </c>
    </row>
    <row r="210" spans="1:4" x14ac:dyDescent="0.45">
      <c r="A210" t="s">
        <v>24</v>
      </c>
      <c r="B210" t="s">
        <v>5684</v>
      </c>
      <c r="C210" t="s">
        <v>23</v>
      </c>
      <c r="D210" s="24"/>
    </row>
    <row r="211" spans="1:4" x14ac:dyDescent="0.45">
      <c r="A211" t="s">
        <v>5685</v>
      </c>
      <c r="B211" t="s">
        <v>5686</v>
      </c>
      <c r="C211" t="s">
        <v>5957</v>
      </c>
    </row>
    <row r="212" spans="1:4" x14ac:dyDescent="0.45">
      <c r="A212" t="s">
        <v>32</v>
      </c>
      <c r="B212" t="s">
        <v>5687</v>
      </c>
      <c r="C212" t="s">
        <v>5958</v>
      </c>
    </row>
    <row r="213" spans="1:4" x14ac:dyDescent="0.45">
      <c r="A213" t="s">
        <v>34</v>
      </c>
      <c r="B213" t="s">
        <v>35</v>
      </c>
      <c r="C213" t="s">
        <v>5959</v>
      </c>
    </row>
    <row r="214" spans="1:4" x14ac:dyDescent="0.45">
      <c r="A214" t="s">
        <v>38</v>
      </c>
      <c r="B214" t="s">
        <v>5688</v>
      </c>
      <c r="C214" t="s">
        <v>37</v>
      </c>
    </row>
    <row r="215" spans="1:4" x14ac:dyDescent="0.45">
      <c r="A215" t="s">
        <v>5689</v>
      </c>
      <c r="B215" t="s">
        <v>5690</v>
      </c>
      <c r="C215" t="s">
        <v>5960</v>
      </c>
    </row>
    <row r="216" spans="1:4" x14ac:dyDescent="0.45">
      <c r="A216" t="s">
        <v>43</v>
      </c>
      <c r="B216" t="s">
        <v>5691</v>
      </c>
      <c r="C216" t="s">
        <v>42</v>
      </c>
    </row>
    <row r="217" spans="1:4" x14ac:dyDescent="0.45">
      <c r="A217" t="s">
        <v>48</v>
      </c>
      <c r="B217" t="s">
        <v>5692</v>
      </c>
      <c r="C217" t="s">
        <v>47</v>
      </c>
    </row>
    <row r="218" spans="1:4" x14ac:dyDescent="0.45">
      <c r="A218" t="s">
        <v>729</v>
      </c>
      <c r="B218" t="s">
        <v>5693</v>
      </c>
      <c r="C218" t="s">
        <v>5961</v>
      </c>
    </row>
    <row r="219" spans="1:4" x14ac:dyDescent="0.45">
      <c r="A219" t="s">
        <v>53</v>
      </c>
      <c r="B219" t="s">
        <v>5694</v>
      </c>
      <c r="C219" t="s">
        <v>5962</v>
      </c>
    </row>
    <row r="220" spans="1:4" x14ac:dyDescent="0.45">
      <c r="A220" t="s">
        <v>58</v>
      </c>
      <c r="B220" t="s">
        <v>5695</v>
      </c>
      <c r="C220" t="s">
        <v>5963</v>
      </c>
    </row>
    <row r="221" spans="1:4" x14ac:dyDescent="0.45">
      <c r="A221" t="s">
        <v>740</v>
      </c>
      <c r="B221" t="s">
        <v>5698</v>
      </c>
      <c r="C221" t="s">
        <v>5964</v>
      </c>
      <c r="D221" s="24"/>
    </row>
    <row r="222" spans="1:4" x14ac:dyDescent="0.45">
      <c r="A222" t="s">
        <v>743</v>
      </c>
      <c r="B222" t="s">
        <v>5699</v>
      </c>
      <c r="C222" t="s">
        <v>5965</v>
      </c>
    </row>
    <row r="223" spans="1:4" x14ac:dyDescent="0.45">
      <c r="A223" t="s">
        <v>746</v>
      </c>
      <c r="B223" t="s">
        <v>5700</v>
      </c>
      <c r="C223" t="s">
        <v>5966</v>
      </c>
    </row>
    <row r="224" spans="1:4" x14ac:dyDescent="0.45">
      <c r="A224" t="s">
        <v>749</v>
      </c>
      <c r="B224" t="s">
        <v>5701</v>
      </c>
      <c r="C224" t="s">
        <v>3002</v>
      </c>
    </row>
    <row r="225" spans="1:4" x14ac:dyDescent="0.45">
      <c r="A225" t="s">
        <v>752</v>
      </c>
      <c r="B225" t="s">
        <v>5702</v>
      </c>
      <c r="C225" t="s">
        <v>3003</v>
      </c>
    </row>
    <row r="226" spans="1:4" x14ac:dyDescent="0.45">
      <c r="A226" t="s">
        <v>5703</v>
      </c>
      <c r="B226" t="s">
        <v>5704</v>
      </c>
      <c r="C226" t="s">
        <v>5967</v>
      </c>
    </row>
    <row r="227" spans="1:4" x14ac:dyDescent="0.45">
      <c r="A227" t="s">
        <v>757</v>
      </c>
      <c r="B227" t="s">
        <v>5705</v>
      </c>
      <c r="C227" t="s">
        <v>3007</v>
      </c>
    </row>
    <row r="228" spans="1:4" x14ac:dyDescent="0.45">
      <c r="A228" t="s">
        <v>760</v>
      </c>
      <c r="B228" t="s">
        <v>5706</v>
      </c>
      <c r="C228" t="s">
        <v>3008</v>
      </c>
    </row>
    <row r="229" spans="1:4" x14ac:dyDescent="0.45">
      <c r="A229" t="s">
        <v>763</v>
      </c>
      <c r="B229" t="s">
        <v>5707</v>
      </c>
      <c r="C229" t="s">
        <v>5968</v>
      </c>
    </row>
    <row r="230" spans="1:4" x14ac:dyDescent="0.45">
      <c r="A230" t="s">
        <v>5708</v>
      </c>
      <c r="B230" t="s">
        <v>5709</v>
      </c>
      <c r="C230" t="s">
        <v>5969</v>
      </c>
      <c r="D230" s="24"/>
    </row>
    <row r="231" spans="1:4" x14ac:dyDescent="0.45">
      <c r="A231" t="s">
        <v>5712</v>
      </c>
      <c r="B231" t="s">
        <v>5713</v>
      </c>
      <c r="C231" t="s">
        <v>5970</v>
      </c>
    </row>
    <row r="232" spans="1:4" x14ac:dyDescent="0.45">
      <c r="A232" t="s">
        <v>770</v>
      </c>
      <c r="B232" t="s">
        <v>5714</v>
      </c>
      <c r="C232" t="s">
        <v>3011</v>
      </c>
    </row>
    <row r="233" spans="1:4" x14ac:dyDescent="0.45">
      <c r="A233" t="s">
        <v>5715</v>
      </c>
      <c r="B233" t="s">
        <v>5716</v>
      </c>
      <c r="C233" t="s">
        <v>5971</v>
      </c>
    </row>
    <row r="234" spans="1:4" x14ac:dyDescent="0.45">
      <c r="A234" t="s">
        <v>773</v>
      </c>
      <c r="B234" t="s">
        <v>5717</v>
      </c>
      <c r="C234" t="s">
        <v>5972</v>
      </c>
    </row>
    <row r="235" spans="1:4" x14ac:dyDescent="0.45">
      <c r="A235" t="s">
        <v>5718</v>
      </c>
      <c r="B235" t="s">
        <v>5719</v>
      </c>
      <c r="C235" t="s">
        <v>5973</v>
      </c>
    </row>
    <row r="236" spans="1:4" x14ac:dyDescent="0.45">
      <c r="A236" t="s">
        <v>778</v>
      </c>
      <c r="B236" t="s">
        <v>5720</v>
      </c>
      <c r="C236" t="s">
        <v>3014</v>
      </c>
    </row>
    <row r="237" spans="1:4" x14ac:dyDescent="0.45">
      <c r="A237" t="s">
        <v>781</v>
      </c>
      <c r="B237" t="s">
        <v>5721</v>
      </c>
      <c r="C237" t="s">
        <v>5974</v>
      </c>
    </row>
    <row r="238" spans="1:4" x14ac:dyDescent="0.45">
      <c r="A238" t="s">
        <v>784</v>
      </c>
      <c r="B238" t="s">
        <v>5722</v>
      </c>
      <c r="C238" t="s">
        <v>5975</v>
      </c>
    </row>
    <row r="239" spans="1:4" x14ac:dyDescent="0.45">
      <c r="A239" t="s">
        <v>790</v>
      </c>
      <c r="B239" t="s">
        <v>5725</v>
      </c>
      <c r="C239" t="s">
        <v>3019</v>
      </c>
    </row>
    <row r="240" spans="1:4" x14ac:dyDescent="0.45">
      <c r="A240" t="s">
        <v>793</v>
      </c>
      <c r="B240" t="s">
        <v>5726</v>
      </c>
      <c r="C240" t="s">
        <v>3020</v>
      </c>
    </row>
    <row r="241" spans="1:4" x14ac:dyDescent="0.45">
      <c r="A241" t="s">
        <v>63</v>
      </c>
      <c r="B241" t="s">
        <v>5727</v>
      </c>
      <c r="C241" t="s">
        <v>62</v>
      </c>
    </row>
    <row r="242" spans="1:4" x14ac:dyDescent="0.45">
      <c r="A242" t="s">
        <v>69</v>
      </c>
      <c r="B242" t="s">
        <v>5728</v>
      </c>
      <c r="C242" t="s">
        <v>68</v>
      </c>
      <c r="D242" s="24"/>
    </row>
    <row r="243" spans="1:4" x14ac:dyDescent="0.45">
      <c r="A243" t="s">
        <v>75</v>
      </c>
      <c r="B243" t="s">
        <v>5729</v>
      </c>
      <c r="C243" t="s">
        <v>74</v>
      </c>
      <c r="D243" s="24"/>
    </row>
    <row r="244" spans="1:4" x14ac:dyDescent="0.45">
      <c r="A244" t="s">
        <v>80</v>
      </c>
      <c r="B244" t="s">
        <v>5730</v>
      </c>
      <c r="C244" t="s">
        <v>79</v>
      </c>
    </row>
    <row r="245" spans="1:4" x14ac:dyDescent="0.45">
      <c r="A245" t="s">
        <v>801</v>
      </c>
      <c r="B245" t="s">
        <v>5731</v>
      </c>
      <c r="C245" t="s">
        <v>3021</v>
      </c>
    </row>
    <row r="246" spans="1:4" x14ac:dyDescent="0.45">
      <c r="A246" t="s">
        <v>86</v>
      </c>
      <c r="B246" t="s">
        <v>5732</v>
      </c>
      <c r="C246" t="s">
        <v>85</v>
      </c>
    </row>
    <row r="247" spans="1:4" x14ac:dyDescent="0.45">
      <c r="A247" t="s">
        <v>91</v>
      </c>
      <c r="B247" t="s">
        <v>5733</v>
      </c>
      <c r="C247" t="s">
        <v>90</v>
      </c>
    </row>
    <row r="248" spans="1:4" x14ac:dyDescent="0.45">
      <c r="A248" t="s">
        <v>5734</v>
      </c>
      <c r="B248" t="s">
        <v>5735</v>
      </c>
      <c r="C248" t="s">
        <v>5976</v>
      </c>
    </row>
    <row r="249" spans="1:4" x14ac:dyDescent="0.45">
      <c r="A249" t="s">
        <v>5736</v>
      </c>
      <c r="B249" t="s">
        <v>5737</v>
      </c>
      <c r="C249" t="s">
        <v>5977</v>
      </c>
    </row>
    <row r="250" spans="1:4" x14ac:dyDescent="0.45">
      <c r="A250" t="s">
        <v>5742</v>
      </c>
      <c r="B250" t="s">
        <v>5743</v>
      </c>
      <c r="C250" t="s">
        <v>5978</v>
      </c>
    </row>
    <row r="251" spans="1:4" x14ac:dyDescent="0.45">
      <c r="A251" t="s">
        <v>814</v>
      </c>
      <c r="B251" t="s">
        <v>5744</v>
      </c>
      <c r="C251" t="s">
        <v>3023</v>
      </c>
    </row>
    <row r="252" spans="1:4" x14ac:dyDescent="0.45">
      <c r="A252" t="s">
        <v>817</v>
      </c>
      <c r="B252" t="s">
        <v>5745</v>
      </c>
      <c r="C252" t="s">
        <v>3025</v>
      </c>
    </row>
    <row r="253" spans="1:4" x14ac:dyDescent="0.45">
      <c r="A253" t="s">
        <v>820</v>
      </c>
      <c r="B253" t="s">
        <v>5746</v>
      </c>
      <c r="C253" t="s">
        <v>3026</v>
      </c>
      <c r="D253" s="24"/>
    </row>
    <row r="254" spans="1:4" x14ac:dyDescent="0.45">
      <c r="A254" t="s">
        <v>823</v>
      </c>
      <c r="B254" t="s">
        <v>5747</v>
      </c>
      <c r="C254" t="s">
        <v>3027</v>
      </c>
    </row>
    <row r="255" spans="1:4" x14ac:dyDescent="0.45">
      <c r="A255" t="s">
        <v>826</v>
      </c>
      <c r="B255" t="s">
        <v>5748</v>
      </c>
      <c r="C255" t="s">
        <v>3028</v>
      </c>
    </row>
    <row r="256" spans="1:4" x14ac:dyDescent="0.45">
      <c r="A256" t="s">
        <v>829</v>
      </c>
      <c r="B256" t="s">
        <v>5749</v>
      </c>
      <c r="C256" t="s">
        <v>3029</v>
      </c>
    </row>
    <row r="257" spans="1:4" x14ac:dyDescent="0.45">
      <c r="A257" t="s">
        <v>832</v>
      </c>
      <c r="B257" t="s">
        <v>5750</v>
      </c>
      <c r="C257" t="s">
        <v>5979</v>
      </c>
    </row>
    <row r="258" spans="1:4" x14ac:dyDescent="0.45">
      <c r="A258" t="s">
        <v>835</v>
      </c>
      <c r="B258" t="s">
        <v>5751</v>
      </c>
      <c r="C258" t="s">
        <v>5980</v>
      </c>
    </row>
    <row r="259" spans="1:4" x14ac:dyDescent="0.45">
      <c r="A259" t="s">
        <v>5753</v>
      </c>
      <c r="B259" t="s">
        <v>5754</v>
      </c>
      <c r="C259" t="s">
        <v>3034</v>
      </c>
      <c r="D259" s="24"/>
    </row>
    <row r="260" spans="1:4" x14ac:dyDescent="0.45">
      <c r="A260" t="s">
        <v>5755</v>
      </c>
      <c r="B260" t="s">
        <v>5756</v>
      </c>
      <c r="C260" t="s">
        <v>3035</v>
      </c>
    </row>
    <row r="261" spans="1:4" x14ac:dyDescent="0.45">
      <c r="A261" t="s">
        <v>5757</v>
      </c>
      <c r="B261" t="s">
        <v>5758</v>
      </c>
      <c r="C261" t="s">
        <v>3036</v>
      </c>
    </row>
    <row r="262" spans="1:4" x14ac:dyDescent="0.45">
      <c r="A262" t="s">
        <v>97</v>
      </c>
      <c r="B262" t="s">
        <v>98</v>
      </c>
      <c r="C262" t="s">
        <v>5981</v>
      </c>
    </row>
    <row r="263" spans="1:4" x14ac:dyDescent="0.45">
      <c r="A263" t="s">
        <v>5759</v>
      </c>
      <c r="B263" t="s">
        <v>5760</v>
      </c>
      <c r="C263" t="s">
        <v>5982</v>
      </c>
    </row>
    <row r="264" spans="1:4" x14ac:dyDescent="0.45">
      <c r="A264" t="s">
        <v>5763</v>
      </c>
      <c r="B264" t="s">
        <v>5764</v>
      </c>
      <c r="C264" t="s">
        <v>5983</v>
      </c>
    </row>
    <row r="265" spans="1:4" x14ac:dyDescent="0.45">
      <c r="A265" t="s">
        <v>848</v>
      </c>
      <c r="B265" t="s">
        <v>5765</v>
      </c>
      <c r="C265" t="s">
        <v>3040</v>
      </c>
    </row>
    <row r="266" spans="1:4" x14ac:dyDescent="0.45">
      <c r="A266" t="s">
        <v>851</v>
      </c>
      <c r="B266" t="s">
        <v>5766</v>
      </c>
      <c r="C266" t="s">
        <v>3041</v>
      </c>
    </row>
    <row r="267" spans="1:4" x14ac:dyDescent="0.45">
      <c r="A267" t="s">
        <v>854</v>
      </c>
      <c r="B267" t="s">
        <v>5767</v>
      </c>
      <c r="C267" t="s">
        <v>5984</v>
      </c>
    </row>
    <row r="268" spans="1:4" x14ac:dyDescent="0.45">
      <c r="A268" t="s">
        <v>5768</v>
      </c>
      <c r="B268" t="s">
        <v>5769</v>
      </c>
      <c r="C268" t="s">
        <v>5985</v>
      </c>
      <c r="D268" s="24"/>
    </row>
    <row r="269" spans="1:4" x14ac:dyDescent="0.45">
      <c r="A269" t="s">
        <v>857</v>
      </c>
      <c r="B269" t="s">
        <v>5770</v>
      </c>
      <c r="C269" t="s">
        <v>5986</v>
      </c>
    </row>
    <row r="270" spans="1:4" x14ac:dyDescent="0.45">
      <c r="A270" t="s">
        <v>860</v>
      </c>
      <c r="B270" t="s">
        <v>5771</v>
      </c>
      <c r="C270" t="s">
        <v>5987</v>
      </c>
    </row>
    <row r="271" spans="1:4" x14ac:dyDescent="0.45">
      <c r="A271" t="s">
        <v>5772</v>
      </c>
      <c r="B271" t="s">
        <v>5773</v>
      </c>
      <c r="C271" t="s">
        <v>5988</v>
      </c>
    </row>
    <row r="272" spans="1:4" x14ac:dyDescent="0.45">
      <c r="A272" t="s">
        <v>5776</v>
      </c>
      <c r="B272" t="s">
        <v>5777</v>
      </c>
      <c r="C272" t="s">
        <v>5989</v>
      </c>
    </row>
    <row r="273" spans="1:4" x14ac:dyDescent="0.45">
      <c r="A273" t="s">
        <v>868</v>
      </c>
      <c r="B273" t="s">
        <v>5778</v>
      </c>
      <c r="C273" t="s">
        <v>3060</v>
      </c>
      <c r="D273" s="24"/>
    </row>
    <row r="274" spans="1:4" x14ac:dyDescent="0.45">
      <c r="A274" t="s">
        <v>871</v>
      </c>
      <c r="B274" t="s">
        <v>5779</v>
      </c>
      <c r="C274" t="s">
        <v>5990</v>
      </c>
    </row>
    <row r="275" spans="1:4" x14ac:dyDescent="0.45">
      <c r="A275" t="s">
        <v>102</v>
      </c>
      <c r="B275" t="s">
        <v>104</v>
      </c>
      <c r="C275" t="s">
        <v>5991</v>
      </c>
    </row>
    <row r="276" spans="1:4" x14ac:dyDescent="0.45">
      <c r="A276" t="s">
        <v>5782</v>
      </c>
      <c r="B276" t="s">
        <v>5783</v>
      </c>
      <c r="C276" t="s">
        <v>5992</v>
      </c>
    </row>
    <row r="277" spans="1:4" x14ac:dyDescent="0.45">
      <c r="A277" t="s">
        <v>878</v>
      </c>
      <c r="B277" t="s">
        <v>5784</v>
      </c>
      <c r="C277" t="s">
        <v>3062</v>
      </c>
    </row>
    <row r="278" spans="1:4" x14ac:dyDescent="0.45">
      <c r="A278" t="s">
        <v>881</v>
      </c>
      <c r="B278" t="s">
        <v>5785</v>
      </c>
      <c r="C278" t="s">
        <v>5993</v>
      </c>
      <c r="D278" s="24"/>
    </row>
    <row r="279" spans="1:4" x14ac:dyDescent="0.45">
      <c r="A279" t="s">
        <v>884</v>
      </c>
      <c r="B279" t="s">
        <v>5786</v>
      </c>
      <c r="C279" t="s">
        <v>5994</v>
      </c>
    </row>
    <row r="280" spans="1:4" x14ac:dyDescent="0.45">
      <c r="A280" t="s">
        <v>5789</v>
      </c>
      <c r="B280" t="s">
        <v>5790</v>
      </c>
      <c r="C280" t="s">
        <v>5995</v>
      </c>
    </row>
    <row r="281" spans="1:4" x14ac:dyDescent="0.45">
      <c r="A281" t="s">
        <v>891</v>
      </c>
      <c r="B281" t="s">
        <v>5791</v>
      </c>
      <c r="C281" t="s">
        <v>3068</v>
      </c>
    </row>
    <row r="282" spans="1:4" x14ac:dyDescent="0.45">
      <c r="A282" t="s">
        <v>894</v>
      </c>
      <c r="B282" t="s">
        <v>5792</v>
      </c>
      <c r="C282" t="s">
        <v>5996</v>
      </c>
    </row>
    <row r="283" spans="1:4" x14ac:dyDescent="0.45">
      <c r="A283" t="s">
        <v>5793</v>
      </c>
      <c r="B283" t="s">
        <v>5794</v>
      </c>
      <c r="C283" t="s">
        <v>5997</v>
      </c>
    </row>
    <row r="284" spans="1:4" x14ac:dyDescent="0.45">
      <c r="A284" t="s">
        <v>901</v>
      </c>
      <c r="B284" t="s">
        <v>5795</v>
      </c>
      <c r="C284" t="s">
        <v>3073</v>
      </c>
    </row>
    <row r="285" spans="1:4" x14ac:dyDescent="0.45">
      <c r="A285" t="s">
        <v>904</v>
      </c>
      <c r="B285" t="s">
        <v>5796</v>
      </c>
      <c r="C285" t="s">
        <v>3074</v>
      </c>
    </row>
    <row r="286" spans="1:4" x14ac:dyDescent="0.45">
      <c r="A286" t="s">
        <v>120</v>
      </c>
      <c r="B286" t="s">
        <v>121</v>
      </c>
      <c r="C286" t="s">
        <v>5998</v>
      </c>
    </row>
    <row r="287" spans="1:4" x14ac:dyDescent="0.45">
      <c r="A287" t="s">
        <v>912</v>
      </c>
      <c r="B287" t="s">
        <v>5797</v>
      </c>
      <c r="C287" t="s">
        <v>5999</v>
      </c>
    </row>
    <row r="288" spans="1:4" x14ac:dyDescent="0.45">
      <c r="A288" t="s">
        <v>5798</v>
      </c>
      <c r="B288" t="s">
        <v>5799</v>
      </c>
      <c r="C288" t="s">
        <v>3075</v>
      </c>
    </row>
    <row r="289" spans="1:4" x14ac:dyDescent="0.45">
      <c r="A289" t="s">
        <v>5800</v>
      </c>
      <c r="B289" t="s">
        <v>5801</v>
      </c>
      <c r="C289" t="s">
        <v>6000</v>
      </c>
    </row>
    <row r="290" spans="1:4" x14ac:dyDescent="0.45">
      <c r="A290" t="s">
        <v>909</v>
      </c>
      <c r="B290" t="s">
        <v>5802</v>
      </c>
      <c r="C290" t="s">
        <v>6001</v>
      </c>
    </row>
    <row r="291" spans="1:4" x14ac:dyDescent="0.45">
      <c r="A291" t="s">
        <v>5803</v>
      </c>
      <c r="B291" t="s">
        <v>5804</v>
      </c>
      <c r="C291" t="s">
        <v>6002</v>
      </c>
      <c r="D291" s="24"/>
    </row>
    <row r="292" spans="1:4" x14ac:dyDescent="0.45">
      <c r="A292" t="s">
        <v>5807</v>
      </c>
      <c r="B292" t="s">
        <v>5808</v>
      </c>
      <c r="C292" t="s">
        <v>6003</v>
      </c>
    </row>
    <row r="293" spans="1:4" x14ac:dyDescent="0.45">
      <c r="A293" t="s">
        <v>5809</v>
      </c>
      <c r="B293" t="s">
        <v>5810</v>
      </c>
      <c r="C293" t="s">
        <v>3081</v>
      </c>
    </row>
    <row r="294" spans="1:4" x14ac:dyDescent="0.45">
      <c r="A294" t="s">
        <v>5811</v>
      </c>
      <c r="B294" t="s">
        <v>5812</v>
      </c>
      <c r="C294" t="s">
        <v>6004</v>
      </c>
    </row>
    <row r="295" spans="1:4" x14ac:dyDescent="0.45">
      <c r="A295" t="s">
        <v>5813</v>
      </c>
      <c r="B295" t="s">
        <v>5814</v>
      </c>
      <c r="C295" t="s">
        <v>6005</v>
      </c>
    </row>
    <row r="296" spans="1:4" x14ac:dyDescent="0.45">
      <c r="A296" t="s">
        <v>5815</v>
      </c>
      <c r="B296" t="s">
        <v>5816</v>
      </c>
      <c r="C296" t="s">
        <v>6006</v>
      </c>
    </row>
    <row r="297" spans="1:4" x14ac:dyDescent="0.45">
      <c r="A297" t="s">
        <v>5817</v>
      </c>
      <c r="B297" t="s">
        <v>5818</v>
      </c>
      <c r="C297" t="s">
        <v>6007</v>
      </c>
    </row>
    <row r="298" spans="1:4" x14ac:dyDescent="0.45">
      <c r="A298" t="s">
        <v>5819</v>
      </c>
      <c r="B298" t="s">
        <v>5820</v>
      </c>
      <c r="C298" t="s">
        <v>6008</v>
      </c>
    </row>
    <row r="299" spans="1:4" x14ac:dyDescent="0.45">
      <c r="A299" t="s">
        <v>5821</v>
      </c>
      <c r="B299" t="s">
        <v>5822</v>
      </c>
      <c r="C299" t="s">
        <v>6009</v>
      </c>
    </row>
    <row r="300" spans="1:4" x14ac:dyDescent="0.45">
      <c r="A300" t="s">
        <v>5823</v>
      </c>
      <c r="B300" t="s">
        <v>5824</v>
      </c>
      <c r="C300" t="s">
        <v>6010</v>
      </c>
    </row>
    <row r="301" spans="1:4" x14ac:dyDescent="0.45">
      <c r="A301" t="s">
        <v>5825</v>
      </c>
      <c r="B301" t="s">
        <v>5826</v>
      </c>
      <c r="C301" t="s">
        <v>6011</v>
      </c>
    </row>
    <row r="302" spans="1:4" x14ac:dyDescent="0.45">
      <c r="A302" t="s">
        <v>5827</v>
      </c>
      <c r="B302" t="s">
        <v>5828</v>
      </c>
      <c r="C302" t="s">
        <v>6012</v>
      </c>
    </row>
    <row r="303" spans="1:4" x14ac:dyDescent="0.45">
      <c r="A303" t="s">
        <v>5829</v>
      </c>
      <c r="B303" t="s">
        <v>5830</v>
      </c>
      <c r="C303" t="s">
        <v>6013</v>
      </c>
    </row>
    <row r="304" spans="1:4" x14ac:dyDescent="0.45">
      <c r="A304" t="s">
        <v>5831</v>
      </c>
      <c r="B304" t="s">
        <v>5832</v>
      </c>
      <c r="C304" t="s">
        <v>6014</v>
      </c>
    </row>
    <row r="305" spans="1:3" x14ac:dyDescent="0.45">
      <c r="A305" t="s">
        <v>5833</v>
      </c>
      <c r="B305" t="s">
        <v>5834</v>
      </c>
      <c r="C305" t="s">
        <v>6015</v>
      </c>
    </row>
    <row r="306" spans="1:3" x14ac:dyDescent="0.45">
      <c r="A306" t="s">
        <v>5835</v>
      </c>
      <c r="B306" t="s">
        <v>5836</v>
      </c>
      <c r="C306" t="s">
        <v>6016</v>
      </c>
    </row>
    <row r="307" spans="1:3" x14ac:dyDescent="0.45">
      <c r="A307" t="s">
        <v>5837</v>
      </c>
      <c r="B307" t="s">
        <v>5838</v>
      </c>
      <c r="C307" t="s">
        <v>6017</v>
      </c>
    </row>
    <row r="308" spans="1:3" x14ac:dyDescent="0.45">
      <c r="A308" t="s">
        <v>5839</v>
      </c>
      <c r="B308" t="s">
        <v>5840</v>
      </c>
      <c r="C308" t="s">
        <v>6018</v>
      </c>
    </row>
  </sheetData>
  <autoFilter ref="A1:D308" xr:uid="{00000000-0009-0000-0000-000010000000}">
    <sortState xmlns:xlrd2="http://schemas.microsoft.com/office/spreadsheetml/2017/richdata2" ref="A2:D308">
      <sortCondition ref="D1:D308"/>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C322"/>
  <sheetViews>
    <sheetView topLeftCell="A295" workbookViewId="0">
      <selection activeCell="A315" sqref="A315"/>
    </sheetView>
  </sheetViews>
  <sheetFormatPr defaultRowHeight="14.25" x14ac:dyDescent="0.45"/>
  <cols>
    <col min="1" max="1" width="10" bestFit="1" customWidth="1"/>
    <col min="2" max="2" width="77.3984375" bestFit="1" customWidth="1"/>
    <col min="3" max="3" width="10.53125" bestFit="1" customWidth="1"/>
  </cols>
  <sheetData>
    <row r="1" spans="1:3" x14ac:dyDescent="0.45">
      <c r="A1" s="31" t="s">
        <v>178</v>
      </c>
      <c r="B1" s="32" t="s">
        <v>179</v>
      </c>
      <c r="C1" s="33" t="s">
        <v>180</v>
      </c>
    </row>
    <row r="2" spans="1:3" x14ac:dyDescent="0.45">
      <c r="A2" s="34" t="s">
        <v>181</v>
      </c>
      <c r="B2" s="38" t="s">
        <v>989</v>
      </c>
      <c r="C2" s="39" t="s">
        <v>990</v>
      </c>
    </row>
    <row r="3" spans="1:3" x14ac:dyDescent="0.45">
      <c r="A3" s="55" t="s">
        <v>5780</v>
      </c>
      <c r="B3" s="42" t="s">
        <v>874</v>
      </c>
      <c r="C3" s="43" t="s">
        <v>875</v>
      </c>
    </row>
    <row r="4" spans="1:3" x14ac:dyDescent="0.45">
      <c r="A4" s="56" t="s">
        <v>181</v>
      </c>
      <c r="B4" s="38" t="s">
        <v>876</v>
      </c>
      <c r="C4" s="39" t="s">
        <v>877</v>
      </c>
    </row>
    <row r="5" spans="1:3" x14ac:dyDescent="0.45">
      <c r="A5" s="40" t="s">
        <v>793</v>
      </c>
      <c r="B5" s="42" t="s">
        <v>794</v>
      </c>
      <c r="C5" s="43" t="s">
        <v>795</v>
      </c>
    </row>
    <row r="6" spans="1:3" x14ac:dyDescent="0.45">
      <c r="A6" s="34" t="s">
        <v>752</v>
      </c>
      <c r="B6" s="38" t="s">
        <v>753</v>
      </c>
      <c r="C6" s="39" t="s">
        <v>754</v>
      </c>
    </row>
    <row r="7" spans="1:3" x14ac:dyDescent="0.45">
      <c r="A7" s="40" t="s">
        <v>181</v>
      </c>
      <c r="B7" s="42" t="s">
        <v>812</v>
      </c>
      <c r="C7" s="43" t="s">
        <v>813</v>
      </c>
    </row>
    <row r="8" spans="1:3" x14ac:dyDescent="0.45">
      <c r="A8" s="57" t="s">
        <v>5740</v>
      </c>
      <c r="B8" s="38" t="s">
        <v>810</v>
      </c>
      <c r="C8" s="39" t="s">
        <v>811</v>
      </c>
    </row>
    <row r="9" spans="1:3" x14ac:dyDescent="0.45">
      <c r="A9" s="58" t="s">
        <v>86</v>
      </c>
      <c r="B9" s="42" t="s">
        <v>87</v>
      </c>
      <c r="C9" s="43" t="s">
        <v>806</v>
      </c>
    </row>
    <row r="10" spans="1:3" x14ac:dyDescent="0.45">
      <c r="A10" s="34" t="s">
        <v>566</v>
      </c>
      <c r="B10" s="38" t="s">
        <v>567</v>
      </c>
      <c r="C10" s="39" t="s">
        <v>568</v>
      </c>
    </row>
    <row r="11" spans="1:3" x14ac:dyDescent="0.45">
      <c r="A11" s="40" t="s">
        <v>760</v>
      </c>
      <c r="B11" s="42" t="s">
        <v>761</v>
      </c>
      <c r="C11" s="43" t="s">
        <v>762</v>
      </c>
    </row>
    <row r="12" spans="1:3" x14ac:dyDescent="0.45">
      <c r="A12" s="34" t="s">
        <v>476</v>
      </c>
      <c r="B12" s="38" t="s">
        <v>477</v>
      </c>
      <c r="C12" s="39" t="s">
        <v>478</v>
      </c>
    </row>
    <row r="13" spans="1:3" x14ac:dyDescent="0.45">
      <c r="A13" s="59" t="s">
        <v>5437</v>
      </c>
      <c r="B13" s="42" t="s">
        <v>188</v>
      </c>
      <c r="C13" s="43" t="s">
        <v>189</v>
      </c>
    </row>
    <row r="14" spans="1:3" x14ac:dyDescent="0.45">
      <c r="A14" s="56" t="s">
        <v>664</v>
      </c>
      <c r="B14" s="38" t="s">
        <v>665</v>
      </c>
      <c r="C14" s="39" t="s">
        <v>666</v>
      </c>
    </row>
    <row r="15" spans="1:3" x14ac:dyDescent="0.45">
      <c r="A15" s="40" t="s">
        <v>181</v>
      </c>
      <c r="B15" s="42" t="s">
        <v>182</v>
      </c>
      <c r="C15" s="43" t="s">
        <v>183</v>
      </c>
    </row>
    <row r="16" spans="1:3" x14ac:dyDescent="0.45">
      <c r="A16" s="34" t="s">
        <v>439</v>
      </c>
      <c r="B16" s="38" t="s">
        <v>440</v>
      </c>
      <c r="C16" s="39" t="s">
        <v>441</v>
      </c>
    </row>
    <row r="17" spans="1:3" x14ac:dyDescent="0.45">
      <c r="A17" s="40" t="s">
        <v>181</v>
      </c>
      <c r="B17" s="42" t="s">
        <v>846</v>
      </c>
      <c r="C17" s="43" t="s">
        <v>847</v>
      </c>
    </row>
    <row r="18" spans="1:3" x14ac:dyDescent="0.45">
      <c r="A18" s="34" t="s">
        <v>181</v>
      </c>
      <c r="B18" s="38" t="s">
        <v>846</v>
      </c>
      <c r="C18" s="39" t="s">
        <v>943</v>
      </c>
    </row>
    <row r="19" spans="1:3" x14ac:dyDescent="0.45">
      <c r="A19" s="40" t="s">
        <v>871</v>
      </c>
      <c r="B19" s="42" t="s">
        <v>872</v>
      </c>
      <c r="C19" s="43" t="s">
        <v>873</v>
      </c>
    </row>
    <row r="20" spans="1:3" x14ac:dyDescent="0.45">
      <c r="A20" s="34" t="s">
        <v>181</v>
      </c>
      <c r="B20" s="38" t="s">
        <v>866</v>
      </c>
      <c r="C20" s="39" t="s">
        <v>867</v>
      </c>
    </row>
    <row r="21" spans="1:3" x14ac:dyDescent="0.45">
      <c r="A21" s="40" t="s">
        <v>313</v>
      </c>
      <c r="B21" s="42" t="s">
        <v>314</v>
      </c>
      <c r="C21" s="43" t="s">
        <v>315</v>
      </c>
    </row>
    <row r="22" spans="1:3" x14ac:dyDescent="0.45">
      <c r="A22" s="34" t="s">
        <v>181</v>
      </c>
      <c r="B22" s="38" t="s">
        <v>200</v>
      </c>
      <c r="C22" s="39" t="s">
        <v>201</v>
      </c>
    </row>
    <row r="23" spans="1:3" x14ac:dyDescent="0.45">
      <c r="A23" s="40" t="s">
        <v>205</v>
      </c>
      <c r="B23" s="42" t="s">
        <v>206</v>
      </c>
      <c r="C23" s="43" t="s">
        <v>207</v>
      </c>
    </row>
    <row r="24" spans="1:3" x14ac:dyDescent="0.45">
      <c r="A24" s="34" t="s">
        <v>202</v>
      </c>
      <c r="B24" s="38" t="s">
        <v>203</v>
      </c>
      <c r="C24" s="39" t="s">
        <v>204</v>
      </c>
    </row>
    <row r="25" spans="1:3" x14ac:dyDescent="0.45">
      <c r="A25" s="40" t="s">
        <v>453</v>
      </c>
      <c r="B25" s="42" t="s">
        <v>454</v>
      </c>
      <c r="C25" s="43" t="s">
        <v>455</v>
      </c>
    </row>
    <row r="26" spans="1:3" x14ac:dyDescent="0.45">
      <c r="A26" s="34" t="s">
        <v>63</v>
      </c>
      <c r="B26" s="38" t="s">
        <v>65</v>
      </c>
      <c r="C26" s="39" t="s">
        <v>796</v>
      </c>
    </row>
    <row r="27" spans="1:3" x14ac:dyDescent="0.45">
      <c r="A27" s="59" t="s">
        <v>5774</v>
      </c>
      <c r="B27" s="42" t="s">
        <v>164</v>
      </c>
      <c r="C27" s="43" t="s">
        <v>863</v>
      </c>
    </row>
    <row r="28" spans="1:3" x14ac:dyDescent="0.45">
      <c r="A28" s="56" t="s">
        <v>531</v>
      </c>
      <c r="B28" s="38" t="s">
        <v>532</v>
      </c>
      <c r="C28" s="39" t="s">
        <v>533</v>
      </c>
    </row>
    <row r="29" spans="1:3" x14ac:dyDescent="0.45">
      <c r="A29" s="40" t="s">
        <v>778</v>
      </c>
      <c r="B29" s="42" t="s">
        <v>779</v>
      </c>
      <c r="C29" s="43" t="s">
        <v>780</v>
      </c>
    </row>
    <row r="30" spans="1:3" x14ac:dyDescent="0.45">
      <c r="A30" s="34" t="s">
        <v>891</v>
      </c>
      <c r="B30" s="38" t="s">
        <v>892</v>
      </c>
      <c r="C30" s="39" t="s">
        <v>893</v>
      </c>
    </row>
    <row r="31" spans="1:3" x14ac:dyDescent="0.45">
      <c r="A31" s="40" t="s">
        <v>336</v>
      </c>
      <c r="B31" s="42" t="s">
        <v>337</v>
      </c>
      <c r="C31" s="43" t="s">
        <v>338</v>
      </c>
    </row>
    <row r="32" spans="1:3" x14ac:dyDescent="0.45">
      <c r="A32" s="34" t="s">
        <v>746</v>
      </c>
      <c r="B32" s="38" t="s">
        <v>747</v>
      </c>
      <c r="C32" s="39" t="s">
        <v>748</v>
      </c>
    </row>
    <row r="33" spans="1:3" x14ac:dyDescent="0.45">
      <c r="A33" s="40" t="s">
        <v>393</v>
      </c>
      <c r="B33" s="42" t="s">
        <v>394</v>
      </c>
      <c r="C33" s="43" t="s">
        <v>395</v>
      </c>
    </row>
    <row r="34" spans="1:3" x14ac:dyDescent="0.45">
      <c r="A34" s="34" t="s">
        <v>181</v>
      </c>
      <c r="B34" s="38" t="s">
        <v>342</v>
      </c>
      <c r="C34" s="39" t="s">
        <v>343</v>
      </c>
    </row>
    <row r="35" spans="1:3" x14ac:dyDescent="0.45">
      <c r="A35" s="40" t="s">
        <v>456</v>
      </c>
      <c r="B35" s="42" t="s">
        <v>457</v>
      </c>
      <c r="C35" s="43" t="s">
        <v>458</v>
      </c>
    </row>
    <row r="36" spans="1:3" x14ac:dyDescent="0.45">
      <c r="A36" s="34" t="s">
        <v>347</v>
      </c>
      <c r="B36" s="38" t="s">
        <v>348</v>
      </c>
      <c r="C36" s="39" t="s">
        <v>349</v>
      </c>
    </row>
    <row r="37" spans="1:3" x14ac:dyDescent="0.45">
      <c r="A37" s="40" t="s">
        <v>181</v>
      </c>
      <c r="B37" s="42" t="s">
        <v>725</v>
      </c>
      <c r="C37" s="43" t="s">
        <v>726</v>
      </c>
    </row>
    <row r="38" spans="1:3" x14ac:dyDescent="0.45">
      <c r="A38" s="34" t="s">
        <v>635</v>
      </c>
      <c r="B38" s="38" t="s">
        <v>636</v>
      </c>
      <c r="C38" s="39" t="s">
        <v>637</v>
      </c>
    </row>
    <row r="39" spans="1:3" x14ac:dyDescent="0.45">
      <c r="A39" s="40" t="s">
        <v>613</v>
      </c>
      <c r="B39" s="42" t="s">
        <v>614</v>
      </c>
      <c r="C39" s="43" t="s">
        <v>615</v>
      </c>
    </row>
    <row r="40" spans="1:3" x14ac:dyDescent="0.45">
      <c r="A40" s="34" t="s">
        <v>181</v>
      </c>
      <c r="B40" s="38" t="s">
        <v>184</v>
      </c>
      <c r="C40" s="39" t="s">
        <v>185</v>
      </c>
    </row>
    <row r="41" spans="1:3" x14ac:dyDescent="0.45">
      <c r="A41" s="40" t="s">
        <v>181</v>
      </c>
      <c r="B41" s="42" t="s">
        <v>915</v>
      </c>
      <c r="C41" s="43" t="s">
        <v>916</v>
      </c>
    </row>
    <row r="42" spans="1:3" x14ac:dyDescent="0.45">
      <c r="A42" s="34" t="s">
        <v>181</v>
      </c>
      <c r="B42" s="38" t="s">
        <v>917</v>
      </c>
      <c r="C42" s="39" t="s">
        <v>918</v>
      </c>
    </row>
    <row r="43" spans="1:3" x14ac:dyDescent="0.45">
      <c r="A43" s="40" t="s">
        <v>820</v>
      </c>
      <c r="B43" s="42" t="s">
        <v>821</v>
      </c>
      <c r="C43" s="43" t="s">
        <v>822</v>
      </c>
    </row>
    <row r="44" spans="1:3" x14ac:dyDescent="0.45">
      <c r="A44" s="34" t="s">
        <v>426</v>
      </c>
      <c r="B44" s="38" t="s">
        <v>427</v>
      </c>
      <c r="C44" s="39" t="s">
        <v>428</v>
      </c>
    </row>
    <row r="45" spans="1:3" x14ac:dyDescent="0.45">
      <c r="A45" s="40" t="s">
        <v>181</v>
      </c>
      <c r="B45" s="42" t="s">
        <v>391</v>
      </c>
      <c r="C45" s="43" t="s">
        <v>392</v>
      </c>
    </row>
    <row r="46" spans="1:3" x14ac:dyDescent="0.45">
      <c r="A46" s="34" t="s">
        <v>647</v>
      </c>
      <c r="B46" s="38" t="s">
        <v>648</v>
      </c>
      <c r="C46" s="39" t="s">
        <v>649</v>
      </c>
    </row>
    <row r="47" spans="1:3" x14ac:dyDescent="0.45">
      <c r="A47" s="40" t="s">
        <v>359</v>
      </c>
      <c r="B47" s="42" t="s">
        <v>360</v>
      </c>
      <c r="C47" s="43" t="s">
        <v>361</v>
      </c>
    </row>
    <row r="48" spans="1:3" x14ac:dyDescent="0.45">
      <c r="A48" s="34" t="s">
        <v>234</v>
      </c>
      <c r="B48" s="38" t="s">
        <v>235</v>
      </c>
      <c r="C48" s="39" t="s">
        <v>236</v>
      </c>
    </row>
    <row r="49" spans="1:3" x14ac:dyDescent="0.45">
      <c r="A49" s="40" t="s">
        <v>468</v>
      </c>
      <c r="B49" s="42" t="s">
        <v>469</v>
      </c>
      <c r="C49" s="43" t="s">
        <v>470</v>
      </c>
    </row>
    <row r="50" spans="1:3" x14ac:dyDescent="0.45">
      <c r="A50" s="34" t="s">
        <v>484</v>
      </c>
      <c r="B50" s="38" t="s">
        <v>485</v>
      </c>
      <c r="C50" s="39" t="s">
        <v>486</v>
      </c>
    </row>
    <row r="51" spans="1:3" x14ac:dyDescent="0.45">
      <c r="A51" s="40" t="s">
        <v>181</v>
      </c>
      <c r="B51" s="42" t="s">
        <v>302</v>
      </c>
      <c r="C51" s="43" t="s">
        <v>303</v>
      </c>
    </row>
    <row r="52" spans="1:3" x14ac:dyDescent="0.45">
      <c r="A52" s="34" t="s">
        <v>504</v>
      </c>
      <c r="B52" s="38" t="s">
        <v>505</v>
      </c>
      <c r="C52" s="39" t="s">
        <v>506</v>
      </c>
    </row>
    <row r="53" spans="1:3" x14ac:dyDescent="0.45">
      <c r="A53" s="40" t="s">
        <v>963</v>
      </c>
      <c r="B53" s="42" t="s">
        <v>964</v>
      </c>
      <c r="C53" s="43" t="s">
        <v>965</v>
      </c>
    </row>
    <row r="54" spans="1:3" x14ac:dyDescent="0.45">
      <c r="A54" s="34" t="s">
        <v>181</v>
      </c>
      <c r="B54" s="38" t="s">
        <v>499</v>
      </c>
      <c r="C54" s="39" t="s">
        <v>500</v>
      </c>
    </row>
    <row r="55" spans="1:3" x14ac:dyDescent="0.45">
      <c r="A55" s="40" t="s">
        <v>501</v>
      </c>
      <c r="B55" s="42" t="s">
        <v>502</v>
      </c>
      <c r="C55" s="43" t="s">
        <v>503</v>
      </c>
    </row>
    <row r="56" spans="1:3" x14ac:dyDescent="0.45">
      <c r="A56" s="34" t="s">
        <v>75</v>
      </c>
      <c r="B56" s="38" t="s">
        <v>76</v>
      </c>
      <c r="C56" s="39" t="s">
        <v>805</v>
      </c>
    </row>
    <row r="57" spans="1:3" x14ac:dyDescent="0.45">
      <c r="A57" s="55" t="s">
        <v>5488</v>
      </c>
      <c r="B57" s="42" t="s">
        <v>141</v>
      </c>
      <c r="C57" s="43" t="s">
        <v>288</v>
      </c>
    </row>
    <row r="58" spans="1:3" x14ac:dyDescent="0.45">
      <c r="A58" s="56" t="s">
        <v>226</v>
      </c>
      <c r="B58" s="38" t="s">
        <v>227</v>
      </c>
      <c r="C58" s="39" t="s">
        <v>228</v>
      </c>
    </row>
    <row r="59" spans="1:3" x14ac:dyDescent="0.45">
      <c r="A59" s="40" t="s">
        <v>378</v>
      </c>
      <c r="B59" s="42" t="s">
        <v>379</v>
      </c>
      <c r="C59" s="43" t="s">
        <v>380</v>
      </c>
    </row>
    <row r="60" spans="1:3" x14ac:dyDescent="0.45">
      <c r="A60" s="34" t="s">
        <v>245</v>
      </c>
      <c r="B60" s="38" t="s">
        <v>246</v>
      </c>
      <c r="C60" s="39" t="s">
        <v>247</v>
      </c>
    </row>
    <row r="61" spans="1:3" x14ac:dyDescent="0.45">
      <c r="A61" s="40" t="s">
        <v>703</v>
      </c>
      <c r="B61" s="42" t="s">
        <v>704</v>
      </c>
      <c r="C61" s="43" t="s">
        <v>705</v>
      </c>
    </row>
    <row r="62" spans="1:3" x14ac:dyDescent="0.45">
      <c r="A62" s="34" t="s">
        <v>181</v>
      </c>
      <c r="B62" s="38" t="s">
        <v>190</v>
      </c>
      <c r="C62" s="39" t="s">
        <v>191</v>
      </c>
    </row>
    <row r="63" spans="1:3" x14ac:dyDescent="0.45">
      <c r="A63" s="40" t="s">
        <v>181</v>
      </c>
      <c r="B63" s="42" t="s">
        <v>192</v>
      </c>
      <c r="C63" s="43" t="s">
        <v>193</v>
      </c>
    </row>
    <row r="64" spans="1:3" x14ac:dyDescent="0.45">
      <c r="A64" s="34" t="s">
        <v>197</v>
      </c>
      <c r="B64" s="38" t="s">
        <v>198</v>
      </c>
      <c r="C64" s="39" t="s">
        <v>199</v>
      </c>
    </row>
    <row r="65" spans="1:3" x14ac:dyDescent="0.45">
      <c r="A65" s="40" t="s">
        <v>695</v>
      </c>
      <c r="B65" s="42" t="s">
        <v>696</v>
      </c>
      <c r="C65" s="43" t="s">
        <v>697</v>
      </c>
    </row>
    <row r="66" spans="1:3" x14ac:dyDescent="0.45">
      <c r="A66" s="34" t="s">
        <v>471</v>
      </c>
      <c r="B66" s="38" t="s">
        <v>472</v>
      </c>
      <c r="C66" s="39" t="s">
        <v>473</v>
      </c>
    </row>
    <row r="67" spans="1:3" x14ac:dyDescent="0.45">
      <c r="A67" s="40" t="s">
        <v>322</v>
      </c>
      <c r="B67" s="42" t="s">
        <v>323</v>
      </c>
      <c r="C67" s="43" t="s">
        <v>324</v>
      </c>
    </row>
    <row r="68" spans="1:3" x14ac:dyDescent="0.45">
      <c r="A68" s="34" t="s">
        <v>53</v>
      </c>
      <c r="B68" s="38" t="s">
        <v>54</v>
      </c>
      <c r="C68" s="39" t="s">
        <v>732</v>
      </c>
    </row>
    <row r="69" spans="1:3" x14ac:dyDescent="0.45">
      <c r="A69" s="40" t="s">
        <v>980</v>
      </c>
      <c r="B69" s="42" t="s">
        <v>981</v>
      </c>
      <c r="C69" s="43" t="s">
        <v>982</v>
      </c>
    </row>
    <row r="70" spans="1:3" x14ac:dyDescent="0.45">
      <c r="A70" s="34" t="s">
        <v>181</v>
      </c>
      <c r="B70" s="38" t="s">
        <v>738</v>
      </c>
      <c r="C70" s="39" t="s">
        <v>739</v>
      </c>
    </row>
    <row r="71" spans="1:3" x14ac:dyDescent="0.45">
      <c r="A71" s="40" t="s">
        <v>259</v>
      </c>
      <c r="B71" s="42" t="s">
        <v>260</v>
      </c>
      <c r="C71" s="43" t="s">
        <v>261</v>
      </c>
    </row>
    <row r="72" spans="1:3" x14ac:dyDescent="0.45">
      <c r="A72" s="34" t="s">
        <v>904</v>
      </c>
      <c r="B72" s="38" t="s">
        <v>905</v>
      </c>
      <c r="C72" s="39" t="s">
        <v>906</v>
      </c>
    </row>
    <row r="73" spans="1:3" x14ac:dyDescent="0.45">
      <c r="A73" s="40" t="s">
        <v>181</v>
      </c>
      <c r="B73" s="42" t="s">
        <v>925</v>
      </c>
      <c r="C73" s="43" t="s">
        <v>926</v>
      </c>
    </row>
    <row r="74" spans="1:3" x14ac:dyDescent="0.45">
      <c r="A74" s="34" t="s">
        <v>838</v>
      </c>
      <c r="B74" s="38" t="s">
        <v>160</v>
      </c>
      <c r="C74" s="39" t="s">
        <v>839</v>
      </c>
    </row>
    <row r="75" spans="1:3" x14ac:dyDescent="0.45">
      <c r="A75" s="40" t="s">
        <v>515</v>
      </c>
      <c r="B75" s="42" t="s">
        <v>516</v>
      </c>
      <c r="C75" s="43" t="s">
        <v>517</v>
      </c>
    </row>
    <row r="76" spans="1:3" x14ac:dyDescent="0.45">
      <c r="A76" s="34" t="s">
        <v>181</v>
      </c>
      <c r="B76" s="38" t="s">
        <v>300</v>
      </c>
      <c r="C76" s="39" t="s">
        <v>301</v>
      </c>
    </row>
    <row r="77" spans="1:3" x14ac:dyDescent="0.45">
      <c r="A77" s="40" t="s">
        <v>277</v>
      </c>
      <c r="B77" s="42" t="s">
        <v>278</v>
      </c>
      <c r="C77" s="43" t="s">
        <v>279</v>
      </c>
    </row>
    <row r="78" spans="1:3" x14ac:dyDescent="0.45">
      <c r="A78" s="34" t="s">
        <v>521</v>
      </c>
      <c r="B78" s="38" t="s">
        <v>522</v>
      </c>
      <c r="C78" s="39" t="s">
        <v>523</v>
      </c>
    </row>
    <row r="79" spans="1:3" x14ac:dyDescent="0.45">
      <c r="A79" s="40" t="s">
        <v>181</v>
      </c>
      <c r="B79" s="42" t="s">
        <v>513</v>
      </c>
      <c r="C79" s="43" t="s">
        <v>514</v>
      </c>
    </row>
    <row r="80" spans="1:3" x14ac:dyDescent="0.45">
      <c r="A80" s="34" t="s">
        <v>632</v>
      </c>
      <c r="B80" s="38" t="s">
        <v>633</v>
      </c>
      <c r="C80" s="39" t="s">
        <v>634</v>
      </c>
    </row>
    <row r="81" spans="1:3" x14ac:dyDescent="0.45">
      <c r="A81" s="40" t="s">
        <v>960</v>
      </c>
      <c r="B81" s="42" t="s">
        <v>961</v>
      </c>
      <c r="C81" s="43" t="s">
        <v>962</v>
      </c>
    </row>
    <row r="82" spans="1:3" x14ac:dyDescent="0.45">
      <c r="A82" s="34" t="s">
        <v>817</v>
      </c>
      <c r="B82" s="38" t="s">
        <v>818</v>
      </c>
      <c r="C82" s="39" t="s">
        <v>819</v>
      </c>
    </row>
    <row r="83" spans="1:3" x14ac:dyDescent="0.45">
      <c r="A83" s="40" t="s">
        <v>181</v>
      </c>
      <c r="B83" s="42" t="s">
        <v>927</v>
      </c>
      <c r="C83" s="43" t="s">
        <v>928</v>
      </c>
    </row>
    <row r="84" spans="1:3" x14ac:dyDescent="0.45">
      <c r="A84" s="34" t="s">
        <v>493</v>
      </c>
      <c r="B84" s="38" t="s">
        <v>494</v>
      </c>
      <c r="C84" s="39" t="s">
        <v>495</v>
      </c>
    </row>
    <row r="85" spans="1:3" x14ac:dyDescent="0.45">
      <c r="A85" s="40" t="s">
        <v>181</v>
      </c>
      <c r="B85" s="42" t="s">
        <v>294</v>
      </c>
      <c r="C85" s="43" t="s">
        <v>295</v>
      </c>
    </row>
    <row r="86" spans="1:3" x14ac:dyDescent="0.45">
      <c r="A86" s="34" t="s">
        <v>181</v>
      </c>
      <c r="B86" s="38" t="s">
        <v>448</v>
      </c>
      <c r="C86" s="39" t="s">
        <v>449</v>
      </c>
    </row>
    <row r="87" spans="1:3" x14ac:dyDescent="0.45">
      <c r="A87" s="40" t="s">
        <v>832</v>
      </c>
      <c r="B87" s="42" t="s">
        <v>833</v>
      </c>
      <c r="C87" s="43" t="s">
        <v>834</v>
      </c>
    </row>
    <row r="88" spans="1:3" x14ac:dyDescent="0.45">
      <c r="A88" s="34" t="s">
        <v>598</v>
      </c>
      <c r="B88" s="38" t="s">
        <v>599</v>
      </c>
      <c r="C88" s="39" t="s">
        <v>600</v>
      </c>
    </row>
    <row r="89" spans="1:3" x14ac:dyDescent="0.45">
      <c r="A89" s="40" t="s">
        <v>181</v>
      </c>
      <c r="B89" s="42" t="s">
        <v>976</v>
      </c>
      <c r="C89" s="43" t="s">
        <v>977</v>
      </c>
    </row>
    <row r="90" spans="1:3" x14ac:dyDescent="0.45">
      <c r="A90" s="34" t="s">
        <v>181</v>
      </c>
      <c r="B90" s="38" t="s">
        <v>978</v>
      </c>
      <c r="C90" s="39" t="s">
        <v>979</v>
      </c>
    </row>
    <row r="91" spans="1:3" x14ac:dyDescent="0.45">
      <c r="A91" s="55" t="s">
        <v>5696</v>
      </c>
      <c r="B91" s="42" t="s">
        <v>736</v>
      </c>
      <c r="C91" s="43" t="s">
        <v>737</v>
      </c>
    </row>
    <row r="92" spans="1:3" x14ac:dyDescent="0.45">
      <c r="A92" s="56" t="s">
        <v>181</v>
      </c>
      <c r="B92" s="38" t="s">
        <v>734</v>
      </c>
      <c r="C92" s="39" t="s">
        <v>735</v>
      </c>
    </row>
    <row r="93" spans="1:3" x14ac:dyDescent="0.45">
      <c r="A93" s="40" t="s">
        <v>763</v>
      </c>
      <c r="B93" s="42" t="s">
        <v>764</v>
      </c>
      <c r="C93" s="43" t="s">
        <v>765</v>
      </c>
    </row>
    <row r="94" spans="1:3" x14ac:dyDescent="0.45">
      <c r="A94" s="34" t="s">
        <v>211</v>
      </c>
      <c r="B94" s="38" t="s">
        <v>212</v>
      </c>
      <c r="C94" s="39" t="s">
        <v>213</v>
      </c>
    </row>
    <row r="95" spans="1:3" x14ac:dyDescent="0.45">
      <c r="A95" s="40" t="s">
        <v>638</v>
      </c>
      <c r="B95" s="42" t="s">
        <v>639</v>
      </c>
      <c r="C95" s="43" t="s">
        <v>640</v>
      </c>
    </row>
    <row r="96" spans="1:3" x14ac:dyDescent="0.45">
      <c r="A96" s="34" t="s">
        <v>181</v>
      </c>
      <c r="B96" s="38" t="s">
        <v>311</v>
      </c>
      <c r="C96" s="39" t="s">
        <v>312</v>
      </c>
    </row>
    <row r="97" spans="1:3" x14ac:dyDescent="0.45">
      <c r="A97" s="40" t="s">
        <v>884</v>
      </c>
      <c r="B97" s="42" t="s">
        <v>885</v>
      </c>
      <c r="C97" s="43" t="s">
        <v>886</v>
      </c>
    </row>
    <row r="98" spans="1:3" x14ac:dyDescent="0.45">
      <c r="A98" s="34" t="s">
        <v>604</v>
      </c>
      <c r="B98" s="38" t="s">
        <v>605</v>
      </c>
      <c r="C98" s="39" t="s">
        <v>606</v>
      </c>
    </row>
    <row r="99" spans="1:3" x14ac:dyDescent="0.45">
      <c r="A99" s="40" t="s">
        <v>208</v>
      </c>
      <c r="B99" s="42" t="s">
        <v>209</v>
      </c>
      <c r="C99" s="43" t="s">
        <v>210</v>
      </c>
    </row>
    <row r="100" spans="1:3" x14ac:dyDescent="0.45">
      <c r="A100" s="34" t="s">
        <v>450</v>
      </c>
      <c r="B100" s="38" t="s">
        <v>451</v>
      </c>
      <c r="C100" s="39" t="s">
        <v>452</v>
      </c>
    </row>
    <row r="101" spans="1:3" x14ac:dyDescent="0.45">
      <c r="A101" s="40" t="s">
        <v>445</v>
      </c>
      <c r="B101" s="42" t="s">
        <v>446</v>
      </c>
      <c r="C101" s="43" t="s">
        <v>447</v>
      </c>
    </row>
    <row r="102" spans="1:3" x14ac:dyDescent="0.45">
      <c r="A102" s="34" t="s">
        <v>319</v>
      </c>
      <c r="B102" s="38" t="s">
        <v>320</v>
      </c>
      <c r="C102" s="39" t="s">
        <v>321</v>
      </c>
    </row>
    <row r="103" spans="1:3" x14ac:dyDescent="0.45">
      <c r="A103" s="40" t="s">
        <v>901</v>
      </c>
      <c r="B103" s="42" t="s">
        <v>902</v>
      </c>
      <c r="C103" s="43" t="s">
        <v>903</v>
      </c>
    </row>
    <row r="104" spans="1:3" x14ac:dyDescent="0.45">
      <c r="A104" s="34" t="s">
        <v>629</v>
      </c>
      <c r="B104" s="38" t="s">
        <v>630</v>
      </c>
      <c r="C104" s="39" t="s">
        <v>631</v>
      </c>
    </row>
    <row r="105" spans="1:3" x14ac:dyDescent="0.45">
      <c r="A105" s="40" t="s">
        <v>181</v>
      </c>
      <c r="B105" s="42" t="s">
        <v>578</v>
      </c>
      <c r="C105" s="43" t="s">
        <v>579</v>
      </c>
    </row>
    <row r="106" spans="1:3" x14ac:dyDescent="0.45">
      <c r="A106" s="34" t="s">
        <v>868</v>
      </c>
      <c r="B106" s="38" t="s">
        <v>869</v>
      </c>
      <c r="C106" s="39" t="s">
        <v>870</v>
      </c>
    </row>
    <row r="107" spans="1:3" x14ac:dyDescent="0.45">
      <c r="A107" s="40" t="s">
        <v>644</v>
      </c>
      <c r="B107" s="42" t="s">
        <v>645</v>
      </c>
      <c r="C107" s="43" t="s">
        <v>646</v>
      </c>
    </row>
    <row r="108" spans="1:3" x14ac:dyDescent="0.45">
      <c r="A108" s="34" t="s">
        <v>653</v>
      </c>
      <c r="B108" s="38" t="s">
        <v>654</v>
      </c>
      <c r="C108" s="39" t="s">
        <v>655</v>
      </c>
    </row>
    <row r="109" spans="1:3" x14ac:dyDescent="0.45">
      <c r="A109" s="40" t="s">
        <v>242</v>
      </c>
      <c r="B109" s="42" t="s">
        <v>243</v>
      </c>
      <c r="C109" s="43" t="s">
        <v>244</v>
      </c>
    </row>
    <row r="110" spans="1:3" x14ac:dyDescent="0.45">
      <c r="A110" s="34" t="s">
        <v>181</v>
      </c>
      <c r="B110" s="38" t="s">
        <v>186</v>
      </c>
      <c r="C110" s="39" t="s">
        <v>187</v>
      </c>
    </row>
    <row r="111" spans="1:3" x14ac:dyDescent="0.45">
      <c r="A111" s="40" t="s">
        <v>181</v>
      </c>
      <c r="B111" s="42" t="s">
        <v>958</v>
      </c>
      <c r="C111" s="43" t="s">
        <v>959</v>
      </c>
    </row>
    <row r="112" spans="1:3" x14ac:dyDescent="0.45">
      <c r="A112" s="34" t="s">
        <v>181</v>
      </c>
      <c r="B112" s="38" t="s">
        <v>971</v>
      </c>
      <c r="C112" s="39" t="s">
        <v>972</v>
      </c>
    </row>
    <row r="113" spans="1:3" x14ac:dyDescent="0.45">
      <c r="A113" s="40" t="s">
        <v>181</v>
      </c>
      <c r="B113" s="42" t="s">
        <v>956</v>
      </c>
      <c r="C113" s="43" t="s">
        <v>957</v>
      </c>
    </row>
    <row r="114" spans="1:3" x14ac:dyDescent="0.45">
      <c r="A114" s="34" t="s">
        <v>333</v>
      </c>
      <c r="B114" s="38" t="s">
        <v>334</v>
      </c>
      <c r="C114" s="39" t="s">
        <v>335</v>
      </c>
    </row>
    <row r="115" spans="1:3" x14ac:dyDescent="0.45">
      <c r="A115" s="40" t="s">
        <v>948</v>
      </c>
      <c r="B115" s="42" t="s">
        <v>949</v>
      </c>
      <c r="C115" s="43" t="s">
        <v>950</v>
      </c>
    </row>
    <row r="116" spans="1:3" x14ac:dyDescent="0.45">
      <c r="A116" s="34" t="s">
        <v>194</v>
      </c>
      <c r="B116" s="38" t="s">
        <v>195</v>
      </c>
      <c r="C116" s="39" t="s">
        <v>196</v>
      </c>
    </row>
    <row r="117" spans="1:3" x14ac:dyDescent="0.45">
      <c r="A117" s="40" t="s">
        <v>459</v>
      </c>
      <c r="B117" s="42" t="s">
        <v>460</v>
      </c>
      <c r="C117" s="43" t="s">
        <v>461</v>
      </c>
    </row>
    <row r="118" spans="1:3" x14ac:dyDescent="0.45">
      <c r="A118" s="34" t="s">
        <v>641</v>
      </c>
      <c r="B118" s="38" t="s">
        <v>642</v>
      </c>
      <c r="C118" s="39" t="s">
        <v>643</v>
      </c>
    </row>
    <row r="119" spans="1:3" x14ac:dyDescent="0.45">
      <c r="A119" s="40" t="s">
        <v>181</v>
      </c>
      <c r="B119" s="42" t="s">
        <v>844</v>
      </c>
      <c r="C119" s="43" t="s">
        <v>845</v>
      </c>
    </row>
    <row r="120" spans="1:3" x14ac:dyDescent="0.45">
      <c r="A120" s="57" t="s">
        <v>5761</v>
      </c>
      <c r="B120" s="38" t="s">
        <v>842</v>
      </c>
      <c r="C120" s="39" t="s">
        <v>843</v>
      </c>
    </row>
    <row r="121" spans="1:3" x14ac:dyDescent="0.45">
      <c r="A121" s="58" t="s">
        <v>534</v>
      </c>
      <c r="B121" s="42" t="s">
        <v>535</v>
      </c>
      <c r="C121" s="43" t="s">
        <v>536</v>
      </c>
    </row>
    <row r="122" spans="1:3" x14ac:dyDescent="0.45">
      <c r="A122" s="34" t="s">
        <v>807</v>
      </c>
      <c r="B122" s="38" t="s">
        <v>808</v>
      </c>
      <c r="C122" s="39" t="s">
        <v>809</v>
      </c>
    </row>
    <row r="123" spans="1:3" x14ac:dyDescent="0.45">
      <c r="A123" s="40" t="s">
        <v>973</v>
      </c>
      <c r="B123" s="42" t="s">
        <v>974</v>
      </c>
      <c r="C123" s="43" t="s">
        <v>975</v>
      </c>
    </row>
    <row r="124" spans="1:3" x14ac:dyDescent="0.45">
      <c r="A124" s="34" t="s">
        <v>580</v>
      </c>
      <c r="B124" s="38" t="s">
        <v>581</v>
      </c>
      <c r="C124" s="39" t="s">
        <v>582</v>
      </c>
    </row>
    <row r="125" spans="1:3" x14ac:dyDescent="0.45">
      <c r="A125" s="40" t="s">
        <v>518</v>
      </c>
      <c r="B125" s="42" t="s">
        <v>519</v>
      </c>
      <c r="C125" s="43" t="s">
        <v>520</v>
      </c>
    </row>
    <row r="126" spans="1:3" x14ac:dyDescent="0.45">
      <c r="A126" s="34" t="s">
        <v>481</v>
      </c>
      <c r="B126" s="38" t="s">
        <v>482</v>
      </c>
      <c r="C126" s="39" t="s">
        <v>483</v>
      </c>
    </row>
    <row r="127" spans="1:3" x14ac:dyDescent="0.45">
      <c r="A127" s="40" t="s">
        <v>181</v>
      </c>
      <c r="B127" s="42" t="s">
        <v>921</v>
      </c>
      <c r="C127" s="43" t="s">
        <v>922</v>
      </c>
    </row>
    <row r="128" spans="1:3" x14ac:dyDescent="0.45">
      <c r="A128" s="34" t="s">
        <v>181</v>
      </c>
      <c r="B128" s="38" t="s">
        <v>479</v>
      </c>
      <c r="C128" s="39" t="s">
        <v>480</v>
      </c>
    </row>
    <row r="129" spans="1:3" x14ac:dyDescent="0.45">
      <c r="A129" s="40" t="s">
        <v>181</v>
      </c>
      <c r="B129" s="42" t="s">
        <v>929</v>
      </c>
      <c r="C129" s="43" t="s">
        <v>930</v>
      </c>
    </row>
    <row r="130" spans="1:3" x14ac:dyDescent="0.45">
      <c r="A130" s="34" t="s">
        <v>181</v>
      </c>
      <c r="B130" s="38" t="s">
        <v>931</v>
      </c>
      <c r="C130" s="39" t="s">
        <v>932</v>
      </c>
    </row>
    <row r="131" spans="1:3" x14ac:dyDescent="0.45">
      <c r="A131" s="40" t="s">
        <v>181</v>
      </c>
      <c r="B131" s="42" t="s">
        <v>933</v>
      </c>
      <c r="C131" s="43" t="s">
        <v>934</v>
      </c>
    </row>
    <row r="132" spans="1:3" x14ac:dyDescent="0.45">
      <c r="A132" s="59" t="s">
        <v>5679</v>
      </c>
      <c r="B132" s="38" t="s">
        <v>709</v>
      </c>
      <c r="C132" s="39" t="s">
        <v>710</v>
      </c>
    </row>
    <row r="133" spans="1:3" x14ac:dyDescent="0.45">
      <c r="A133" s="58" t="s">
        <v>757</v>
      </c>
      <c r="B133" s="42" t="s">
        <v>758</v>
      </c>
      <c r="C133" s="43" t="s">
        <v>759</v>
      </c>
    </row>
    <row r="134" spans="1:3" x14ac:dyDescent="0.45">
      <c r="A134" s="34" t="s">
        <v>181</v>
      </c>
      <c r="B134" s="38" t="s">
        <v>755</v>
      </c>
      <c r="C134" s="39" t="s">
        <v>756</v>
      </c>
    </row>
    <row r="135" spans="1:3" x14ac:dyDescent="0.45">
      <c r="A135" s="40" t="s">
        <v>826</v>
      </c>
      <c r="B135" s="42" t="s">
        <v>827</v>
      </c>
      <c r="C135" s="43" t="s">
        <v>828</v>
      </c>
    </row>
    <row r="136" spans="1:3" x14ac:dyDescent="0.45">
      <c r="A136" s="34" t="s">
        <v>433</v>
      </c>
      <c r="B136" s="38" t="s">
        <v>434</v>
      </c>
      <c r="C136" s="39" t="s">
        <v>435</v>
      </c>
    </row>
    <row r="137" spans="1:3" x14ac:dyDescent="0.45">
      <c r="A137" s="40" t="s">
        <v>239</v>
      </c>
      <c r="B137" s="42" t="s">
        <v>240</v>
      </c>
      <c r="C137" s="43" t="s">
        <v>241</v>
      </c>
    </row>
    <row r="138" spans="1:3" x14ac:dyDescent="0.45">
      <c r="A138" s="34" t="s">
        <v>790</v>
      </c>
      <c r="B138" s="38" t="s">
        <v>791</v>
      </c>
      <c r="C138" s="39" t="s">
        <v>792</v>
      </c>
    </row>
    <row r="139" spans="1:3" x14ac:dyDescent="0.45">
      <c r="A139" s="40" t="s">
        <v>181</v>
      </c>
      <c r="B139" s="42" t="s">
        <v>788</v>
      </c>
      <c r="C139" s="43" t="s">
        <v>789</v>
      </c>
    </row>
    <row r="140" spans="1:3" x14ac:dyDescent="0.45">
      <c r="A140" s="34" t="s">
        <v>784</v>
      </c>
      <c r="B140" s="38" t="s">
        <v>785</v>
      </c>
      <c r="C140" s="39" t="s">
        <v>786</v>
      </c>
    </row>
    <row r="141" spans="1:3" x14ac:dyDescent="0.45">
      <c r="A141" s="40" t="s">
        <v>770</v>
      </c>
      <c r="B141" s="42" t="s">
        <v>771</v>
      </c>
      <c r="C141" s="43" t="s">
        <v>772</v>
      </c>
    </row>
    <row r="142" spans="1:3" x14ac:dyDescent="0.45">
      <c r="A142" s="34" t="s">
        <v>743</v>
      </c>
      <c r="B142" s="38" t="s">
        <v>744</v>
      </c>
      <c r="C142" s="39" t="s">
        <v>745</v>
      </c>
    </row>
    <row r="143" spans="1:3" x14ac:dyDescent="0.45">
      <c r="A143" s="40" t="s">
        <v>181</v>
      </c>
      <c r="B143" s="42" t="s">
        <v>985</v>
      </c>
      <c r="C143" s="43" t="s">
        <v>986</v>
      </c>
    </row>
    <row r="144" spans="1:3" x14ac:dyDescent="0.45">
      <c r="A144" s="34" t="s">
        <v>465</v>
      </c>
      <c r="B144" s="38" t="s">
        <v>466</v>
      </c>
      <c r="C144" s="39" t="s">
        <v>467</v>
      </c>
    </row>
    <row r="145" spans="1:3" x14ac:dyDescent="0.45">
      <c r="A145" s="40" t="s">
        <v>181</v>
      </c>
      <c r="B145" s="42" t="s">
        <v>474</v>
      </c>
      <c r="C145" s="43" t="s">
        <v>475</v>
      </c>
    </row>
    <row r="146" spans="1:3" x14ac:dyDescent="0.45">
      <c r="A146" s="34" t="s">
        <v>616</v>
      </c>
      <c r="B146" s="38" t="s">
        <v>617</v>
      </c>
      <c r="C146" s="39" t="s">
        <v>618</v>
      </c>
    </row>
    <row r="147" spans="1:3" x14ac:dyDescent="0.45">
      <c r="A147" s="40" t="s">
        <v>80</v>
      </c>
      <c r="B147" s="42" t="s">
        <v>82</v>
      </c>
      <c r="C147" s="43" t="s">
        <v>800</v>
      </c>
    </row>
    <row r="148" spans="1:3" x14ac:dyDescent="0.45">
      <c r="A148" s="59" t="s">
        <v>5528</v>
      </c>
      <c r="B148" s="38" t="s">
        <v>142</v>
      </c>
      <c r="C148" s="39" t="s">
        <v>310</v>
      </c>
    </row>
    <row r="149" spans="1:3" x14ac:dyDescent="0.45">
      <c r="A149" s="58" t="s">
        <v>325</v>
      </c>
      <c r="B149" s="42" t="s">
        <v>326</v>
      </c>
      <c r="C149" s="43" t="s">
        <v>327</v>
      </c>
    </row>
    <row r="150" spans="1:3" x14ac:dyDescent="0.45">
      <c r="A150" s="34" t="s">
        <v>591</v>
      </c>
      <c r="B150" s="38" t="s">
        <v>592</v>
      </c>
      <c r="C150" s="39" t="s">
        <v>593</v>
      </c>
    </row>
    <row r="151" spans="1:3" x14ac:dyDescent="0.45">
      <c r="A151" s="40" t="s">
        <v>181</v>
      </c>
      <c r="B151" s="42" t="s">
        <v>237</v>
      </c>
      <c r="C151" s="43" t="s">
        <v>238</v>
      </c>
    </row>
    <row r="152" spans="1:3" x14ac:dyDescent="0.45">
      <c r="A152" s="34" t="s">
        <v>490</v>
      </c>
      <c r="B152" s="38" t="s">
        <v>491</v>
      </c>
      <c r="C152" s="39" t="s">
        <v>492</v>
      </c>
    </row>
    <row r="153" spans="1:3" x14ac:dyDescent="0.45">
      <c r="A153" s="55" t="s">
        <v>5455</v>
      </c>
      <c r="B153" s="42" t="s">
        <v>222</v>
      </c>
      <c r="C153" s="43" t="s">
        <v>223</v>
      </c>
    </row>
    <row r="154" spans="1:3" x14ac:dyDescent="0.45">
      <c r="A154" s="57" t="s">
        <v>5455</v>
      </c>
      <c r="B154" s="38" t="s">
        <v>232</v>
      </c>
      <c r="C154" s="39" t="s">
        <v>233</v>
      </c>
    </row>
    <row r="155" spans="1:3" x14ac:dyDescent="0.45">
      <c r="A155" s="58" t="s">
        <v>854</v>
      </c>
      <c r="B155" s="42" t="s">
        <v>855</v>
      </c>
      <c r="C155" s="43" t="s">
        <v>856</v>
      </c>
    </row>
    <row r="156" spans="1:3" x14ac:dyDescent="0.45">
      <c r="A156" s="34" t="s">
        <v>181</v>
      </c>
      <c r="B156" s="38" t="s">
        <v>405</v>
      </c>
      <c r="C156" s="39" t="s">
        <v>406</v>
      </c>
    </row>
    <row r="157" spans="1:3" x14ac:dyDescent="0.45">
      <c r="A157" s="40" t="s">
        <v>181</v>
      </c>
      <c r="B157" s="42" t="s">
        <v>331</v>
      </c>
      <c r="C157" s="43" t="s">
        <v>332</v>
      </c>
    </row>
    <row r="158" spans="1:3" x14ac:dyDescent="0.45">
      <c r="A158" s="34" t="s">
        <v>181</v>
      </c>
      <c r="B158" s="38" t="s">
        <v>589</v>
      </c>
      <c r="C158" s="39" t="s">
        <v>590</v>
      </c>
    </row>
    <row r="159" spans="1:3" x14ac:dyDescent="0.45">
      <c r="A159" s="40" t="s">
        <v>656</v>
      </c>
      <c r="B159" s="42" t="s">
        <v>657</v>
      </c>
      <c r="C159" s="43" t="s">
        <v>658</v>
      </c>
    </row>
    <row r="160" spans="1:3" x14ac:dyDescent="0.45">
      <c r="A160" s="34" t="s">
        <v>619</v>
      </c>
      <c r="B160" s="38" t="s">
        <v>620</v>
      </c>
      <c r="C160" s="39" t="s">
        <v>621</v>
      </c>
    </row>
    <row r="161" spans="1:3" x14ac:dyDescent="0.45">
      <c r="A161" s="40" t="s">
        <v>740</v>
      </c>
      <c r="B161" s="42" t="s">
        <v>741</v>
      </c>
      <c r="C161" s="43" t="s">
        <v>742</v>
      </c>
    </row>
    <row r="162" spans="1:3" x14ac:dyDescent="0.45">
      <c r="A162" s="34" t="s">
        <v>181</v>
      </c>
      <c r="B162" s="38" t="s">
        <v>718</v>
      </c>
      <c r="C162" s="39" t="s">
        <v>719</v>
      </c>
    </row>
    <row r="163" spans="1:3" x14ac:dyDescent="0.45">
      <c r="A163" s="40" t="s">
        <v>32</v>
      </c>
      <c r="B163" s="42" t="s">
        <v>720</v>
      </c>
      <c r="C163" s="43" t="s">
        <v>721</v>
      </c>
    </row>
    <row r="164" spans="1:3" x14ac:dyDescent="0.45">
      <c r="A164" s="34" t="s">
        <v>34</v>
      </c>
      <c r="B164" s="38" t="s">
        <v>722</v>
      </c>
      <c r="C164" s="39" t="s">
        <v>723</v>
      </c>
    </row>
    <row r="165" spans="1:3" x14ac:dyDescent="0.45">
      <c r="A165" s="40" t="s">
        <v>626</v>
      </c>
      <c r="B165" s="42" t="s">
        <v>627</v>
      </c>
      <c r="C165" s="43" t="s">
        <v>628</v>
      </c>
    </row>
    <row r="166" spans="1:3" x14ac:dyDescent="0.45">
      <c r="A166" s="34" t="s">
        <v>610</v>
      </c>
      <c r="B166" s="38" t="s">
        <v>611</v>
      </c>
      <c r="C166" s="39" t="s">
        <v>612</v>
      </c>
    </row>
    <row r="167" spans="1:3" x14ac:dyDescent="0.45">
      <c r="A167" s="40" t="s">
        <v>537</v>
      </c>
      <c r="B167" s="42" t="s">
        <v>538</v>
      </c>
      <c r="C167" s="43" t="s">
        <v>539</v>
      </c>
    </row>
    <row r="168" spans="1:3" x14ac:dyDescent="0.45">
      <c r="A168" s="34" t="s">
        <v>551</v>
      </c>
      <c r="B168" s="38" t="s">
        <v>552</v>
      </c>
      <c r="C168" s="39" t="s">
        <v>553</v>
      </c>
    </row>
    <row r="169" spans="1:3" x14ac:dyDescent="0.45">
      <c r="A169" s="40" t="s">
        <v>545</v>
      </c>
      <c r="B169" s="42" t="s">
        <v>546</v>
      </c>
      <c r="C169" s="43" t="s">
        <v>547</v>
      </c>
    </row>
    <row r="170" spans="1:3" x14ac:dyDescent="0.45">
      <c r="A170" s="34" t="s">
        <v>542</v>
      </c>
      <c r="B170" s="38" t="s">
        <v>543</v>
      </c>
      <c r="C170" s="39" t="s">
        <v>544</v>
      </c>
    </row>
    <row r="171" spans="1:3" x14ac:dyDescent="0.45">
      <c r="A171" s="40" t="s">
        <v>181</v>
      </c>
      <c r="B171" s="42" t="s">
        <v>529</v>
      </c>
      <c r="C171" s="43" t="s">
        <v>530</v>
      </c>
    </row>
    <row r="172" spans="1:3" x14ac:dyDescent="0.45">
      <c r="A172" s="34" t="s">
        <v>560</v>
      </c>
      <c r="B172" s="38" t="s">
        <v>561</v>
      </c>
      <c r="C172" s="39" t="s">
        <v>562</v>
      </c>
    </row>
    <row r="173" spans="1:3" x14ac:dyDescent="0.45">
      <c r="A173" s="40" t="s">
        <v>181</v>
      </c>
      <c r="B173" s="42" t="s">
        <v>540</v>
      </c>
      <c r="C173" s="43" t="s">
        <v>541</v>
      </c>
    </row>
    <row r="174" spans="1:3" x14ac:dyDescent="0.45">
      <c r="A174" s="34" t="s">
        <v>557</v>
      </c>
      <c r="B174" s="38" t="s">
        <v>558</v>
      </c>
      <c r="C174" s="39" t="s">
        <v>559</v>
      </c>
    </row>
    <row r="175" spans="1:3" x14ac:dyDescent="0.45">
      <c r="A175" s="40" t="s">
        <v>548</v>
      </c>
      <c r="B175" s="42" t="s">
        <v>549</v>
      </c>
      <c r="C175" s="43" t="s">
        <v>550</v>
      </c>
    </row>
    <row r="176" spans="1:3" x14ac:dyDescent="0.45">
      <c r="A176" s="34" t="s">
        <v>554</v>
      </c>
      <c r="B176" s="38" t="s">
        <v>555</v>
      </c>
      <c r="C176" s="39" t="s">
        <v>556</v>
      </c>
    </row>
    <row r="177" spans="1:3" x14ac:dyDescent="0.45">
      <c r="A177" s="40" t="s">
        <v>181</v>
      </c>
      <c r="B177" s="42" t="s">
        <v>987</v>
      </c>
      <c r="C177" s="43" t="s">
        <v>988</v>
      </c>
    </row>
    <row r="178" spans="1:3" x14ac:dyDescent="0.45">
      <c r="A178" s="34" t="s">
        <v>282</v>
      </c>
      <c r="B178" s="38" t="s">
        <v>283</v>
      </c>
      <c r="C178" s="39" t="s">
        <v>284</v>
      </c>
    </row>
    <row r="179" spans="1:3" x14ac:dyDescent="0.45">
      <c r="A179" s="40" t="s">
        <v>181</v>
      </c>
      <c r="B179" s="42" t="s">
        <v>280</v>
      </c>
      <c r="C179" s="43" t="s">
        <v>281</v>
      </c>
    </row>
    <row r="180" spans="1:3" x14ac:dyDescent="0.45">
      <c r="A180" s="34" t="s">
        <v>18</v>
      </c>
      <c r="B180" s="38" t="s">
        <v>713</v>
      </c>
      <c r="C180" s="39" t="s">
        <v>714</v>
      </c>
    </row>
    <row r="181" spans="1:3" x14ac:dyDescent="0.45">
      <c r="A181" s="40" t="s">
        <v>181</v>
      </c>
      <c r="B181" s="42" t="s">
        <v>935</v>
      </c>
      <c r="C181" s="43" t="s">
        <v>936</v>
      </c>
    </row>
    <row r="182" spans="1:3" x14ac:dyDescent="0.45">
      <c r="A182" s="34" t="s">
        <v>229</v>
      </c>
      <c r="B182" s="38" t="s">
        <v>230</v>
      </c>
      <c r="C182" s="39" t="s">
        <v>231</v>
      </c>
    </row>
    <row r="183" spans="1:3" x14ac:dyDescent="0.45">
      <c r="A183" s="40" t="s">
        <v>749</v>
      </c>
      <c r="B183" s="42" t="s">
        <v>750</v>
      </c>
      <c r="C183" s="43" t="s">
        <v>751</v>
      </c>
    </row>
    <row r="184" spans="1:3" x14ac:dyDescent="0.45">
      <c r="A184" s="34" t="s">
        <v>181</v>
      </c>
      <c r="B184" s="38" t="s">
        <v>923</v>
      </c>
      <c r="C184" s="39" t="s">
        <v>924</v>
      </c>
    </row>
    <row r="185" spans="1:3" x14ac:dyDescent="0.45">
      <c r="A185" s="40" t="s">
        <v>442</v>
      </c>
      <c r="B185" s="42" t="s">
        <v>443</v>
      </c>
      <c r="C185" s="43" t="s">
        <v>444</v>
      </c>
    </row>
    <row r="186" spans="1:3" x14ac:dyDescent="0.45">
      <c r="A186" s="34" t="s">
        <v>181</v>
      </c>
      <c r="B186" s="38" t="s">
        <v>251</v>
      </c>
      <c r="C186" s="39" t="s">
        <v>252</v>
      </c>
    </row>
    <row r="187" spans="1:3" x14ac:dyDescent="0.45">
      <c r="A187" s="40" t="s">
        <v>181</v>
      </c>
      <c r="B187" s="42" t="s">
        <v>424</v>
      </c>
      <c r="C187" s="43" t="s">
        <v>425</v>
      </c>
    </row>
    <row r="188" spans="1:3" x14ac:dyDescent="0.45">
      <c r="A188" s="34" t="s">
        <v>6</v>
      </c>
      <c r="B188" s="38" t="s">
        <v>429</v>
      </c>
      <c r="C188" s="39" t="s">
        <v>430</v>
      </c>
    </row>
    <row r="189" spans="1:3" x14ac:dyDescent="0.45">
      <c r="A189" s="40" t="s">
        <v>181</v>
      </c>
      <c r="B189" s="42" t="s">
        <v>946</v>
      </c>
      <c r="C189" s="43" t="s">
        <v>947</v>
      </c>
    </row>
    <row r="190" spans="1:3" x14ac:dyDescent="0.45">
      <c r="A190" s="34" t="s">
        <v>181</v>
      </c>
      <c r="B190" s="38" t="s">
        <v>941</v>
      </c>
      <c r="C190" s="39" t="s">
        <v>942</v>
      </c>
    </row>
    <row r="191" spans="1:3" x14ac:dyDescent="0.45">
      <c r="A191" s="40" t="s">
        <v>181</v>
      </c>
      <c r="B191" s="42" t="s">
        <v>939</v>
      </c>
      <c r="C191" s="43" t="s">
        <v>940</v>
      </c>
    </row>
    <row r="192" spans="1:3" x14ac:dyDescent="0.45">
      <c r="A192" s="34" t="s">
        <v>181</v>
      </c>
      <c r="B192" s="38" t="s">
        <v>937</v>
      </c>
      <c r="C192" s="39" t="s">
        <v>938</v>
      </c>
    </row>
    <row r="193" spans="1:3" x14ac:dyDescent="0.45">
      <c r="A193" s="40" t="s">
        <v>181</v>
      </c>
      <c r="B193" s="42" t="s">
        <v>944</v>
      </c>
      <c r="C193" s="43" t="s">
        <v>945</v>
      </c>
    </row>
    <row r="194" spans="1:3" x14ac:dyDescent="0.45">
      <c r="A194" s="34" t="s">
        <v>181</v>
      </c>
      <c r="B194" s="38" t="s">
        <v>292</v>
      </c>
      <c r="C194" s="39" t="s">
        <v>293</v>
      </c>
    </row>
    <row r="195" spans="1:3" x14ac:dyDescent="0.45">
      <c r="A195" s="40" t="s">
        <v>659</v>
      </c>
      <c r="B195" s="42" t="s">
        <v>660</v>
      </c>
      <c r="C195" s="43" t="s">
        <v>661</v>
      </c>
    </row>
    <row r="196" spans="1:3" x14ac:dyDescent="0.45">
      <c r="A196" s="34" t="s">
        <v>857</v>
      </c>
      <c r="B196" s="38" t="s">
        <v>858</v>
      </c>
      <c r="C196" s="39" t="s">
        <v>859</v>
      </c>
    </row>
    <row r="197" spans="1:3" x14ac:dyDescent="0.45">
      <c r="A197" s="40" t="s">
        <v>814</v>
      </c>
      <c r="B197" s="42" t="s">
        <v>815</v>
      </c>
      <c r="C197" s="43" t="s">
        <v>816</v>
      </c>
    </row>
    <row r="198" spans="1:3" x14ac:dyDescent="0.45">
      <c r="A198" s="34" t="s">
        <v>583</v>
      </c>
      <c r="B198" s="38" t="s">
        <v>584</v>
      </c>
      <c r="C198" s="39" t="s">
        <v>585</v>
      </c>
    </row>
    <row r="199" spans="1:3" x14ac:dyDescent="0.45">
      <c r="A199" s="40" t="s">
        <v>851</v>
      </c>
      <c r="B199" s="42" t="s">
        <v>852</v>
      </c>
      <c r="C199" s="43" t="s">
        <v>853</v>
      </c>
    </row>
    <row r="200" spans="1:3" x14ac:dyDescent="0.45">
      <c r="A200" s="34" t="s">
        <v>848</v>
      </c>
      <c r="B200" s="38" t="s">
        <v>849</v>
      </c>
      <c r="C200" s="39" t="s">
        <v>850</v>
      </c>
    </row>
    <row r="201" spans="1:3" x14ac:dyDescent="0.45">
      <c r="A201" s="40" t="s">
        <v>773</v>
      </c>
      <c r="B201" s="42" t="s">
        <v>774</v>
      </c>
      <c r="C201" s="43" t="s">
        <v>775</v>
      </c>
    </row>
    <row r="202" spans="1:3" x14ac:dyDescent="0.45">
      <c r="A202" s="34" t="s">
        <v>181</v>
      </c>
      <c r="B202" s="38" t="s">
        <v>298</v>
      </c>
      <c r="C202" s="39" t="s">
        <v>299</v>
      </c>
    </row>
    <row r="203" spans="1:3" x14ac:dyDescent="0.45">
      <c r="A203" s="40" t="s">
        <v>181</v>
      </c>
      <c r="B203" s="42" t="s">
        <v>224</v>
      </c>
      <c r="C203" s="43" t="s">
        <v>225</v>
      </c>
    </row>
    <row r="204" spans="1:3" x14ac:dyDescent="0.45">
      <c r="A204" s="34" t="s">
        <v>181</v>
      </c>
      <c r="B204" s="38" t="s">
        <v>308</v>
      </c>
      <c r="C204" s="39" t="s">
        <v>309</v>
      </c>
    </row>
    <row r="205" spans="1:3" x14ac:dyDescent="0.45">
      <c r="A205" s="40" t="s">
        <v>413</v>
      </c>
      <c r="B205" s="42" t="s">
        <v>414</v>
      </c>
      <c r="C205" s="43" t="s">
        <v>415</v>
      </c>
    </row>
    <row r="206" spans="1:3" x14ac:dyDescent="0.45">
      <c r="A206" s="59" t="s">
        <v>5787</v>
      </c>
      <c r="B206" s="38" t="s">
        <v>969</v>
      </c>
      <c r="C206" s="39" t="s">
        <v>970</v>
      </c>
    </row>
    <row r="207" spans="1:3" x14ac:dyDescent="0.45">
      <c r="A207" s="58" t="s">
        <v>524</v>
      </c>
      <c r="B207" s="42" t="s">
        <v>525</v>
      </c>
      <c r="C207" s="43" t="s">
        <v>526</v>
      </c>
    </row>
    <row r="208" spans="1:3" x14ac:dyDescent="0.45">
      <c r="A208" s="34" t="s">
        <v>510</v>
      </c>
      <c r="B208" s="38" t="s">
        <v>511</v>
      </c>
      <c r="C208" s="39" t="s">
        <v>512</v>
      </c>
    </row>
    <row r="209" spans="1:3" x14ac:dyDescent="0.45">
      <c r="A209" s="40" t="s">
        <v>181</v>
      </c>
      <c r="B209" s="42" t="s">
        <v>304</v>
      </c>
      <c r="C209" s="43" t="s">
        <v>305</v>
      </c>
    </row>
    <row r="210" spans="1:3" x14ac:dyDescent="0.45">
      <c r="A210" s="34" t="s">
        <v>339</v>
      </c>
      <c r="B210" s="38" t="s">
        <v>340</v>
      </c>
      <c r="C210" s="39" t="s">
        <v>341</v>
      </c>
    </row>
    <row r="211" spans="1:3" x14ac:dyDescent="0.45">
      <c r="A211" s="40" t="s">
        <v>586</v>
      </c>
      <c r="B211" s="42" t="s">
        <v>587</v>
      </c>
      <c r="C211" s="43" t="s">
        <v>588</v>
      </c>
    </row>
    <row r="212" spans="1:3" x14ac:dyDescent="0.45">
      <c r="A212" s="34" t="s">
        <v>496</v>
      </c>
      <c r="B212" s="38" t="s">
        <v>497</v>
      </c>
      <c r="C212" s="39" t="s">
        <v>498</v>
      </c>
    </row>
    <row r="213" spans="1:3" x14ac:dyDescent="0.45">
      <c r="A213" s="40" t="s">
        <v>58</v>
      </c>
      <c r="B213" s="42" t="s">
        <v>59</v>
      </c>
      <c r="C213" s="43" t="s">
        <v>733</v>
      </c>
    </row>
    <row r="214" spans="1:3" x14ac:dyDescent="0.45">
      <c r="A214" s="34" t="s">
        <v>248</v>
      </c>
      <c r="B214" s="38" t="s">
        <v>249</v>
      </c>
      <c r="C214" s="39" t="s">
        <v>250</v>
      </c>
    </row>
    <row r="215" spans="1:3" x14ac:dyDescent="0.45">
      <c r="A215" s="40" t="s">
        <v>12</v>
      </c>
      <c r="B215" s="42" t="s">
        <v>13</v>
      </c>
      <c r="C215" s="43" t="s">
        <v>594</v>
      </c>
    </row>
    <row r="216" spans="1:3" x14ac:dyDescent="0.45">
      <c r="A216" s="34" t="s">
        <v>563</v>
      </c>
      <c r="B216" s="38" t="s">
        <v>564</v>
      </c>
      <c r="C216" s="39" t="s">
        <v>565</v>
      </c>
    </row>
    <row r="217" spans="1:3" x14ac:dyDescent="0.45">
      <c r="A217" s="40" t="s">
        <v>265</v>
      </c>
      <c r="B217" s="42" t="s">
        <v>266</v>
      </c>
      <c r="C217" s="43" t="s">
        <v>267</v>
      </c>
    </row>
    <row r="218" spans="1:3" x14ac:dyDescent="0.45">
      <c r="A218" s="34" t="s">
        <v>181</v>
      </c>
      <c r="B218" s="38" t="s">
        <v>954</v>
      </c>
      <c r="C218" s="39" t="s">
        <v>955</v>
      </c>
    </row>
    <row r="219" spans="1:3" x14ac:dyDescent="0.45">
      <c r="A219" s="40" t="s">
        <v>181</v>
      </c>
      <c r="B219" s="42" t="s">
        <v>887</v>
      </c>
      <c r="C219" s="43" t="s">
        <v>888</v>
      </c>
    </row>
    <row r="220" spans="1:3" x14ac:dyDescent="0.45">
      <c r="A220" s="34" t="s">
        <v>91</v>
      </c>
      <c r="B220" s="38" t="s">
        <v>92</v>
      </c>
      <c r="C220" s="39" t="s">
        <v>804</v>
      </c>
    </row>
    <row r="221" spans="1:3" x14ac:dyDescent="0.45">
      <c r="A221" s="40" t="s">
        <v>181</v>
      </c>
      <c r="B221" s="42" t="s">
        <v>797</v>
      </c>
      <c r="C221" s="43" t="s">
        <v>798</v>
      </c>
    </row>
    <row r="222" spans="1:3" x14ac:dyDescent="0.45">
      <c r="A222" s="34" t="s">
        <v>684</v>
      </c>
      <c r="B222" s="38" t="s">
        <v>685</v>
      </c>
      <c r="C222" s="39" t="s">
        <v>686</v>
      </c>
    </row>
    <row r="223" spans="1:3" x14ac:dyDescent="0.45">
      <c r="A223" s="40" t="s">
        <v>575</v>
      </c>
      <c r="B223" s="42" t="s">
        <v>576</v>
      </c>
      <c r="C223" s="43" t="s">
        <v>577</v>
      </c>
    </row>
    <row r="224" spans="1:3" x14ac:dyDescent="0.45">
      <c r="A224" s="34" t="s">
        <v>370</v>
      </c>
      <c r="B224" s="38" t="s">
        <v>371</v>
      </c>
      <c r="C224" s="39" t="s">
        <v>372</v>
      </c>
    </row>
    <row r="225" spans="1:3" x14ac:dyDescent="0.45">
      <c r="A225" s="40" t="s">
        <v>407</v>
      </c>
      <c r="B225" s="42" t="s">
        <v>408</v>
      </c>
      <c r="C225" s="43" t="s">
        <v>409</v>
      </c>
    </row>
    <row r="226" spans="1:3" x14ac:dyDescent="0.45">
      <c r="A226" s="34" t="s">
        <v>181</v>
      </c>
      <c r="B226" s="38" t="s">
        <v>373</v>
      </c>
      <c r="C226" s="39" t="s">
        <v>374</v>
      </c>
    </row>
    <row r="227" spans="1:3" x14ac:dyDescent="0.45">
      <c r="A227" s="40" t="s">
        <v>48</v>
      </c>
      <c r="B227" s="42" t="s">
        <v>49</v>
      </c>
      <c r="C227" s="43" t="s">
        <v>728</v>
      </c>
    </row>
    <row r="228" spans="1:3" x14ac:dyDescent="0.45">
      <c r="A228" s="34" t="s">
        <v>102</v>
      </c>
      <c r="B228" s="38" t="s">
        <v>864</v>
      </c>
      <c r="C228" s="39" t="s">
        <v>865</v>
      </c>
    </row>
    <row r="229" spans="1:3" x14ac:dyDescent="0.45">
      <c r="A229" s="40" t="s">
        <v>20</v>
      </c>
      <c r="B229" s="42" t="s">
        <v>715</v>
      </c>
      <c r="C229" s="43" t="s">
        <v>716</v>
      </c>
    </row>
    <row r="230" spans="1:3" x14ac:dyDescent="0.45">
      <c r="A230" s="34" t="s">
        <v>607</v>
      </c>
      <c r="B230" s="38" t="s">
        <v>608</v>
      </c>
      <c r="C230" s="39" t="s">
        <v>609</v>
      </c>
    </row>
    <row r="231" spans="1:3" x14ac:dyDescent="0.45">
      <c r="A231" s="40" t="s">
        <v>181</v>
      </c>
      <c r="B231" s="42" t="s">
        <v>899</v>
      </c>
      <c r="C231" s="43" t="s">
        <v>900</v>
      </c>
    </row>
    <row r="232" spans="1:3" x14ac:dyDescent="0.45">
      <c r="A232" s="34" t="s">
        <v>120</v>
      </c>
      <c r="B232" s="38" t="s">
        <v>907</v>
      </c>
      <c r="C232" s="39" t="s">
        <v>908</v>
      </c>
    </row>
    <row r="233" spans="1:3" x14ac:dyDescent="0.45">
      <c r="A233" s="40" t="s">
        <v>181</v>
      </c>
      <c r="B233" s="42" t="s">
        <v>897</v>
      </c>
      <c r="C233" s="43" t="s">
        <v>898</v>
      </c>
    </row>
    <row r="234" spans="1:3" x14ac:dyDescent="0.45">
      <c r="A234" s="34" t="s">
        <v>399</v>
      </c>
      <c r="B234" s="38" t="s">
        <v>400</v>
      </c>
      <c r="C234" s="39" t="s">
        <v>401</v>
      </c>
    </row>
    <row r="235" spans="1:3" x14ac:dyDescent="0.45">
      <c r="A235" s="40" t="s">
        <v>181</v>
      </c>
      <c r="B235" s="42" t="s">
        <v>384</v>
      </c>
      <c r="C235" s="43" t="s">
        <v>385</v>
      </c>
    </row>
    <row r="236" spans="1:3" x14ac:dyDescent="0.45">
      <c r="A236" s="34" t="s">
        <v>181</v>
      </c>
      <c r="B236" s="38" t="s">
        <v>389</v>
      </c>
      <c r="C236" s="39" t="s">
        <v>390</v>
      </c>
    </row>
    <row r="237" spans="1:3" x14ac:dyDescent="0.45">
      <c r="A237" s="40" t="s">
        <v>601</v>
      </c>
      <c r="B237" s="42" t="s">
        <v>602</v>
      </c>
      <c r="C237" s="43" t="s">
        <v>603</v>
      </c>
    </row>
    <row r="238" spans="1:3" x14ac:dyDescent="0.45">
      <c r="A238" s="34" t="s">
        <v>386</v>
      </c>
      <c r="B238" s="38" t="s">
        <v>387</v>
      </c>
      <c r="C238" s="39" t="s">
        <v>388</v>
      </c>
    </row>
    <row r="239" spans="1:3" x14ac:dyDescent="0.45">
      <c r="A239" s="40" t="s">
        <v>402</v>
      </c>
      <c r="B239" s="42" t="s">
        <v>403</v>
      </c>
      <c r="C239" s="43" t="s">
        <v>404</v>
      </c>
    </row>
    <row r="240" spans="1:3" x14ac:dyDescent="0.45">
      <c r="A240" s="34" t="s">
        <v>181</v>
      </c>
      <c r="B240" s="38" t="s">
        <v>690</v>
      </c>
      <c r="C240" s="39" t="s">
        <v>691</v>
      </c>
    </row>
    <row r="241" spans="1:3" x14ac:dyDescent="0.45">
      <c r="A241" s="40" t="s">
        <v>692</v>
      </c>
      <c r="B241" s="42" t="s">
        <v>693</v>
      </c>
      <c r="C241" s="43" t="s">
        <v>694</v>
      </c>
    </row>
    <row r="242" spans="1:3" x14ac:dyDescent="0.45">
      <c r="A242" s="34" t="s">
        <v>418</v>
      </c>
      <c r="B242" s="38" t="s">
        <v>419</v>
      </c>
      <c r="C242" s="39" t="s">
        <v>420</v>
      </c>
    </row>
    <row r="243" spans="1:3" x14ac:dyDescent="0.45">
      <c r="A243" s="40" t="s">
        <v>181</v>
      </c>
      <c r="B243" s="42" t="s">
        <v>416</v>
      </c>
      <c r="C243" s="43" t="s">
        <v>417</v>
      </c>
    </row>
    <row r="244" spans="1:3" x14ac:dyDescent="0.45">
      <c r="A244" s="34" t="s">
        <v>700</v>
      </c>
      <c r="B244" s="38" t="s">
        <v>701</v>
      </c>
      <c r="C244" s="39" t="s">
        <v>702</v>
      </c>
    </row>
    <row r="245" spans="1:3" x14ac:dyDescent="0.45">
      <c r="A245" s="40" t="s">
        <v>181</v>
      </c>
      <c r="B245" s="42" t="s">
        <v>698</v>
      </c>
      <c r="C245" s="43" t="s">
        <v>699</v>
      </c>
    </row>
    <row r="246" spans="1:3" x14ac:dyDescent="0.45">
      <c r="A246" s="34" t="s">
        <v>262</v>
      </c>
      <c r="B246" s="38" t="s">
        <v>263</v>
      </c>
      <c r="C246" s="39" t="s">
        <v>264</v>
      </c>
    </row>
    <row r="247" spans="1:3" x14ac:dyDescent="0.45">
      <c r="A247" s="40" t="s">
        <v>181</v>
      </c>
      <c r="B247" s="42" t="s">
        <v>431</v>
      </c>
      <c r="C247" s="43" t="s">
        <v>432</v>
      </c>
    </row>
    <row r="248" spans="1:3" x14ac:dyDescent="0.45">
      <c r="A248" s="34" t="s">
        <v>381</v>
      </c>
      <c r="B248" s="38" t="s">
        <v>382</v>
      </c>
      <c r="C248" s="39" t="s">
        <v>383</v>
      </c>
    </row>
    <row r="249" spans="1:3" x14ac:dyDescent="0.45">
      <c r="A249" s="40" t="s">
        <v>181</v>
      </c>
      <c r="B249" s="42" t="s">
        <v>840</v>
      </c>
      <c r="C249" s="43" t="s">
        <v>841</v>
      </c>
    </row>
    <row r="250" spans="1:3" x14ac:dyDescent="0.45">
      <c r="A250" s="34" t="s">
        <v>909</v>
      </c>
      <c r="B250" s="38" t="s">
        <v>910</v>
      </c>
      <c r="C250" s="39" t="s">
        <v>911</v>
      </c>
    </row>
    <row r="251" spans="1:3" x14ac:dyDescent="0.45">
      <c r="A251" s="40" t="s">
        <v>912</v>
      </c>
      <c r="B251" s="42" t="s">
        <v>913</v>
      </c>
      <c r="C251" s="43" t="s">
        <v>914</v>
      </c>
    </row>
    <row r="252" spans="1:3" x14ac:dyDescent="0.45">
      <c r="A252" s="57" t="s">
        <v>5723</v>
      </c>
      <c r="B252" s="38" t="s">
        <v>154</v>
      </c>
      <c r="C252" s="39" t="s">
        <v>787</v>
      </c>
    </row>
    <row r="253" spans="1:3" x14ac:dyDescent="0.45">
      <c r="A253" s="58" t="s">
        <v>181</v>
      </c>
      <c r="B253" s="42" t="s">
        <v>983</v>
      </c>
      <c r="C253" s="43" t="s">
        <v>984</v>
      </c>
    </row>
    <row r="254" spans="1:3" x14ac:dyDescent="0.45">
      <c r="A254" s="34" t="s">
        <v>181</v>
      </c>
      <c r="B254" s="38" t="s">
        <v>711</v>
      </c>
      <c r="C254" s="39" t="s">
        <v>712</v>
      </c>
    </row>
    <row r="255" spans="1:3" x14ac:dyDescent="0.45">
      <c r="A255" s="40" t="s">
        <v>375</v>
      </c>
      <c r="B255" s="42" t="s">
        <v>376</v>
      </c>
      <c r="C255" s="43" t="s">
        <v>377</v>
      </c>
    </row>
    <row r="256" spans="1:3" x14ac:dyDescent="0.45">
      <c r="A256" s="34" t="s">
        <v>43</v>
      </c>
      <c r="B256" s="38" t="s">
        <v>44</v>
      </c>
      <c r="C256" s="39" t="s">
        <v>727</v>
      </c>
    </row>
    <row r="257" spans="1:3" x14ac:dyDescent="0.45">
      <c r="A257" s="40" t="s">
        <v>667</v>
      </c>
      <c r="B257" s="42" t="s">
        <v>668</v>
      </c>
      <c r="C257" s="43" t="s">
        <v>669</v>
      </c>
    </row>
    <row r="258" spans="1:3" x14ac:dyDescent="0.45">
      <c r="A258" s="34" t="s">
        <v>569</v>
      </c>
      <c r="B258" s="38" t="s">
        <v>570</v>
      </c>
      <c r="C258" s="39" t="s">
        <v>571</v>
      </c>
    </row>
    <row r="259" spans="1:3" x14ac:dyDescent="0.45">
      <c r="A259" s="40" t="s">
        <v>181</v>
      </c>
      <c r="B259" s="42" t="s">
        <v>768</v>
      </c>
      <c r="C259" s="43" t="s">
        <v>769</v>
      </c>
    </row>
    <row r="260" spans="1:3" x14ac:dyDescent="0.45">
      <c r="A260" s="57" t="s">
        <v>5696</v>
      </c>
      <c r="B260" s="38" t="s">
        <v>766</v>
      </c>
      <c r="C260" s="39" t="s">
        <v>767</v>
      </c>
    </row>
    <row r="261" spans="1:3" x14ac:dyDescent="0.45">
      <c r="A261" s="58" t="s">
        <v>951</v>
      </c>
      <c r="B261" s="42" t="s">
        <v>952</v>
      </c>
      <c r="C261" s="43" t="s">
        <v>953</v>
      </c>
    </row>
    <row r="262" spans="1:3" x14ac:dyDescent="0.45">
      <c r="A262" s="34" t="s">
        <v>181</v>
      </c>
      <c r="B262" s="38" t="s">
        <v>776</v>
      </c>
      <c r="C262" s="39" t="s">
        <v>777</v>
      </c>
    </row>
    <row r="263" spans="1:3" x14ac:dyDescent="0.45">
      <c r="A263" s="40" t="s">
        <v>781</v>
      </c>
      <c r="B263" s="42" t="s">
        <v>782</v>
      </c>
      <c r="C263" s="43" t="s">
        <v>783</v>
      </c>
    </row>
    <row r="264" spans="1:3" x14ac:dyDescent="0.45">
      <c r="A264" s="34" t="s">
        <v>181</v>
      </c>
      <c r="B264" s="38" t="s">
        <v>889</v>
      </c>
      <c r="C264" s="39" t="s">
        <v>890</v>
      </c>
    </row>
    <row r="265" spans="1:3" x14ac:dyDescent="0.45">
      <c r="A265" s="40" t="s">
        <v>894</v>
      </c>
      <c r="B265" s="42" t="s">
        <v>895</v>
      </c>
      <c r="C265" s="43" t="s">
        <v>896</v>
      </c>
    </row>
    <row r="266" spans="1:3" x14ac:dyDescent="0.45">
      <c r="A266" s="34" t="s">
        <v>181</v>
      </c>
      <c r="B266" s="38" t="s">
        <v>306</v>
      </c>
      <c r="C266" s="39" t="s">
        <v>307</v>
      </c>
    </row>
    <row r="267" spans="1:3" x14ac:dyDescent="0.45">
      <c r="A267" s="40" t="s">
        <v>289</v>
      </c>
      <c r="B267" s="42" t="s">
        <v>290</v>
      </c>
      <c r="C267" s="43" t="s">
        <v>291</v>
      </c>
    </row>
    <row r="268" spans="1:3" x14ac:dyDescent="0.45">
      <c r="A268" s="34" t="s">
        <v>396</v>
      </c>
      <c r="B268" s="38" t="s">
        <v>397</v>
      </c>
      <c r="C268" s="39" t="s">
        <v>398</v>
      </c>
    </row>
    <row r="269" spans="1:3" x14ac:dyDescent="0.45">
      <c r="A269" s="59" t="s">
        <v>5648</v>
      </c>
      <c r="B269" s="42" t="s">
        <v>145</v>
      </c>
      <c r="C269" s="43" t="s">
        <v>625</v>
      </c>
    </row>
    <row r="270" spans="1:3" x14ac:dyDescent="0.45">
      <c r="A270" s="56" t="s">
        <v>421</v>
      </c>
      <c r="B270" s="38" t="s">
        <v>422</v>
      </c>
      <c r="C270" s="39" t="s">
        <v>423</v>
      </c>
    </row>
    <row r="271" spans="1:3" x14ac:dyDescent="0.45">
      <c r="A271" s="40" t="s">
        <v>881</v>
      </c>
      <c r="B271" s="42" t="s">
        <v>882</v>
      </c>
      <c r="C271" s="43" t="s">
        <v>883</v>
      </c>
    </row>
    <row r="272" spans="1:3" x14ac:dyDescent="0.45">
      <c r="A272" s="34" t="s">
        <v>256</v>
      </c>
      <c r="B272" s="38" t="s">
        <v>257</v>
      </c>
      <c r="C272" s="39" t="s">
        <v>258</v>
      </c>
    </row>
    <row r="273" spans="1:3" x14ac:dyDescent="0.45">
      <c r="A273" s="40" t="s">
        <v>364</v>
      </c>
      <c r="B273" s="42" t="s">
        <v>365</v>
      </c>
      <c r="C273" s="43" t="s">
        <v>366</v>
      </c>
    </row>
    <row r="274" spans="1:3" x14ac:dyDescent="0.45">
      <c r="A274" s="34" t="s">
        <v>801</v>
      </c>
      <c r="B274" s="38" t="s">
        <v>802</v>
      </c>
      <c r="C274" s="39" t="s">
        <v>803</v>
      </c>
    </row>
    <row r="275" spans="1:3" x14ac:dyDescent="0.45">
      <c r="A275" s="40" t="s">
        <v>328</v>
      </c>
      <c r="B275" s="42" t="s">
        <v>329</v>
      </c>
      <c r="C275" s="43" t="s">
        <v>330</v>
      </c>
    </row>
    <row r="276" spans="1:3" x14ac:dyDescent="0.45">
      <c r="A276" s="34" t="s">
        <v>507</v>
      </c>
      <c r="B276" s="38" t="s">
        <v>508</v>
      </c>
      <c r="C276" s="39" t="s">
        <v>509</v>
      </c>
    </row>
    <row r="277" spans="1:3" x14ac:dyDescent="0.45">
      <c r="A277" s="40" t="s">
        <v>181</v>
      </c>
      <c r="B277" s="42" t="s">
        <v>595</v>
      </c>
      <c r="C277" s="43" t="s">
        <v>596</v>
      </c>
    </row>
    <row r="278" spans="1:3" x14ac:dyDescent="0.45">
      <c r="A278" s="34" t="s">
        <v>181</v>
      </c>
      <c r="B278" s="38" t="s">
        <v>919</v>
      </c>
      <c r="C278" s="39" t="s">
        <v>920</v>
      </c>
    </row>
    <row r="279" spans="1:3" x14ac:dyDescent="0.45">
      <c r="A279" s="40" t="s">
        <v>829</v>
      </c>
      <c r="B279" s="42" t="s">
        <v>830</v>
      </c>
      <c r="C279" s="43" t="s">
        <v>831</v>
      </c>
    </row>
    <row r="280" spans="1:3" x14ac:dyDescent="0.45">
      <c r="A280" s="34" t="s">
        <v>572</v>
      </c>
      <c r="B280" s="38" t="s">
        <v>573</v>
      </c>
      <c r="C280" s="39" t="s">
        <v>574</v>
      </c>
    </row>
    <row r="281" spans="1:3" x14ac:dyDescent="0.45">
      <c r="A281" s="40" t="s">
        <v>410</v>
      </c>
      <c r="B281" s="42" t="s">
        <v>411</v>
      </c>
      <c r="C281" s="43" t="s">
        <v>412</v>
      </c>
    </row>
    <row r="282" spans="1:3" x14ac:dyDescent="0.45">
      <c r="A282" s="34" t="s">
        <v>860</v>
      </c>
      <c r="B282" s="38" t="s">
        <v>861</v>
      </c>
      <c r="C282" s="39" t="s">
        <v>862</v>
      </c>
    </row>
    <row r="283" spans="1:3" x14ac:dyDescent="0.45">
      <c r="A283" s="40" t="s">
        <v>344</v>
      </c>
      <c r="B283" s="42" t="s">
        <v>345</v>
      </c>
      <c r="C283" s="43" t="s">
        <v>346</v>
      </c>
    </row>
    <row r="284" spans="1:3" x14ac:dyDescent="0.45">
      <c r="A284" s="34" t="s">
        <v>24</v>
      </c>
      <c r="B284" s="38" t="s">
        <v>26</v>
      </c>
      <c r="C284" s="39" t="s">
        <v>717</v>
      </c>
    </row>
    <row r="285" spans="1:3" x14ac:dyDescent="0.45">
      <c r="A285" s="40" t="s">
        <v>38</v>
      </c>
      <c r="B285" s="42" t="s">
        <v>39</v>
      </c>
      <c r="C285" s="43" t="s">
        <v>724</v>
      </c>
    </row>
    <row r="286" spans="1:3" x14ac:dyDescent="0.45">
      <c r="A286" s="34" t="s">
        <v>69</v>
      </c>
      <c r="B286" s="38" t="s">
        <v>71</v>
      </c>
      <c r="C286" s="39" t="s">
        <v>799</v>
      </c>
    </row>
    <row r="287" spans="1:3" x14ac:dyDescent="0.45">
      <c r="A287" s="40" t="s">
        <v>650</v>
      </c>
      <c r="B287" s="42" t="s">
        <v>651</v>
      </c>
      <c r="C287" s="43" t="s">
        <v>652</v>
      </c>
    </row>
    <row r="288" spans="1:3" x14ac:dyDescent="0.45">
      <c r="A288" s="34" t="s">
        <v>462</v>
      </c>
      <c r="B288" s="38" t="s">
        <v>463</v>
      </c>
      <c r="C288" s="39" t="s">
        <v>464</v>
      </c>
    </row>
    <row r="289" spans="1:3" x14ac:dyDescent="0.45">
      <c r="A289" s="40" t="s">
        <v>436</v>
      </c>
      <c r="B289" s="42" t="s">
        <v>437</v>
      </c>
      <c r="C289" s="43" t="s">
        <v>438</v>
      </c>
    </row>
    <row r="290" spans="1:3" x14ac:dyDescent="0.45">
      <c r="A290" s="34" t="s">
        <v>253</v>
      </c>
      <c r="B290" s="38" t="s">
        <v>254</v>
      </c>
      <c r="C290" s="39" t="s">
        <v>255</v>
      </c>
    </row>
    <row r="291" spans="1:3" x14ac:dyDescent="0.45">
      <c r="A291" s="40" t="s">
        <v>316</v>
      </c>
      <c r="B291" s="42" t="s">
        <v>317</v>
      </c>
      <c r="C291" s="43" t="s">
        <v>318</v>
      </c>
    </row>
    <row r="292" spans="1:3" x14ac:dyDescent="0.45">
      <c r="A292" s="34" t="s">
        <v>181</v>
      </c>
      <c r="B292" s="38" t="s">
        <v>214</v>
      </c>
      <c r="C292" s="39" t="s">
        <v>215</v>
      </c>
    </row>
    <row r="293" spans="1:3" x14ac:dyDescent="0.45">
      <c r="A293" s="40" t="s">
        <v>219</v>
      </c>
      <c r="B293" s="42" t="s">
        <v>220</v>
      </c>
      <c r="C293" s="43" t="s">
        <v>221</v>
      </c>
    </row>
    <row r="294" spans="1:3" x14ac:dyDescent="0.45">
      <c r="A294" s="34" t="s">
        <v>216</v>
      </c>
      <c r="B294" s="38" t="s">
        <v>217</v>
      </c>
      <c r="C294" s="39" t="s">
        <v>218</v>
      </c>
    </row>
    <row r="295" spans="1:3" x14ac:dyDescent="0.45">
      <c r="A295" s="40" t="s">
        <v>273</v>
      </c>
      <c r="B295" s="42" t="s">
        <v>274</v>
      </c>
      <c r="C295" s="43" t="s">
        <v>275</v>
      </c>
    </row>
    <row r="296" spans="1:3" x14ac:dyDescent="0.45">
      <c r="A296" s="34" t="s">
        <v>181</v>
      </c>
      <c r="B296" s="38" t="s">
        <v>268</v>
      </c>
      <c r="C296" s="39" t="s">
        <v>269</v>
      </c>
    </row>
    <row r="297" spans="1:3" x14ac:dyDescent="0.45">
      <c r="A297" s="40" t="s">
        <v>270</v>
      </c>
      <c r="B297" s="42" t="s">
        <v>271</v>
      </c>
      <c r="C297" s="43" t="s">
        <v>272</v>
      </c>
    </row>
    <row r="298" spans="1:3" x14ac:dyDescent="0.45">
      <c r="A298" s="34" t="s">
        <v>687</v>
      </c>
      <c r="B298" s="38" t="s">
        <v>688</v>
      </c>
      <c r="C298" s="39" t="s">
        <v>689</v>
      </c>
    </row>
    <row r="299" spans="1:3" x14ac:dyDescent="0.45">
      <c r="A299" s="40" t="s">
        <v>681</v>
      </c>
      <c r="B299" s="42" t="s">
        <v>682</v>
      </c>
      <c r="C299" s="43" t="s">
        <v>683</v>
      </c>
    </row>
    <row r="300" spans="1:3" x14ac:dyDescent="0.45">
      <c r="A300" s="34" t="s">
        <v>729</v>
      </c>
      <c r="B300" s="38" t="s">
        <v>730</v>
      </c>
      <c r="C300" s="39" t="s">
        <v>731</v>
      </c>
    </row>
    <row r="301" spans="1:3" x14ac:dyDescent="0.45">
      <c r="A301" s="40" t="s">
        <v>356</v>
      </c>
      <c r="B301" s="42" t="s">
        <v>357</v>
      </c>
      <c r="C301" s="43" t="s">
        <v>358</v>
      </c>
    </row>
    <row r="302" spans="1:3" x14ac:dyDescent="0.45">
      <c r="A302" s="34" t="s">
        <v>353</v>
      </c>
      <c r="B302" s="38" t="s">
        <v>354</v>
      </c>
      <c r="C302" s="39" t="s">
        <v>355</v>
      </c>
    </row>
    <row r="303" spans="1:3" x14ac:dyDescent="0.45">
      <c r="A303" s="40" t="s">
        <v>181</v>
      </c>
      <c r="B303" s="42" t="s">
        <v>676</v>
      </c>
      <c r="C303" s="43" t="s">
        <v>677</v>
      </c>
    </row>
    <row r="304" spans="1:3" x14ac:dyDescent="0.45">
      <c r="A304" s="57" t="s">
        <v>5662</v>
      </c>
      <c r="B304" s="38" t="s">
        <v>662</v>
      </c>
      <c r="C304" s="39" t="s">
        <v>663</v>
      </c>
    </row>
    <row r="305" spans="1:3" x14ac:dyDescent="0.45">
      <c r="A305" s="58" t="s">
        <v>181</v>
      </c>
      <c r="B305" s="42" t="s">
        <v>296</v>
      </c>
      <c r="C305" s="43" t="s">
        <v>297</v>
      </c>
    </row>
    <row r="306" spans="1:3" x14ac:dyDescent="0.45">
      <c r="A306" s="34" t="s">
        <v>181</v>
      </c>
      <c r="B306" s="38" t="s">
        <v>527</v>
      </c>
      <c r="C306" s="39" t="s">
        <v>528</v>
      </c>
    </row>
    <row r="307" spans="1:3" x14ac:dyDescent="0.45">
      <c r="A307" s="40" t="s">
        <v>823</v>
      </c>
      <c r="B307" s="42" t="s">
        <v>824</v>
      </c>
      <c r="C307" s="43" t="s">
        <v>825</v>
      </c>
    </row>
    <row r="308" spans="1:3" x14ac:dyDescent="0.45">
      <c r="A308" s="34" t="s">
        <v>878</v>
      </c>
      <c r="B308" s="38" t="s">
        <v>879</v>
      </c>
      <c r="C308" s="39" t="s">
        <v>880</v>
      </c>
    </row>
    <row r="309" spans="1:3" x14ac:dyDescent="0.45">
      <c r="A309" s="40" t="s">
        <v>673</v>
      </c>
      <c r="B309" s="42" t="s">
        <v>674</v>
      </c>
      <c r="C309" s="43" t="s">
        <v>675</v>
      </c>
    </row>
    <row r="310" spans="1:3" x14ac:dyDescent="0.45">
      <c r="A310" s="34" t="s">
        <v>966</v>
      </c>
      <c r="B310" s="38" t="s">
        <v>967</v>
      </c>
      <c r="C310" s="39" t="s">
        <v>968</v>
      </c>
    </row>
    <row r="311" spans="1:3" x14ac:dyDescent="0.45">
      <c r="A311" s="40" t="s">
        <v>678</v>
      </c>
      <c r="B311" s="42" t="s">
        <v>679</v>
      </c>
      <c r="C311" s="43" t="s">
        <v>680</v>
      </c>
    </row>
    <row r="312" spans="1:3" x14ac:dyDescent="0.45">
      <c r="A312" s="57" t="s">
        <v>5455</v>
      </c>
      <c r="B312" s="38" t="s">
        <v>139</v>
      </c>
      <c r="C312" s="39" t="s">
        <v>276</v>
      </c>
    </row>
    <row r="313" spans="1:3" x14ac:dyDescent="0.45">
      <c r="A313" s="58" t="s">
        <v>367</v>
      </c>
      <c r="B313" s="42" t="s">
        <v>368</v>
      </c>
      <c r="C313" s="43" t="s">
        <v>369</v>
      </c>
    </row>
    <row r="314" spans="1:3" x14ac:dyDescent="0.45">
      <c r="A314" s="34" t="s">
        <v>487</v>
      </c>
      <c r="B314" s="38" t="s">
        <v>488</v>
      </c>
      <c r="C314" s="39" t="s">
        <v>489</v>
      </c>
    </row>
    <row r="315" spans="1:3" x14ac:dyDescent="0.45">
      <c r="A315" s="40" t="s">
        <v>706</v>
      </c>
      <c r="B315" s="42" t="s">
        <v>707</v>
      </c>
      <c r="C315" s="43" t="s">
        <v>708</v>
      </c>
    </row>
    <row r="316" spans="1:3" x14ac:dyDescent="0.45">
      <c r="A316" s="34" t="s">
        <v>835</v>
      </c>
      <c r="B316" s="38" t="s">
        <v>836</v>
      </c>
      <c r="C316" s="39" t="s">
        <v>837</v>
      </c>
    </row>
    <row r="317" spans="1:3" x14ac:dyDescent="0.45">
      <c r="A317" s="40" t="s">
        <v>670</v>
      </c>
      <c r="B317" s="42" t="s">
        <v>671</v>
      </c>
      <c r="C317" s="43" t="s">
        <v>672</v>
      </c>
    </row>
    <row r="318" spans="1:3" x14ac:dyDescent="0.45">
      <c r="A318" s="34" t="s">
        <v>285</v>
      </c>
      <c r="B318" s="38" t="s">
        <v>286</v>
      </c>
      <c r="C318" s="39" t="s">
        <v>287</v>
      </c>
    </row>
    <row r="319" spans="1:3" x14ac:dyDescent="0.45">
      <c r="A319" s="40" t="s">
        <v>622</v>
      </c>
      <c r="B319" s="42" t="s">
        <v>623</v>
      </c>
      <c r="C319" s="43" t="s">
        <v>624</v>
      </c>
    </row>
    <row r="320" spans="1:3" x14ac:dyDescent="0.45">
      <c r="A320" s="57" t="s">
        <v>5633</v>
      </c>
      <c r="B320" s="38" t="s">
        <v>144</v>
      </c>
      <c r="C320" s="39" t="s">
        <v>597</v>
      </c>
    </row>
    <row r="321" spans="1:3" x14ac:dyDescent="0.45">
      <c r="A321" s="58" t="s">
        <v>350</v>
      </c>
      <c r="B321" s="42" t="s">
        <v>351</v>
      </c>
      <c r="C321" s="43" t="s">
        <v>352</v>
      </c>
    </row>
    <row r="322" spans="1:3" x14ac:dyDescent="0.45">
      <c r="A322" s="46" t="s">
        <v>181</v>
      </c>
      <c r="B322" s="47" t="s">
        <v>362</v>
      </c>
      <c r="C322" s="48" t="s">
        <v>363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E30"/>
  <sheetViews>
    <sheetView workbookViewId="0">
      <selection activeCell="A13" sqref="A13"/>
    </sheetView>
  </sheetViews>
  <sheetFormatPr defaultRowHeight="14.25" x14ac:dyDescent="0.45"/>
  <cols>
    <col min="3" max="3" width="36.6640625" bestFit="1" customWidth="1"/>
    <col min="4" max="4" width="63.1328125" bestFit="1" customWidth="1"/>
    <col min="5" max="5" width="31.3984375" customWidth="1"/>
  </cols>
  <sheetData>
    <row r="1" spans="1:5" x14ac:dyDescent="0.45">
      <c r="A1" t="s">
        <v>992</v>
      </c>
      <c r="B1" s="49" t="s">
        <v>6024</v>
      </c>
      <c r="C1" s="60" t="s">
        <v>133</v>
      </c>
      <c r="D1" s="60" t="s">
        <v>7848</v>
      </c>
      <c r="E1" s="50" t="s">
        <v>6022</v>
      </c>
    </row>
    <row r="2" spans="1:5" x14ac:dyDescent="0.45">
      <c r="A2" t="s">
        <v>6033</v>
      </c>
      <c r="B2" s="51" t="s">
        <v>134</v>
      </c>
      <c r="C2" s="36" t="s">
        <v>135</v>
      </c>
      <c r="D2" s="36" t="s">
        <v>5438</v>
      </c>
      <c r="E2" s="52"/>
    </row>
    <row r="3" spans="1:5" x14ac:dyDescent="0.45">
      <c r="A3" t="s">
        <v>6048</v>
      </c>
      <c r="B3" s="53" t="s">
        <v>136</v>
      </c>
      <c r="C3" s="61" t="s">
        <v>137</v>
      </c>
      <c r="D3" s="61" t="s">
        <v>5456</v>
      </c>
      <c r="E3" s="54"/>
    </row>
    <row r="4" spans="1:5" x14ac:dyDescent="0.45">
      <c r="A4" t="s">
        <v>7833</v>
      </c>
      <c r="B4" s="51" t="s">
        <v>138</v>
      </c>
      <c r="C4" s="36" t="s">
        <v>139</v>
      </c>
      <c r="D4" s="36" t="s">
        <v>5482</v>
      </c>
      <c r="E4" s="52"/>
    </row>
    <row r="5" spans="1:5" x14ac:dyDescent="0.45">
      <c r="A5" t="s">
        <v>7834</v>
      </c>
      <c r="B5" s="53" t="s">
        <v>140</v>
      </c>
      <c r="C5" s="61" t="s">
        <v>141</v>
      </c>
      <c r="D5" s="61" t="s">
        <v>5489</v>
      </c>
      <c r="E5" s="54"/>
    </row>
    <row r="6" spans="1:5" x14ac:dyDescent="0.45">
      <c r="A6" t="s">
        <v>7850</v>
      </c>
      <c r="B6" s="51" t="s">
        <v>171</v>
      </c>
      <c r="C6" s="36" t="s">
        <v>142</v>
      </c>
      <c r="D6" s="36" t="s">
        <v>5529</v>
      </c>
      <c r="E6" s="52" t="s">
        <v>7873</v>
      </c>
    </row>
    <row r="7" spans="1:5" x14ac:dyDescent="0.45">
      <c r="A7" t="s">
        <v>7872</v>
      </c>
      <c r="B7" s="51" t="s">
        <v>172</v>
      </c>
      <c r="C7" s="36" t="s">
        <v>142</v>
      </c>
      <c r="D7" s="36" t="s">
        <v>5529</v>
      </c>
      <c r="E7" s="52"/>
    </row>
    <row r="8" spans="1:5" x14ac:dyDescent="0.45">
      <c r="A8" t="s">
        <v>7874</v>
      </c>
      <c r="B8" s="51" t="s">
        <v>173</v>
      </c>
      <c r="C8" s="36" t="s">
        <v>142</v>
      </c>
      <c r="D8" s="36" t="s">
        <v>5529</v>
      </c>
      <c r="E8" s="52"/>
    </row>
    <row r="9" spans="1:5" x14ac:dyDescent="0.45">
      <c r="A9" t="s">
        <v>7835</v>
      </c>
      <c r="B9" s="53" t="s">
        <v>143</v>
      </c>
      <c r="C9" s="61" t="s">
        <v>144</v>
      </c>
      <c r="D9" s="61" t="s">
        <v>5634</v>
      </c>
      <c r="E9" s="54"/>
    </row>
    <row r="10" spans="1:5" x14ac:dyDescent="0.45">
      <c r="A10" t="s">
        <v>7831</v>
      </c>
      <c r="B10" s="51" t="s">
        <v>174</v>
      </c>
      <c r="C10" s="36" t="s">
        <v>145</v>
      </c>
      <c r="D10" s="36" t="s">
        <v>5649</v>
      </c>
      <c r="E10" s="52" t="s">
        <v>7876</v>
      </c>
    </row>
    <row r="11" spans="1:5" x14ac:dyDescent="0.45">
      <c r="A11" t="s">
        <v>7875</v>
      </c>
      <c r="B11" s="51" t="s">
        <v>175</v>
      </c>
      <c r="C11" s="36" t="s">
        <v>145</v>
      </c>
      <c r="D11" s="36" t="s">
        <v>5649</v>
      </c>
      <c r="E11" s="52"/>
    </row>
    <row r="12" spans="1:5" x14ac:dyDescent="0.45">
      <c r="A12" t="s">
        <v>7832</v>
      </c>
      <c r="B12" s="53" t="s">
        <v>176</v>
      </c>
      <c r="C12" s="61" t="s">
        <v>146</v>
      </c>
      <c r="D12" s="61" t="s">
        <v>5663</v>
      </c>
      <c r="E12" s="54" t="s">
        <v>7878</v>
      </c>
    </row>
    <row r="13" spans="1:5" x14ac:dyDescent="0.45">
      <c r="A13" t="s">
        <v>7877</v>
      </c>
      <c r="B13" s="53" t="s">
        <v>177</v>
      </c>
      <c r="C13" s="61" t="s">
        <v>146</v>
      </c>
      <c r="D13" s="61" t="s">
        <v>5663</v>
      </c>
      <c r="E13" s="54" t="s">
        <v>7852</v>
      </c>
    </row>
    <row r="14" spans="1:5" x14ac:dyDescent="0.45">
      <c r="A14" t="s">
        <v>7836</v>
      </c>
      <c r="B14" s="51" t="s">
        <v>147</v>
      </c>
      <c r="C14" s="36" t="s">
        <v>148</v>
      </c>
      <c r="D14" s="36" t="s">
        <v>5680</v>
      </c>
      <c r="E14" s="52"/>
    </row>
    <row r="15" spans="1:5" x14ac:dyDescent="0.45">
      <c r="A15" t="s">
        <v>7837</v>
      </c>
      <c r="B15" s="53" t="s">
        <v>149</v>
      </c>
      <c r="C15" s="61" t="s">
        <v>150</v>
      </c>
      <c r="D15" s="61" t="s">
        <v>5697</v>
      </c>
      <c r="E15" s="54"/>
    </row>
    <row r="16" spans="1:5" x14ac:dyDescent="0.45">
      <c r="A16" t="s">
        <v>7838</v>
      </c>
      <c r="B16" s="51" t="s">
        <v>151</v>
      </c>
      <c r="C16" s="36" t="s">
        <v>152</v>
      </c>
      <c r="D16" s="36" t="s">
        <v>5711</v>
      </c>
      <c r="E16" s="52"/>
    </row>
    <row r="17" spans="1:5" x14ac:dyDescent="0.45">
      <c r="A17" t="s">
        <v>7839</v>
      </c>
      <c r="B17" s="53" t="s">
        <v>153</v>
      </c>
      <c r="C17" s="61" t="s">
        <v>154</v>
      </c>
      <c r="D17" s="61" t="s">
        <v>5724</v>
      </c>
      <c r="E17" s="54"/>
    </row>
    <row r="18" spans="1:5" x14ac:dyDescent="0.45">
      <c r="A18" t="s">
        <v>7840</v>
      </c>
      <c r="B18" s="51" t="s">
        <v>155</v>
      </c>
      <c r="C18" s="36" t="s">
        <v>156</v>
      </c>
      <c r="D18" s="36" t="s">
        <v>5739</v>
      </c>
      <c r="E18" s="52"/>
    </row>
    <row r="19" spans="1:5" x14ac:dyDescent="0.45">
      <c r="A19" t="s">
        <v>7841</v>
      </c>
      <c r="B19" s="53" t="s">
        <v>157</v>
      </c>
      <c r="C19" s="61" t="s">
        <v>158</v>
      </c>
      <c r="D19" s="61" t="s">
        <v>5741</v>
      </c>
      <c r="E19" s="54"/>
    </row>
    <row r="20" spans="1:5" x14ac:dyDescent="0.45">
      <c r="A20" t="s">
        <v>7842</v>
      </c>
      <c r="B20" s="51" t="s">
        <v>159</v>
      </c>
      <c r="C20" s="36" t="s">
        <v>160</v>
      </c>
      <c r="D20" s="36" t="s">
        <v>5752</v>
      </c>
      <c r="E20" s="52" t="s">
        <v>7860</v>
      </c>
    </row>
    <row r="21" spans="1:5" x14ac:dyDescent="0.45">
      <c r="A21" t="s">
        <v>7843</v>
      </c>
      <c r="B21" s="53" t="s">
        <v>161</v>
      </c>
      <c r="C21" s="61" t="s">
        <v>162</v>
      </c>
      <c r="D21" s="61" t="s">
        <v>5762</v>
      </c>
      <c r="E21" s="54"/>
    </row>
    <row r="22" spans="1:5" x14ac:dyDescent="0.45">
      <c r="A22" t="s">
        <v>7844</v>
      </c>
      <c r="B22" s="51" t="s">
        <v>163</v>
      </c>
      <c r="C22" s="36" t="s">
        <v>164</v>
      </c>
      <c r="D22" s="36" t="s">
        <v>5775</v>
      </c>
      <c r="E22" s="52"/>
    </row>
    <row r="23" spans="1:5" x14ac:dyDescent="0.45">
      <c r="A23" t="s">
        <v>7845</v>
      </c>
      <c r="B23" s="53" t="s">
        <v>165</v>
      </c>
      <c r="C23" s="61" t="s">
        <v>166</v>
      </c>
      <c r="D23" s="61" t="s">
        <v>5781</v>
      </c>
      <c r="E23" s="54"/>
    </row>
    <row r="24" spans="1:5" x14ac:dyDescent="0.45">
      <c r="A24" t="s">
        <v>7846</v>
      </c>
      <c r="B24" s="51" t="s">
        <v>167</v>
      </c>
      <c r="C24" s="36" t="s">
        <v>168</v>
      </c>
      <c r="D24" s="36" t="s">
        <v>5788</v>
      </c>
      <c r="E24" s="52"/>
    </row>
    <row r="25" spans="1:5" x14ac:dyDescent="0.45">
      <c r="A25" t="s">
        <v>7847</v>
      </c>
      <c r="B25" s="53" t="s">
        <v>169</v>
      </c>
      <c r="C25" s="61" t="s">
        <v>170</v>
      </c>
      <c r="D25" s="61" t="s">
        <v>5806</v>
      </c>
      <c r="E25" s="54" t="s">
        <v>7860</v>
      </c>
    </row>
    <row r="26" spans="1:5" x14ac:dyDescent="0.45">
      <c r="B26" s="51"/>
      <c r="C26" s="36"/>
      <c r="D26" s="36"/>
      <c r="E26" s="52"/>
    </row>
    <row r="27" spans="1:5" x14ac:dyDescent="0.45">
      <c r="B27" s="53"/>
      <c r="C27" s="61"/>
      <c r="D27" s="61"/>
      <c r="E27" s="54"/>
    </row>
    <row r="28" spans="1:5" x14ac:dyDescent="0.45">
      <c r="B28" s="51"/>
      <c r="C28" s="36"/>
      <c r="D28" s="36"/>
      <c r="E28" s="52"/>
    </row>
    <row r="29" spans="1:5" x14ac:dyDescent="0.45">
      <c r="B29" s="53"/>
      <c r="C29" s="61"/>
      <c r="D29" s="61"/>
      <c r="E29" s="54"/>
    </row>
    <row r="30" spans="1:5" x14ac:dyDescent="0.45">
      <c r="B30" s="2"/>
      <c r="C30" s="4"/>
      <c r="D30" s="4"/>
      <c r="E30" s="25"/>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G60"/>
  <sheetViews>
    <sheetView workbookViewId="0">
      <selection activeCell="E34" sqref="E34"/>
    </sheetView>
  </sheetViews>
  <sheetFormatPr defaultRowHeight="14.25" x14ac:dyDescent="0.45"/>
  <cols>
    <col min="1" max="1" width="9" bestFit="1" customWidth="1"/>
    <col min="2" max="2" width="15.6640625" bestFit="1" customWidth="1"/>
    <col min="3" max="4" width="15.6640625" customWidth="1"/>
    <col min="5" max="5" width="77.6640625" bestFit="1" customWidth="1"/>
    <col min="6" max="6" width="88.6640625" customWidth="1"/>
  </cols>
  <sheetData>
    <row r="1" spans="1:7" x14ac:dyDescent="0.45">
      <c r="A1" s="31" t="s">
        <v>0</v>
      </c>
      <c r="B1" s="32" t="s">
        <v>1</v>
      </c>
      <c r="C1" s="32" t="s">
        <v>992</v>
      </c>
      <c r="D1" s="32" t="s">
        <v>6024</v>
      </c>
      <c r="E1" s="32" t="s">
        <v>3</v>
      </c>
      <c r="F1" s="33" t="s">
        <v>7865</v>
      </c>
      <c r="G1" s="62" t="s">
        <v>7866</v>
      </c>
    </row>
    <row r="2" spans="1:7" x14ac:dyDescent="0.45">
      <c r="A2" s="34" t="s">
        <v>6</v>
      </c>
      <c r="B2" s="35">
        <f>'IOIC Allocator'!E73</f>
        <v>0.35221571906354515</v>
      </c>
      <c r="C2" s="36" t="s">
        <v>5</v>
      </c>
      <c r="D2" s="37"/>
      <c r="E2" s="38" t="s">
        <v>9</v>
      </c>
      <c r="F2" s="39"/>
    </row>
    <row r="3" spans="1:7" x14ac:dyDescent="0.45">
      <c r="A3" s="34" t="s">
        <v>6</v>
      </c>
      <c r="B3" s="35">
        <f>'IOIC Allocator'!E69</f>
        <v>0.11454849498327759</v>
      </c>
      <c r="C3" s="36" t="s">
        <v>2868</v>
      </c>
      <c r="D3" s="37"/>
      <c r="E3" s="64" t="s">
        <v>3709</v>
      </c>
      <c r="F3" s="39"/>
    </row>
    <row r="4" spans="1:7" x14ac:dyDescent="0.45">
      <c r="A4" s="34" t="s">
        <v>586</v>
      </c>
      <c r="B4" s="35">
        <v>1</v>
      </c>
      <c r="C4" s="36" t="s">
        <v>2912</v>
      </c>
      <c r="D4" s="37"/>
      <c r="E4" s="38" t="s">
        <v>587</v>
      </c>
      <c r="F4" s="39"/>
    </row>
    <row r="5" spans="1:7" x14ac:dyDescent="0.45">
      <c r="A5" s="40" t="s">
        <v>12</v>
      </c>
      <c r="B5" s="41">
        <v>1</v>
      </c>
      <c r="C5" s="36" t="s">
        <v>11</v>
      </c>
      <c r="D5" s="37"/>
      <c r="E5" s="42" t="s">
        <v>14</v>
      </c>
      <c r="F5" s="43"/>
    </row>
    <row r="6" spans="1:7" x14ac:dyDescent="0.45">
      <c r="A6" s="40" t="s">
        <v>9142</v>
      </c>
      <c r="B6" s="41">
        <f>'IOIC Allocator'!E100</f>
        <v>2.4782520736394902E-2</v>
      </c>
      <c r="C6" s="36" t="s">
        <v>2898</v>
      </c>
      <c r="D6" s="37"/>
      <c r="E6" s="64" t="s">
        <v>1622</v>
      </c>
      <c r="F6" s="43"/>
    </row>
    <row r="7" spans="1:7" x14ac:dyDescent="0.45">
      <c r="A7" s="34" t="s">
        <v>18</v>
      </c>
      <c r="B7" s="35">
        <v>1</v>
      </c>
      <c r="C7" s="44" t="s">
        <v>16</v>
      </c>
      <c r="D7" s="35"/>
      <c r="E7" s="38" t="s">
        <v>19</v>
      </c>
      <c r="F7" s="39"/>
    </row>
    <row r="8" spans="1:7" x14ac:dyDescent="0.45">
      <c r="A8" s="40" t="s">
        <v>20</v>
      </c>
      <c r="B8" s="41">
        <v>1</v>
      </c>
      <c r="C8" s="41" t="s">
        <v>16</v>
      </c>
      <c r="D8" s="41"/>
      <c r="E8" s="42" t="s">
        <v>21</v>
      </c>
      <c r="F8" s="43"/>
    </row>
    <row r="9" spans="1:7" x14ac:dyDescent="0.45">
      <c r="A9" s="34" t="s">
        <v>24</v>
      </c>
      <c r="B9" s="35">
        <v>1</v>
      </c>
      <c r="C9" s="35" t="s">
        <v>23</v>
      </c>
      <c r="D9" s="35"/>
      <c r="E9" s="38" t="s">
        <v>27</v>
      </c>
      <c r="F9" s="39"/>
    </row>
    <row r="10" spans="1:7" x14ac:dyDescent="0.45">
      <c r="A10" s="40" t="s">
        <v>32</v>
      </c>
      <c r="B10" s="41">
        <v>1</v>
      </c>
      <c r="C10" s="41" t="s">
        <v>29</v>
      </c>
      <c r="D10" s="41"/>
      <c r="E10" s="42" t="s">
        <v>33</v>
      </c>
      <c r="F10" s="43"/>
    </row>
    <row r="11" spans="1:7" x14ac:dyDescent="0.45">
      <c r="A11" s="34" t="s">
        <v>34</v>
      </c>
      <c r="B11" s="35">
        <v>1</v>
      </c>
      <c r="C11" s="35" t="s">
        <v>29</v>
      </c>
      <c r="D11" s="35"/>
      <c r="E11" s="38" t="s">
        <v>35</v>
      </c>
      <c r="F11" s="39"/>
    </row>
    <row r="12" spans="1:7" x14ac:dyDescent="0.45">
      <c r="A12" s="40" t="s">
        <v>38</v>
      </c>
      <c r="B12" s="41">
        <v>1</v>
      </c>
      <c r="C12" s="41" t="s">
        <v>37</v>
      </c>
      <c r="D12" s="41"/>
      <c r="E12" s="42" t="s">
        <v>40</v>
      </c>
      <c r="F12" s="43"/>
    </row>
    <row r="13" spans="1:7" x14ac:dyDescent="0.45">
      <c r="A13" s="34" t="s">
        <v>43</v>
      </c>
      <c r="B13" s="35">
        <v>1</v>
      </c>
      <c r="C13" s="35" t="s">
        <v>42</v>
      </c>
      <c r="D13" s="35"/>
      <c r="E13" s="38" t="s">
        <v>45</v>
      </c>
      <c r="F13" s="39"/>
    </row>
    <row r="14" spans="1:7" x14ac:dyDescent="0.45">
      <c r="A14" s="40" t="s">
        <v>48</v>
      </c>
      <c r="B14" s="41">
        <v>1</v>
      </c>
      <c r="C14" s="41" t="s">
        <v>47</v>
      </c>
      <c r="D14" s="41"/>
      <c r="E14" s="42" t="s">
        <v>50</v>
      </c>
      <c r="F14" s="43"/>
    </row>
    <row r="15" spans="1:7" x14ac:dyDescent="0.45">
      <c r="A15" s="34" t="s">
        <v>53</v>
      </c>
      <c r="B15" s="35">
        <v>1</v>
      </c>
      <c r="C15" s="35" t="s">
        <v>52</v>
      </c>
      <c r="D15" s="35"/>
      <c r="E15" s="38" t="s">
        <v>55</v>
      </c>
      <c r="F15" s="39"/>
    </row>
    <row r="16" spans="1:7" x14ac:dyDescent="0.45">
      <c r="A16" s="40" t="s">
        <v>58</v>
      </c>
      <c r="B16" s="41">
        <v>1</v>
      </c>
      <c r="C16" s="41" t="s">
        <v>57</v>
      </c>
      <c r="D16" s="41"/>
      <c r="E16" s="42" t="s">
        <v>60</v>
      </c>
      <c r="F16" s="43"/>
    </row>
    <row r="17" spans="1:6" x14ac:dyDescent="0.45">
      <c r="A17" s="40" t="s">
        <v>9143</v>
      </c>
      <c r="B17" s="41">
        <v>1</v>
      </c>
      <c r="C17" s="41" t="s">
        <v>3000</v>
      </c>
      <c r="D17" s="41"/>
      <c r="E17" s="64" t="s">
        <v>741</v>
      </c>
      <c r="F17" s="43"/>
    </row>
    <row r="18" spans="1:6" x14ac:dyDescent="0.45">
      <c r="A18" s="34" t="s">
        <v>63</v>
      </c>
      <c r="B18" s="35">
        <v>1</v>
      </c>
      <c r="C18" s="35" t="s">
        <v>62</v>
      </c>
      <c r="D18" s="35"/>
      <c r="E18" s="38" t="s">
        <v>66</v>
      </c>
      <c r="F18" s="39"/>
    </row>
    <row r="19" spans="1:6" x14ac:dyDescent="0.45">
      <c r="A19" s="40" t="s">
        <v>69</v>
      </c>
      <c r="B19" s="41">
        <v>1</v>
      </c>
      <c r="C19" s="41" t="s">
        <v>68</v>
      </c>
      <c r="D19" s="41"/>
      <c r="E19" s="42" t="s">
        <v>72</v>
      </c>
      <c r="F19" s="43"/>
    </row>
    <row r="20" spans="1:6" x14ac:dyDescent="0.45">
      <c r="A20" s="34" t="s">
        <v>75</v>
      </c>
      <c r="B20" s="35">
        <v>1</v>
      </c>
      <c r="C20" s="35" t="s">
        <v>74</v>
      </c>
      <c r="D20" s="35"/>
      <c r="E20" s="38" t="s">
        <v>77</v>
      </c>
      <c r="F20" s="39"/>
    </row>
    <row r="21" spans="1:6" x14ac:dyDescent="0.45">
      <c r="A21" s="40" t="s">
        <v>80</v>
      </c>
      <c r="B21" s="41">
        <v>1</v>
      </c>
      <c r="C21" s="41" t="s">
        <v>79</v>
      </c>
      <c r="D21" s="41"/>
      <c r="E21" s="42" t="s">
        <v>83</v>
      </c>
      <c r="F21" s="43"/>
    </row>
    <row r="22" spans="1:6" x14ac:dyDescent="0.45">
      <c r="A22" s="34" t="s">
        <v>86</v>
      </c>
      <c r="B22" s="35">
        <v>1</v>
      </c>
      <c r="C22" s="35" t="s">
        <v>85</v>
      </c>
      <c r="D22" s="35"/>
      <c r="E22" s="38" t="s">
        <v>88</v>
      </c>
      <c r="F22" s="39"/>
    </row>
    <row r="23" spans="1:6" x14ac:dyDescent="0.45">
      <c r="A23" s="40" t="s">
        <v>91</v>
      </c>
      <c r="B23" s="41">
        <v>1</v>
      </c>
      <c r="C23" s="41" t="s">
        <v>90</v>
      </c>
      <c r="D23" s="41"/>
      <c r="E23" s="42" t="s">
        <v>93</v>
      </c>
      <c r="F23" s="43"/>
    </row>
    <row r="24" spans="1:6" x14ac:dyDescent="0.45">
      <c r="A24" s="34" t="s">
        <v>97</v>
      </c>
      <c r="B24" s="35">
        <v>0.85287846481876339</v>
      </c>
      <c r="C24" s="35" t="s">
        <v>95</v>
      </c>
      <c r="D24" s="35"/>
      <c r="E24" s="38" t="s">
        <v>98</v>
      </c>
      <c r="F24" s="39"/>
    </row>
    <row r="25" spans="1:6" x14ac:dyDescent="0.45">
      <c r="A25" t="s">
        <v>7861</v>
      </c>
      <c r="B25" s="35">
        <v>0.85287846481876339</v>
      </c>
      <c r="C25" s="35" t="s">
        <v>95</v>
      </c>
      <c r="D25" s="35"/>
      <c r="E25" s="38" t="s">
        <v>98</v>
      </c>
      <c r="F25" t="s">
        <v>7860</v>
      </c>
    </row>
    <row r="26" spans="1:6" x14ac:dyDescent="0.45">
      <c r="A26" s="40" t="s">
        <v>102</v>
      </c>
      <c r="B26" s="41">
        <v>0.17259552042160739</v>
      </c>
      <c r="C26" s="41" t="s">
        <v>115</v>
      </c>
      <c r="D26" s="41"/>
      <c r="E26" s="42" t="s">
        <v>104</v>
      </c>
      <c r="F26" s="43"/>
    </row>
    <row r="27" spans="1:6" x14ac:dyDescent="0.45">
      <c r="A27" s="34" t="s">
        <v>102</v>
      </c>
      <c r="B27" s="35">
        <v>0.70882740447957848</v>
      </c>
      <c r="C27" s="35" t="s">
        <v>6020</v>
      </c>
      <c r="D27" s="35"/>
      <c r="E27" s="38" t="s">
        <v>104</v>
      </c>
      <c r="F27" s="39"/>
    </row>
    <row r="28" spans="1:6" x14ac:dyDescent="0.45">
      <c r="A28" s="40" t="s">
        <v>120</v>
      </c>
      <c r="B28" s="41">
        <v>0.83992094861660072</v>
      </c>
      <c r="C28" s="41" t="s">
        <v>118</v>
      </c>
      <c r="D28" s="41"/>
      <c r="E28" s="42" t="s">
        <v>121</v>
      </c>
      <c r="F28" s="43"/>
    </row>
    <row r="29" spans="1:6" x14ac:dyDescent="0.45">
      <c r="A29" s="34" t="s">
        <v>5821</v>
      </c>
      <c r="B29" s="35">
        <v>1</v>
      </c>
      <c r="C29" s="35" t="s">
        <v>6028</v>
      </c>
      <c r="D29" s="35"/>
      <c r="E29" s="38" t="s">
        <v>6642</v>
      </c>
      <c r="F29" s="39"/>
    </row>
    <row r="30" spans="1:6" x14ac:dyDescent="0.45">
      <c r="A30" s="27" t="s">
        <v>5823</v>
      </c>
      <c r="B30" s="28">
        <v>1</v>
      </c>
      <c r="C30" s="28" t="s">
        <v>6638</v>
      </c>
      <c r="D30" s="28"/>
      <c r="E30" s="29" t="s">
        <v>6641</v>
      </c>
      <c r="F30" s="30"/>
    </row>
    <row r="31" spans="1:6" x14ac:dyDescent="0.45">
      <c r="A31" s="4" t="s">
        <v>5437</v>
      </c>
      <c r="B31" s="20">
        <v>1</v>
      </c>
      <c r="C31" s="20" t="s">
        <v>6033</v>
      </c>
      <c r="D31" s="2" t="s">
        <v>134</v>
      </c>
      <c r="E31" s="4" t="s">
        <v>5438</v>
      </c>
      <c r="F31" s="25"/>
    </row>
    <row r="32" spans="1:6" x14ac:dyDescent="0.45">
      <c r="A32" s="5" t="s">
        <v>5455</v>
      </c>
      <c r="B32" s="45">
        <v>1</v>
      </c>
      <c r="C32" s="45" t="s">
        <v>6048</v>
      </c>
      <c r="D32" s="3" t="s">
        <v>136</v>
      </c>
      <c r="E32" s="5" t="s">
        <v>5456</v>
      </c>
      <c r="F32" s="26"/>
    </row>
    <row r="33" spans="1:7" x14ac:dyDescent="0.45">
      <c r="A33" s="4" t="s">
        <v>5481</v>
      </c>
      <c r="B33" s="20">
        <v>1</v>
      </c>
      <c r="C33" s="20" t="s">
        <v>7833</v>
      </c>
      <c r="D33" s="2" t="s">
        <v>138</v>
      </c>
      <c r="E33" s="4" t="s">
        <v>5482</v>
      </c>
      <c r="F33" s="25"/>
    </row>
    <row r="34" spans="1:7" x14ac:dyDescent="0.45">
      <c r="A34" s="5" t="s">
        <v>5488</v>
      </c>
      <c r="B34" s="45">
        <v>1</v>
      </c>
      <c r="C34" s="45" t="s">
        <v>7834</v>
      </c>
      <c r="D34" s="3" t="s">
        <v>140</v>
      </c>
      <c r="E34" s="5" t="s">
        <v>5489</v>
      </c>
      <c r="F34" s="26"/>
    </row>
    <row r="35" spans="1:7" x14ac:dyDescent="0.45">
      <c r="A35" s="4" t="s">
        <v>5528</v>
      </c>
      <c r="B35" s="20">
        <v>1</v>
      </c>
      <c r="C35" s="20" t="s">
        <v>7850</v>
      </c>
      <c r="D35" s="2" t="s">
        <v>171</v>
      </c>
      <c r="E35" s="4" t="s">
        <v>5529</v>
      </c>
      <c r="F35" s="25" t="s">
        <v>7864</v>
      </c>
      <c r="G35" s="25" t="s">
        <v>7851</v>
      </c>
    </row>
    <row r="36" spans="1:7" x14ac:dyDescent="0.45">
      <c r="A36" s="4" t="s">
        <v>7853</v>
      </c>
      <c r="B36" s="20">
        <v>1</v>
      </c>
      <c r="C36" s="20" t="s">
        <v>7850</v>
      </c>
      <c r="D36" s="2" t="s">
        <v>171</v>
      </c>
      <c r="E36" s="4" t="s">
        <v>5529</v>
      </c>
      <c r="F36" s="25" t="s">
        <v>7864</v>
      </c>
      <c r="G36" s="25" t="s">
        <v>7851</v>
      </c>
    </row>
    <row r="37" spans="1:7" x14ac:dyDescent="0.45">
      <c r="A37" s="5" t="s">
        <v>5633</v>
      </c>
      <c r="B37" s="45">
        <v>1</v>
      </c>
      <c r="C37" s="20" t="s">
        <v>7835</v>
      </c>
      <c r="D37" s="3" t="s">
        <v>143</v>
      </c>
      <c r="E37" s="5" t="s">
        <v>5634</v>
      </c>
      <c r="F37" s="26"/>
    </row>
    <row r="38" spans="1:7" x14ac:dyDescent="0.45">
      <c r="A38" s="5" t="s">
        <v>7854</v>
      </c>
      <c r="B38" s="20">
        <v>1</v>
      </c>
      <c r="C38" s="20" t="s">
        <v>7831</v>
      </c>
      <c r="D38" s="3" t="s">
        <v>174</v>
      </c>
      <c r="E38" s="4" t="s">
        <v>5649</v>
      </c>
      <c r="F38" s="25" t="s">
        <v>7868</v>
      </c>
    </row>
    <row r="39" spans="1:7" x14ac:dyDescent="0.45">
      <c r="A39" s="4" t="s">
        <v>5648</v>
      </c>
      <c r="B39" s="20">
        <v>1</v>
      </c>
      <c r="C39" s="20" t="s">
        <v>7831</v>
      </c>
      <c r="D39" s="2" t="s">
        <v>174</v>
      </c>
      <c r="E39" s="4" t="s">
        <v>5649</v>
      </c>
      <c r="F39" s="25" t="s">
        <v>7868</v>
      </c>
      <c r="G39" s="25" t="s">
        <v>7849</v>
      </c>
    </row>
    <row r="40" spans="1:7" x14ac:dyDescent="0.45">
      <c r="A40" s="4" t="s">
        <v>7855</v>
      </c>
      <c r="B40" s="20">
        <v>1</v>
      </c>
      <c r="C40" s="20" t="s">
        <v>7832</v>
      </c>
      <c r="D40" s="2" t="s">
        <v>176</v>
      </c>
      <c r="E40" s="5" t="s">
        <v>5663</v>
      </c>
      <c r="F40" s="25" t="s">
        <v>7867</v>
      </c>
      <c r="G40" s="26" t="s">
        <v>7852</v>
      </c>
    </row>
    <row r="41" spans="1:7" x14ac:dyDescent="0.45">
      <c r="A41" s="5" t="s">
        <v>5662</v>
      </c>
      <c r="B41" s="45">
        <v>1</v>
      </c>
      <c r="C41" s="20" t="s">
        <v>7832</v>
      </c>
      <c r="D41" s="3" t="s">
        <v>176</v>
      </c>
      <c r="E41" s="5" t="s">
        <v>5663</v>
      </c>
      <c r="F41" s="25" t="s">
        <v>7867</v>
      </c>
      <c r="G41" s="26" t="s">
        <v>7852</v>
      </c>
    </row>
    <row r="42" spans="1:7" x14ac:dyDescent="0.45">
      <c r="A42" s="4" t="s">
        <v>5679</v>
      </c>
      <c r="B42" s="20">
        <v>1</v>
      </c>
      <c r="C42" s="20" t="s">
        <v>7836</v>
      </c>
      <c r="D42" s="2" t="s">
        <v>147</v>
      </c>
      <c r="E42" s="4" t="s">
        <v>5680</v>
      </c>
      <c r="F42" s="25"/>
    </row>
    <row r="43" spans="1:7" x14ac:dyDescent="0.45">
      <c r="A43" s="5" t="s">
        <v>5696</v>
      </c>
      <c r="B43" s="45">
        <v>1</v>
      </c>
      <c r="C43" s="20" t="s">
        <v>7837</v>
      </c>
      <c r="D43" s="3" t="s">
        <v>149</v>
      </c>
      <c r="E43" s="5" t="s">
        <v>5697</v>
      </c>
      <c r="F43" s="26"/>
    </row>
    <row r="44" spans="1:7" x14ac:dyDescent="0.45">
      <c r="A44" s="4" t="s">
        <v>5710</v>
      </c>
      <c r="B44" s="20">
        <v>1</v>
      </c>
      <c r="C44" s="20" t="s">
        <v>7838</v>
      </c>
      <c r="D44" s="2" t="s">
        <v>151</v>
      </c>
      <c r="E44" s="4" t="s">
        <v>5711</v>
      </c>
      <c r="F44" s="25"/>
    </row>
    <row r="45" spans="1:7" x14ac:dyDescent="0.45">
      <c r="A45" s="5" t="s">
        <v>5723</v>
      </c>
      <c r="B45" s="45">
        <v>1</v>
      </c>
      <c r="C45" s="20" t="s">
        <v>7839</v>
      </c>
      <c r="D45" s="3" t="s">
        <v>153</v>
      </c>
      <c r="E45" s="5" t="s">
        <v>5724</v>
      </c>
      <c r="F45" s="26"/>
    </row>
    <row r="46" spans="1:7" x14ac:dyDescent="0.45">
      <c r="A46" s="4" t="s">
        <v>5738</v>
      </c>
      <c r="B46" s="20">
        <v>1</v>
      </c>
      <c r="C46" s="20" t="s">
        <v>7840</v>
      </c>
      <c r="D46" s="2" t="s">
        <v>155</v>
      </c>
      <c r="E46" s="4" t="s">
        <v>5739</v>
      </c>
    </row>
    <row r="47" spans="1:7" x14ac:dyDescent="0.45">
      <c r="A47" s="4" t="s">
        <v>807</v>
      </c>
      <c r="B47" s="20">
        <v>1</v>
      </c>
      <c r="C47" s="20" t="s">
        <v>7840</v>
      </c>
      <c r="D47" s="2" t="s">
        <v>155</v>
      </c>
      <c r="E47" s="4" t="s">
        <v>5739</v>
      </c>
      <c r="F47" s="25" t="s">
        <v>7869</v>
      </c>
    </row>
    <row r="48" spans="1:7" x14ac:dyDescent="0.45">
      <c r="A48" s="5" t="s">
        <v>5740</v>
      </c>
      <c r="B48" s="45">
        <v>1</v>
      </c>
      <c r="C48" s="20" t="s">
        <v>7841</v>
      </c>
      <c r="D48" s="3" t="s">
        <v>157</v>
      </c>
      <c r="E48" s="5" t="s">
        <v>5741</v>
      </c>
      <c r="F48" s="26"/>
    </row>
    <row r="49" spans="1:6" x14ac:dyDescent="0.45">
      <c r="A49" s="4" t="s">
        <v>838</v>
      </c>
      <c r="B49" s="20">
        <v>1</v>
      </c>
      <c r="C49" s="20" t="s">
        <v>7842</v>
      </c>
      <c r="D49" s="2" t="s">
        <v>159</v>
      </c>
      <c r="E49" s="4" t="s">
        <v>5752</v>
      </c>
      <c r="F49" s="25"/>
    </row>
    <row r="50" spans="1:6" x14ac:dyDescent="0.45">
      <c r="A50" s="5" t="s">
        <v>5761</v>
      </c>
      <c r="B50" s="45">
        <v>1</v>
      </c>
      <c r="C50" s="20" t="s">
        <v>7843</v>
      </c>
      <c r="D50" s="3" t="s">
        <v>161</v>
      </c>
      <c r="E50" s="5" t="s">
        <v>5762</v>
      </c>
      <c r="F50" s="26"/>
    </row>
    <row r="51" spans="1:6" x14ac:dyDescent="0.45">
      <c r="A51" s="4" t="s">
        <v>5774</v>
      </c>
      <c r="B51" s="20">
        <v>1</v>
      </c>
      <c r="C51" s="20" t="s">
        <v>7844</v>
      </c>
      <c r="D51" s="2" t="s">
        <v>163</v>
      </c>
      <c r="E51" s="4" t="s">
        <v>5775</v>
      </c>
      <c r="F51" s="25"/>
    </row>
    <row r="52" spans="1:6" x14ac:dyDescent="0.45">
      <c r="A52" s="5" t="s">
        <v>5780</v>
      </c>
      <c r="B52" s="45">
        <v>1</v>
      </c>
      <c r="C52" s="20" t="s">
        <v>7845</v>
      </c>
      <c r="D52" s="3" t="s">
        <v>165</v>
      </c>
      <c r="E52" s="5" t="s">
        <v>5781</v>
      </c>
      <c r="F52" s="26"/>
    </row>
    <row r="53" spans="1:6" x14ac:dyDescent="0.45">
      <c r="A53" s="5" t="s">
        <v>7862</v>
      </c>
      <c r="B53" s="20">
        <v>1</v>
      </c>
      <c r="C53" s="20" t="s">
        <v>7845</v>
      </c>
      <c r="D53" s="3" t="s">
        <v>165</v>
      </c>
      <c r="E53" s="5" t="s">
        <v>5781</v>
      </c>
      <c r="F53" s="26" t="s">
        <v>7863</v>
      </c>
    </row>
    <row r="54" spans="1:6" x14ac:dyDescent="0.45">
      <c r="A54" s="4" t="s">
        <v>5787</v>
      </c>
      <c r="B54" s="20">
        <v>1</v>
      </c>
      <c r="C54" s="20" t="s">
        <v>7846</v>
      </c>
      <c r="D54" s="2" t="s">
        <v>167</v>
      </c>
      <c r="E54" s="4" t="s">
        <v>5788</v>
      </c>
      <c r="F54" s="25"/>
    </row>
    <row r="55" spans="1:6" x14ac:dyDescent="0.45">
      <c r="A55" t="s">
        <v>7856</v>
      </c>
      <c r="B55" s="45">
        <v>1</v>
      </c>
      <c r="C55" s="20" t="s">
        <v>7842</v>
      </c>
      <c r="D55" s="1" t="s">
        <v>159</v>
      </c>
      <c r="E55" t="s">
        <v>958</v>
      </c>
      <c r="F55" t="s">
        <v>7860</v>
      </c>
    </row>
    <row r="56" spans="1:6" x14ac:dyDescent="0.45">
      <c r="A56" t="s">
        <v>7857</v>
      </c>
      <c r="B56" s="20">
        <v>1</v>
      </c>
      <c r="C56" s="20" t="s">
        <v>7843</v>
      </c>
      <c r="D56" s="1" t="s">
        <v>161</v>
      </c>
      <c r="E56" t="s">
        <v>971</v>
      </c>
      <c r="F56" t="s">
        <v>7860</v>
      </c>
    </row>
    <row r="57" spans="1:6" x14ac:dyDescent="0.45">
      <c r="A57" t="s">
        <v>7858</v>
      </c>
      <c r="B57" s="45">
        <v>1</v>
      </c>
      <c r="C57" s="20" t="s">
        <v>7847</v>
      </c>
      <c r="D57" t="s">
        <v>169</v>
      </c>
      <c r="E57" t="s">
        <v>976</v>
      </c>
      <c r="F57" t="s">
        <v>7860</v>
      </c>
    </row>
    <row r="58" spans="1:6" x14ac:dyDescent="0.45">
      <c r="A58" t="s">
        <v>2757</v>
      </c>
      <c r="B58" s="20">
        <v>1</v>
      </c>
      <c r="C58" s="20" t="s">
        <v>7847</v>
      </c>
      <c r="D58" t="s">
        <v>169</v>
      </c>
      <c r="E58" t="s">
        <v>983</v>
      </c>
      <c r="F58" t="s">
        <v>7860</v>
      </c>
    </row>
    <row r="59" spans="1:6" x14ac:dyDescent="0.45">
      <c r="A59" t="s">
        <v>7859</v>
      </c>
      <c r="B59" s="45">
        <v>1</v>
      </c>
      <c r="C59" s="20" t="s">
        <v>7847</v>
      </c>
      <c r="D59" t="s">
        <v>169</v>
      </c>
      <c r="E59" t="s">
        <v>985</v>
      </c>
      <c r="F59" t="s">
        <v>7860</v>
      </c>
    </row>
    <row r="60" spans="1:6" x14ac:dyDescent="0.45">
      <c r="A60" t="s">
        <v>7870</v>
      </c>
      <c r="B60" s="20">
        <v>1</v>
      </c>
      <c r="C60" s="20" t="s">
        <v>7846</v>
      </c>
      <c r="D60" t="s">
        <v>167</v>
      </c>
      <c r="E60" t="s">
        <v>7871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E921"/>
  <sheetViews>
    <sheetView workbookViewId="0">
      <pane ySplit="1" topLeftCell="A226" activePane="bottomLeft" state="frozen"/>
      <selection pane="bottomLeft" activeCell="B252" sqref="B252"/>
    </sheetView>
  </sheetViews>
  <sheetFormatPr defaultColWidth="9.1328125" defaultRowHeight="12.75" x14ac:dyDescent="0.35"/>
  <cols>
    <col min="1" max="1" width="12.6640625" style="14" customWidth="1"/>
    <col min="2" max="2" width="12.6640625" style="13" customWidth="1"/>
    <col min="3" max="3" width="12.6640625" style="17" customWidth="1"/>
    <col min="4" max="4" width="60.6640625" style="14" customWidth="1"/>
    <col min="5" max="5" width="65.6640625" style="14" customWidth="1"/>
    <col min="6" max="16384" width="9.1328125" style="9"/>
  </cols>
  <sheetData>
    <row r="1" spans="1:5" ht="18" customHeight="1" x14ac:dyDescent="0.35">
      <c r="A1" s="8" t="s">
        <v>996</v>
      </c>
      <c r="B1" s="6" t="s">
        <v>994</v>
      </c>
      <c r="C1" s="15" t="s">
        <v>992</v>
      </c>
      <c r="D1" s="7" t="s">
        <v>995</v>
      </c>
      <c r="E1" s="7" t="s">
        <v>179</v>
      </c>
    </row>
    <row r="2" spans="1:5" x14ac:dyDescent="0.35">
      <c r="A2" s="12" t="s">
        <v>197</v>
      </c>
      <c r="B2" s="10" t="s">
        <v>997</v>
      </c>
      <c r="C2" s="16" t="s">
        <v>2793</v>
      </c>
      <c r="D2" s="11" t="s">
        <v>998</v>
      </c>
      <c r="E2" s="11" t="s">
        <v>198</v>
      </c>
    </row>
    <row r="3" spans="1:5" x14ac:dyDescent="0.35">
      <c r="A3" s="12" t="s">
        <v>197</v>
      </c>
      <c r="B3" s="10" t="s">
        <v>999</v>
      </c>
      <c r="C3" s="16" t="s">
        <v>2793</v>
      </c>
      <c r="D3" s="11" t="s">
        <v>1000</v>
      </c>
      <c r="E3" s="11" t="s">
        <v>198</v>
      </c>
    </row>
    <row r="4" spans="1:5" x14ac:dyDescent="0.35">
      <c r="A4" s="12" t="s">
        <v>197</v>
      </c>
      <c r="B4" s="10" t="s">
        <v>1001</v>
      </c>
      <c r="C4" s="16" t="s">
        <v>2793</v>
      </c>
      <c r="D4" s="11" t="s">
        <v>1002</v>
      </c>
      <c r="E4" s="11" t="s">
        <v>198</v>
      </c>
    </row>
    <row r="5" spans="1:5" x14ac:dyDescent="0.35">
      <c r="A5" s="12" t="s">
        <v>197</v>
      </c>
      <c r="B5" s="10" t="s">
        <v>1003</v>
      </c>
      <c r="C5" s="16" t="s">
        <v>2793</v>
      </c>
      <c r="D5" s="11" t="s">
        <v>1004</v>
      </c>
      <c r="E5" s="11" t="s">
        <v>198</v>
      </c>
    </row>
    <row r="6" spans="1:5" x14ac:dyDescent="0.35">
      <c r="A6" s="12" t="s">
        <v>197</v>
      </c>
      <c r="B6" s="10" t="s">
        <v>1005</v>
      </c>
      <c r="C6" s="16" t="s">
        <v>2793</v>
      </c>
      <c r="D6" s="11" t="s">
        <v>1006</v>
      </c>
      <c r="E6" s="11" t="s">
        <v>198</v>
      </c>
    </row>
    <row r="7" spans="1:5" x14ac:dyDescent="0.35">
      <c r="A7" s="12" t="s">
        <v>197</v>
      </c>
      <c r="B7" s="10" t="s">
        <v>1007</v>
      </c>
      <c r="C7" s="16" t="s">
        <v>2793</v>
      </c>
      <c r="D7" s="11" t="s">
        <v>1008</v>
      </c>
      <c r="E7" s="11" t="s">
        <v>198</v>
      </c>
    </row>
    <row r="8" spans="1:5" x14ac:dyDescent="0.35">
      <c r="A8" s="12" t="s">
        <v>197</v>
      </c>
      <c r="B8" s="10" t="s">
        <v>1009</v>
      </c>
      <c r="C8" s="16" t="s">
        <v>2793</v>
      </c>
      <c r="D8" s="11" t="s">
        <v>1010</v>
      </c>
      <c r="E8" s="11" t="s">
        <v>198</v>
      </c>
    </row>
    <row r="9" spans="1:5" x14ac:dyDescent="0.35">
      <c r="A9" s="12" t="s">
        <v>197</v>
      </c>
      <c r="B9" s="10" t="s">
        <v>1011</v>
      </c>
      <c r="C9" s="16" t="s">
        <v>2794</v>
      </c>
      <c r="D9" s="11" t="s">
        <v>1012</v>
      </c>
      <c r="E9" s="11" t="s">
        <v>198</v>
      </c>
    </row>
    <row r="10" spans="1:5" x14ac:dyDescent="0.35">
      <c r="A10" s="12" t="s">
        <v>197</v>
      </c>
      <c r="B10" s="10" t="s">
        <v>1013</v>
      </c>
      <c r="C10" s="16" t="s">
        <v>2794</v>
      </c>
      <c r="D10" s="11" t="s">
        <v>1014</v>
      </c>
      <c r="E10" s="11" t="s">
        <v>198</v>
      </c>
    </row>
    <row r="11" spans="1:5" x14ac:dyDescent="0.35">
      <c r="A11" s="12" t="s">
        <v>197</v>
      </c>
      <c r="B11" s="10" t="s">
        <v>1015</v>
      </c>
      <c r="C11" s="16" t="s">
        <v>2795</v>
      </c>
      <c r="D11" s="11" t="s">
        <v>1016</v>
      </c>
      <c r="E11" s="11" t="s">
        <v>198</v>
      </c>
    </row>
    <row r="12" spans="1:5" x14ac:dyDescent="0.35">
      <c r="A12" s="12" t="s">
        <v>197</v>
      </c>
      <c r="B12" s="10" t="s">
        <v>1017</v>
      </c>
      <c r="C12" s="16" t="s">
        <v>2795</v>
      </c>
      <c r="D12" s="11" t="s">
        <v>1018</v>
      </c>
      <c r="E12" s="11" t="s">
        <v>198</v>
      </c>
    </row>
    <row r="13" spans="1:5" x14ac:dyDescent="0.35">
      <c r="A13" s="12" t="s">
        <v>197</v>
      </c>
      <c r="B13" s="10" t="s">
        <v>1019</v>
      </c>
      <c r="C13" s="16" t="s">
        <v>2795</v>
      </c>
      <c r="D13" s="11" t="s">
        <v>1020</v>
      </c>
      <c r="E13" s="11" t="s">
        <v>198</v>
      </c>
    </row>
    <row r="14" spans="1:5" x14ac:dyDescent="0.35">
      <c r="A14" s="12" t="s">
        <v>194</v>
      </c>
      <c r="B14" s="10" t="s">
        <v>1021</v>
      </c>
      <c r="C14" s="16" t="s">
        <v>2796</v>
      </c>
      <c r="D14" s="11" t="s">
        <v>1022</v>
      </c>
      <c r="E14" s="11" t="s">
        <v>195</v>
      </c>
    </row>
    <row r="15" spans="1:5" x14ac:dyDescent="0.35">
      <c r="A15" s="12" t="s">
        <v>194</v>
      </c>
      <c r="B15" s="10" t="s">
        <v>1023</v>
      </c>
      <c r="C15" s="16" t="s">
        <v>2796</v>
      </c>
      <c r="D15" s="11" t="s">
        <v>1024</v>
      </c>
      <c r="E15" s="11" t="s">
        <v>195</v>
      </c>
    </row>
    <row r="16" spans="1:5" x14ac:dyDescent="0.35">
      <c r="A16" s="12" t="s">
        <v>194</v>
      </c>
      <c r="B16" s="10" t="s">
        <v>1025</v>
      </c>
      <c r="C16" s="16" t="s">
        <v>2796</v>
      </c>
      <c r="D16" s="11" t="s">
        <v>1026</v>
      </c>
      <c r="E16" s="11" t="s">
        <v>195</v>
      </c>
    </row>
    <row r="17" spans="1:5" x14ac:dyDescent="0.35">
      <c r="A17" s="12" t="s">
        <v>194</v>
      </c>
      <c r="B17" s="10" t="s">
        <v>1027</v>
      </c>
      <c r="C17" s="16" t="s">
        <v>2796</v>
      </c>
      <c r="D17" s="11" t="s">
        <v>1028</v>
      </c>
      <c r="E17" s="11" t="s">
        <v>195</v>
      </c>
    </row>
    <row r="18" spans="1:5" x14ac:dyDescent="0.35">
      <c r="A18" s="12" t="s">
        <v>197</v>
      </c>
      <c r="B18" s="10" t="s">
        <v>1029</v>
      </c>
      <c r="C18" s="16" t="s">
        <v>2797</v>
      </c>
      <c r="D18" s="11" t="s">
        <v>1030</v>
      </c>
      <c r="E18" s="11" t="s">
        <v>198</v>
      </c>
    </row>
    <row r="19" spans="1:5" x14ac:dyDescent="0.35">
      <c r="A19" s="12" t="s">
        <v>197</v>
      </c>
      <c r="B19" s="10" t="s">
        <v>1031</v>
      </c>
      <c r="C19" s="16" t="s">
        <v>2797</v>
      </c>
      <c r="D19" s="11" t="s">
        <v>1032</v>
      </c>
      <c r="E19" s="11" t="s">
        <v>198</v>
      </c>
    </row>
    <row r="20" spans="1:5" x14ac:dyDescent="0.35">
      <c r="A20" s="12" t="s">
        <v>197</v>
      </c>
      <c r="B20" s="10" t="s">
        <v>1033</v>
      </c>
      <c r="C20" s="16" t="s">
        <v>2797</v>
      </c>
      <c r="D20" s="11" t="s">
        <v>1034</v>
      </c>
      <c r="E20" s="11" t="s">
        <v>198</v>
      </c>
    </row>
    <row r="21" spans="1:5" x14ac:dyDescent="0.35">
      <c r="A21" s="12" t="s">
        <v>197</v>
      </c>
      <c r="B21" s="10" t="s">
        <v>1035</v>
      </c>
      <c r="C21" s="16" t="s">
        <v>2797</v>
      </c>
      <c r="D21" s="11" t="s">
        <v>1036</v>
      </c>
      <c r="E21" s="11" t="s">
        <v>198</v>
      </c>
    </row>
    <row r="22" spans="1:5" x14ac:dyDescent="0.35">
      <c r="A22" s="12" t="s">
        <v>197</v>
      </c>
      <c r="B22" s="10" t="s">
        <v>1037</v>
      </c>
      <c r="C22" s="16" t="s">
        <v>2797</v>
      </c>
      <c r="D22" s="11" t="s">
        <v>1038</v>
      </c>
      <c r="E22" s="11" t="s">
        <v>198</v>
      </c>
    </row>
    <row r="23" spans="1:5" x14ac:dyDescent="0.35">
      <c r="A23" s="12" t="s">
        <v>197</v>
      </c>
      <c r="B23" s="10" t="s">
        <v>1039</v>
      </c>
      <c r="C23" s="16" t="s">
        <v>2797</v>
      </c>
      <c r="D23" s="11" t="s">
        <v>1040</v>
      </c>
      <c r="E23" s="11" t="s">
        <v>198</v>
      </c>
    </row>
    <row r="24" spans="1:5" x14ac:dyDescent="0.35">
      <c r="A24" s="12" t="s">
        <v>197</v>
      </c>
      <c r="B24" s="10" t="s">
        <v>1041</v>
      </c>
      <c r="C24" s="16" t="s">
        <v>2797</v>
      </c>
      <c r="D24" s="11" t="s">
        <v>1042</v>
      </c>
      <c r="E24" s="11" t="s">
        <v>198</v>
      </c>
    </row>
    <row r="25" spans="1:5" x14ac:dyDescent="0.35">
      <c r="A25" s="12" t="s">
        <v>205</v>
      </c>
      <c r="B25" s="10" t="s">
        <v>1043</v>
      </c>
      <c r="C25" s="16" t="s">
        <v>2798</v>
      </c>
      <c r="D25" s="11" t="s">
        <v>1044</v>
      </c>
      <c r="E25" s="11" t="s">
        <v>206</v>
      </c>
    </row>
    <row r="26" spans="1:5" x14ac:dyDescent="0.35">
      <c r="A26" s="12" t="s">
        <v>205</v>
      </c>
      <c r="B26" s="10" t="s">
        <v>1045</v>
      </c>
      <c r="C26" s="16" t="s">
        <v>2798</v>
      </c>
      <c r="D26" s="11" t="s">
        <v>1046</v>
      </c>
      <c r="E26" s="11" t="s">
        <v>206</v>
      </c>
    </row>
    <row r="27" spans="1:5" x14ac:dyDescent="0.35">
      <c r="A27" s="12" t="s">
        <v>205</v>
      </c>
      <c r="B27" s="10" t="s">
        <v>1047</v>
      </c>
      <c r="C27" s="16" t="s">
        <v>2799</v>
      </c>
      <c r="D27" s="11" t="s">
        <v>1048</v>
      </c>
      <c r="E27" s="11" t="s">
        <v>206</v>
      </c>
    </row>
    <row r="28" spans="1:5" x14ac:dyDescent="0.35">
      <c r="A28" s="12" t="s">
        <v>205</v>
      </c>
      <c r="B28" s="10" t="s">
        <v>1049</v>
      </c>
      <c r="C28" s="16" t="s">
        <v>2800</v>
      </c>
      <c r="D28" s="11" t="s">
        <v>1050</v>
      </c>
      <c r="E28" s="11" t="s">
        <v>206</v>
      </c>
    </row>
    <row r="29" spans="1:5" x14ac:dyDescent="0.35">
      <c r="A29" s="12" t="s">
        <v>205</v>
      </c>
      <c r="B29" s="10" t="s">
        <v>1051</v>
      </c>
      <c r="C29" s="16" t="s">
        <v>2800</v>
      </c>
      <c r="D29" s="11" t="s">
        <v>1052</v>
      </c>
      <c r="E29" s="11" t="s">
        <v>206</v>
      </c>
    </row>
    <row r="30" spans="1:5" x14ac:dyDescent="0.35">
      <c r="A30" s="12" t="s">
        <v>205</v>
      </c>
      <c r="B30" s="10" t="s">
        <v>1053</v>
      </c>
      <c r="C30" s="16" t="s">
        <v>2800</v>
      </c>
      <c r="D30" s="11" t="s">
        <v>1054</v>
      </c>
      <c r="E30" s="11" t="s">
        <v>206</v>
      </c>
    </row>
    <row r="31" spans="1:5" x14ac:dyDescent="0.35">
      <c r="A31" s="12" t="s">
        <v>205</v>
      </c>
      <c r="B31" s="10" t="s">
        <v>1055</v>
      </c>
      <c r="C31" s="16" t="s">
        <v>2800</v>
      </c>
      <c r="D31" s="11" t="s">
        <v>1056</v>
      </c>
      <c r="E31" s="11" t="s">
        <v>206</v>
      </c>
    </row>
    <row r="32" spans="1:5" x14ac:dyDescent="0.35">
      <c r="A32" s="12" t="s">
        <v>205</v>
      </c>
      <c r="B32" s="10" t="s">
        <v>1057</v>
      </c>
      <c r="C32" s="16" t="s">
        <v>2800</v>
      </c>
      <c r="D32" s="11" t="s">
        <v>1058</v>
      </c>
      <c r="E32" s="11" t="s">
        <v>206</v>
      </c>
    </row>
    <row r="33" spans="1:5" x14ac:dyDescent="0.35">
      <c r="A33" s="12" t="s">
        <v>205</v>
      </c>
      <c r="B33" s="10" t="s">
        <v>1059</v>
      </c>
      <c r="C33" s="16" t="s">
        <v>2800</v>
      </c>
      <c r="D33" s="11" t="s">
        <v>1060</v>
      </c>
      <c r="E33" s="11" t="s">
        <v>206</v>
      </c>
    </row>
    <row r="34" spans="1:5" x14ac:dyDescent="0.35">
      <c r="A34" s="12" t="s">
        <v>205</v>
      </c>
      <c r="B34" s="10" t="s">
        <v>1061</v>
      </c>
      <c r="C34" s="16" t="s">
        <v>2801</v>
      </c>
      <c r="D34" s="11" t="s">
        <v>1062</v>
      </c>
      <c r="E34" s="11" t="s">
        <v>206</v>
      </c>
    </row>
    <row r="35" spans="1:5" x14ac:dyDescent="0.35">
      <c r="A35" s="12" t="s">
        <v>205</v>
      </c>
      <c r="B35" s="10" t="s">
        <v>1063</v>
      </c>
      <c r="C35" s="16" t="s">
        <v>2801</v>
      </c>
      <c r="D35" s="11" t="s">
        <v>1064</v>
      </c>
      <c r="E35" s="11" t="s">
        <v>206</v>
      </c>
    </row>
    <row r="36" spans="1:5" x14ac:dyDescent="0.35">
      <c r="A36" s="12" t="s">
        <v>202</v>
      </c>
      <c r="B36" s="10" t="s">
        <v>1065</v>
      </c>
      <c r="C36" s="16" t="s">
        <v>2802</v>
      </c>
      <c r="D36" s="11" t="s">
        <v>203</v>
      </c>
      <c r="E36" s="11" t="s">
        <v>203</v>
      </c>
    </row>
    <row r="37" spans="1:5" x14ac:dyDescent="0.35">
      <c r="A37" s="12" t="s">
        <v>205</v>
      </c>
      <c r="B37" s="10" t="s">
        <v>1066</v>
      </c>
      <c r="C37" s="16" t="s">
        <v>2803</v>
      </c>
      <c r="D37" s="11" t="s">
        <v>1067</v>
      </c>
      <c r="E37" s="11" t="s">
        <v>206</v>
      </c>
    </row>
    <row r="38" spans="1:5" x14ac:dyDescent="0.35">
      <c r="A38" s="12" t="s">
        <v>205</v>
      </c>
      <c r="B38" s="10" t="s">
        <v>1068</v>
      </c>
      <c r="C38" s="16" t="s">
        <v>2803</v>
      </c>
      <c r="D38" s="11" t="s">
        <v>1069</v>
      </c>
      <c r="E38" s="11" t="s">
        <v>206</v>
      </c>
    </row>
    <row r="39" spans="1:5" x14ac:dyDescent="0.35">
      <c r="A39" s="12" t="s">
        <v>205</v>
      </c>
      <c r="B39" s="10" t="s">
        <v>1070</v>
      </c>
      <c r="C39" s="16" t="s">
        <v>2803</v>
      </c>
      <c r="D39" s="11" t="s">
        <v>1071</v>
      </c>
      <c r="E39" s="11" t="s">
        <v>206</v>
      </c>
    </row>
    <row r="40" spans="1:5" x14ac:dyDescent="0.35">
      <c r="A40" s="12" t="s">
        <v>205</v>
      </c>
      <c r="B40" s="10" t="s">
        <v>1072</v>
      </c>
      <c r="C40" s="16" t="s">
        <v>2803</v>
      </c>
      <c r="D40" s="11" t="s">
        <v>1073</v>
      </c>
      <c r="E40" s="11" t="s">
        <v>206</v>
      </c>
    </row>
    <row r="41" spans="1:5" x14ac:dyDescent="0.35">
      <c r="A41" s="12" t="s">
        <v>205</v>
      </c>
      <c r="B41" s="10" t="s">
        <v>1074</v>
      </c>
      <c r="C41" s="16" t="s">
        <v>2803</v>
      </c>
      <c r="D41" s="11" t="s">
        <v>1075</v>
      </c>
      <c r="E41" s="11" t="s">
        <v>206</v>
      </c>
    </row>
    <row r="42" spans="1:5" x14ac:dyDescent="0.35">
      <c r="A42" s="12" t="s">
        <v>208</v>
      </c>
      <c r="B42" s="10" t="s">
        <v>1076</v>
      </c>
      <c r="C42" s="16" t="s">
        <v>2804</v>
      </c>
      <c r="D42" s="11" t="s">
        <v>1077</v>
      </c>
      <c r="E42" s="11" t="s">
        <v>209</v>
      </c>
    </row>
    <row r="43" spans="1:5" x14ac:dyDescent="0.35">
      <c r="A43" s="12" t="s">
        <v>208</v>
      </c>
      <c r="B43" s="10" t="s">
        <v>1078</v>
      </c>
      <c r="C43" s="16" t="s">
        <v>2805</v>
      </c>
      <c r="D43" s="11" t="s">
        <v>1079</v>
      </c>
      <c r="E43" s="11" t="s">
        <v>209</v>
      </c>
    </row>
    <row r="44" spans="1:5" x14ac:dyDescent="0.35">
      <c r="A44" s="12" t="s">
        <v>208</v>
      </c>
      <c r="B44" s="10" t="s">
        <v>1080</v>
      </c>
      <c r="C44" s="16" t="s">
        <v>2806</v>
      </c>
      <c r="D44" s="11" t="s">
        <v>1081</v>
      </c>
      <c r="E44" s="11" t="s">
        <v>209</v>
      </c>
    </row>
    <row r="45" spans="1:5" x14ac:dyDescent="0.35">
      <c r="A45" s="12" t="s">
        <v>208</v>
      </c>
      <c r="B45" s="10" t="s">
        <v>1082</v>
      </c>
      <c r="C45" s="16" t="s">
        <v>2806</v>
      </c>
      <c r="D45" s="11" t="s">
        <v>1083</v>
      </c>
      <c r="E45" s="11" t="s">
        <v>209</v>
      </c>
    </row>
    <row r="46" spans="1:5" x14ac:dyDescent="0.35">
      <c r="A46" s="12" t="s">
        <v>211</v>
      </c>
      <c r="B46" s="10" t="s">
        <v>1084</v>
      </c>
      <c r="C46" s="16" t="s">
        <v>2807</v>
      </c>
      <c r="D46" s="11" t="s">
        <v>1085</v>
      </c>
      <c r="E46" s="11" t="s">
        <v>212</v>
      </c>
    </row>
    <row r="47" spans="1:5" x14ac:dyDescent="0.35">
      <c r="A47" s="12" t="s">
        <v>211</v>
      </c>
      <c r="B47" s="10" t="s">
        <v>1086</v>
      </c>
      <c r="C47" s="16" t="s">
        <v>2807</v>
      </c>
      <c r="D47" s="11" t="s">
        <v>1087</v>
      </c>
      <c r="E47" s="11" t="s">
        <v>212</v>
      </c>
    </row>
    <row r="48" spans="1:5" x14ac:dyDescent="0.35">
      <c r="A48" s="12" t="s">
        <v>211</v>
      </c>
      <c r="B48" s="10" t="s">
        <v>1088</v>
      </c>
      <c r="C48" s="16" t="s">
        <v>2808</v>
      </c>
      <c r="D48" s="11" t="s">
        <v>1089</v>
      </c>
      <c r="E48" s="11" t="s">
        <v>212</v>
      </c>
    </row>
    <row r="49" spans="1:5" x14ac:dyDescent="0.35">
      <c r="A49" s="12" t="s">
        <v>219</v>
      </c>
      <c r="B49" s="10" t="s">
        <v>1090</v>
      </c>
      <c r="C49" s="16" t="s">
        <v>2809</v>
      </c>
      <c r="D49" s="11" t="s">
        <v>1091</v>
      </c>
      <c r="E49" s="11" t="s">
        <v>220</v>
      </c>
    </row>
    <row r="50" spans="1:5" x14ac:dyDescent="0.35">
      <c r="A50" s="12" t="s">
        <v>219</v>
      </c>
      <c r="B50" s="10" t="s">
        <v>1092</v>
      </c>
      <c r="C50" s="16" t="s">
        <v>2810</v>
      </c>
      <c r="D50" s="11" t="s">
        <v>1093</v>
      </c>
      <c r="E50" s="11" t="s">
        <v>220</v>
      </c>
    </row>
    <row r="51" spans="1:5" x14ac:dyDescent="0.35">
      <c r="A51" s="12" t="s">
        <v>216</v>
      </c>
      <c r="B51" s="10" t="s">
        <v>1094</v>
      </c>
      <c r="C51" s="16" t="s">
        <v>2811</v>
      </c>
      <c r="D51" s="11" t="s">
        <v>217</v>
      </c>
      <c r="E51" s="11" t="s">
        <v>217</v>
      </c>
    </row>
    <row r="52" spans="1:5" x14ac:dyDescent="0.35">
      <c r="A52" s="12" t="s">
        <v>226</v>
      </c>
      <c r="B52" s="10" t="s">
        <v>1095</v>
      </c>
      <c r="C52" s="16" t="s">
        <v>2812</v>
      </c>
      <c r="D52" s="11" t="s">
        <v>227</v>
      </c>
      <c r="E52" s="11" t="s">
        <v>227</v>
      </c>
    </row>
    <row r="53" spans="1:5" x14ac:dyDescent="0.35">
      <c r="A53" s="12" t="s">
        <v>229</v>
      </c>
      <c r="B53" s="10" t="s">
        <v>1096</v>
      </c>
      <c r="C53" s="16" t="s">
        <v>2812</v>
      </c>
      <c r="D53" s="11" t="s">
        <v>230</v>
      </c>
      <c r="E53" s="11" t="s">
        <v>230</v>
      </c>
    </row>
    <row r="54" spans="1:5" x14ac:dyDescent="0.35">
      <c r="A54" s="12" t="s">
        <v>234</v>
      </c>
      <c r="B54" s="10" t="s">
        <v>1097</v>
      </c>
      <c r="C54" s="16" t="s">
        <v>2813</v>
      </c>
      <c r="D54" s="11" t="s">
        <v>1098</v>
      </c>
      <c r="E54" s="11" t="s">
        <v>235</v>
      </c>
    </row>
    <row r="55" spans="1:5" x14ac:dyDescent="0.35">
      <c r="A55" s="12" t="s">
        <v>234</v>
      </c>
      <c r="B55" s="10" t="s">
        <v>1099</v>
      </c>
      <c r="C55" s="16" t="s">
        <v>2813</v>
      </c>
      <c r="D55" s="11" t="s">
        <v>1100</v>
      </c>
      <c r="E55" s="11" t="s">
        <v>235</v>
      </c>
    </row>
    <row r="56" spans="1:5" x14ac:dyDescent="0.35">
      <c r="A56" s="12" t="s">
        <v>234</v>
      </c>
      <c r="B56" s="10" t="s">
        <v>1101</v>
      </c>
      <c r="C56" s="16" t="s">
        <v>2813</v>
      </c>
      <c r="D56" s="11" t="s">
        <v>1102</v>
      </c>
      <c r="E56" s="11" t="s">
        <v>235</v>
      </c>
    </row>
    <row r="57" spans="1:5" x14ac:dyDescent="0.35">
      <c r="A57" s="12" t="s">
        <v>239</v>
      </c>
      <c r="B57" s="10" t="s">
        <v>1103</v>
      </c>
      <c r="C57" s="16" t="s">
        <v>2814</v>
      </c>
      <c r="D57" s="11" t="s">
        <v>240</v>
      </c>
      <c r="E57" s="11" t="s">
        <v>240</v>
      </c>
    </row>
    <row r="58" spans="1:5" x14ac:dyDescent="0.35">
      <c r="A58" s="12" t="s">
        <v>242</v>
      </c>
      <c r="B58" s="10" t="s">
        <v>1104</v>
      </c>
      <c r="C58" s="16" t="s">
        <v>2814</v>
      </c>
      <c r="D58" s="11" t="s">
        <v>243</v>
      </c>
      <c r="E58" s="11" t="s">
        <v>243</v>
      </c>
    </row>
    <row r="59" spans="1:5" x14ac:dyDescent="0.35">
      <c r="A59" s="12" t="s">
        <v>245</v>
      </c>
      <c r="B59" s="10" t="s">
        <v>1105</v>
      </c>
      <c r="C59" s="16" t="s">
        <v>2814</v>
      </c>
      <c r="D59" s="11" t="s">
        <v>1106</v>
      </c>
      <c r="E59" s="11" t="s">
        <v>246</v>
      </c>
    </row>
    <row r="60" spans="1:5" x14ac:dyDescent="0.35">
      <c r="A60" s="12" t="s">
        <v>245</v>
      </c>
      <c r="B60" s="10" t="s">
        <v>1107</v>
      </c>
      <c r="C60" s="16" t="s">
        <v>2814</v>
      </c>
      <c r="D60" s="11" t="s">
        <v>1108</v>
      </c>
      <c r="E60" s="11" t="s">
        <v>246</v>
      </c>
    </row>
    <row r="61" spans="1:5" x14ac:dyDescent="0.35">
      <c r="A61" s="12" t="s">
        <v>245</v>
      </c>
      <c r="B61" s="10" t="s">
        <v>1109</v>
      </c>
      <c r="C61" s="16" t="s">
        <v>2814</v>
      </c>
      <c r="D61" s="11" t="s">
        <v>1110</v>
      </c>
      <c r="E61" s="11" t="s">
        <v>246</v>
      </c>
    </row>
    <row r="62" spans="1:5" x14ac:dyDescent="0.35">
      <c r="A62" s="12" t="s">
        <v>248</v>
      </c>
      <c r="B62" s="10" t="s">
        <v>1111</v>
      </c>
      <c r="C62" s="16" t="s">
        <v>2814</v>
      </c>
      <c r="D62" s="11" t="s">
        <v>1112</v>
      </c>
      <c r="E62" s="11" t="s">
        <v>249</v>
      </c>
    </row>
    <row r="63" spans="1:5" x14ac:dyDescent="0.35">
      <c r="A63" s="12" t="s">
        <v>248</v>
      </c>
      <c r="B63" s="10" t="s">
        <v>1113</v>
      </c>
      <c r="C63" s="16" t="s">
        <v>2814</v>
      </c>
      <c r="D63" s="11" t="s">
        <v>1114</v>
      </c>
      <c r="E63" s="11" t="s">
        <v>249</v>
      </c>
    </row>
    <row r="64" spans="1:5" x14ac:dyDescent="0.35">
      <c r="A64" s="12" t="s">
        <v>253</v>
      </c>
      <c r="B64" s="10" t="s">
        <v>1115</v>
      </c>
      <c r="C64" s="16" t="s">
        <v>2815</v>
      </c>
      <c r="D64" s="11" t="s">
        <v>1116</v>
      </c>
      <c r="E64" s="11" t="s">
        <v>254</v>
      </c>
    </row>
    <row r="65" spans="1:5" x14ac:dyDescent="0.35">
      <c r="A65" s="12" t="s">
        <v>253</v>
      </c>
      <c r="B65" s="10" t="s">
        <v>1117</v>
      </c>
      <c r="C65" s="16" t="s">
        <v>2815</v>
      </c>
      <c r="D65" s="11" t="s">
        <v>1118</v>
      </c>
      <c r="E65" s="11" t="s">
        <v>254</v>
      </c>
    </row>
    <row r="66" spans="1:5" x14ac:dyDescent="0.35">
      <c r="A66" s="12" t="s">
        <v>253</v>
      </c>
      <c r="B66" s="10" t="s">
        <v>1119</v>
      </c>
      <c r="C66" s="16" t="s">
        <v>2815</v>
      </c>
      <c r="D66" s="11" t="s">
        <v>1120</v>
      </c>
      <c r="E66" s="11" t="s">
        <v>254</v>
      </c>
    </row>
    <row r="67" spans="1:5" x14ac:dyDescent="0.35">
      <c r="A67" s="12" t="s">
        <v>253</v>
      </c>
      <c r="B67" s="10" t="s">
        <v>1121</v>
      </c>
      <c r="C67" s="16" t="s">
        <v>2815</v>
      </c>
      <c r="D67" s="11" t="s">
        <v>1122</v>
      </c>
      <c r="E67" s="11" t="s">
        <v>254</v>
      </c>
    </row>
    <row r="68" spans="1:5" x14ac:dyDescent="0.35">
      <c r="A68" s="12" t="s">
        <v>256</v>
      </c>
      <c r="B68" s="10" t="s">
        <v>1123</v>
      </c>
      <c r="C68" s="16" t="s">
        <v>2815</v>
      </c>
      <c r="D68" s="11" t="s">
        <v>1124</v>
      </c>
      <c r="E68" s="11" t="s">
        <v>257</v>
      </c>
    </row>
    <row r="69" spans="1:5" x14ac:dyDescent="0.35">
      <c r="A69" s="12" t="s">
        <v>256</v>
      </c>
      <c r="B69" s="10" t="s">
        <v>1125</v>
      </c>
      <c r="C69" s="16" t="s">
        <v>2815</v>
      </c>
      <c r="D69" s="11" t="s">
        <v>1126</v>
      </c>
      <c r="E69" s="11" t="s">
        <v>257</v>
      </c>
    </row>
    <row r="70" spans="1:5" x14ac:dyDescent="0.35">
      <c r="A70" s="12" t="s">
        <v>259</v>
      </c>
      <c r="B70" s="10" t="s">
        <v>1127</v>
      </c>
      <c r="C70" s="16" t="s">
        <v>2815</v>
      </c>
      <c r="D70" s="11" t="s">
        <v>260</v>
      </c>
      <c r="E70" s="11" t="s">
        <v>260</v>
      </c>
    </row>
    <row r="71" spans="1:5" x14ac:dyDescent="0.35">
      <c r="A71" s="12" t="s">
        <v>265</v>
      </c>
      <c r="B71" s="10" t="s">
        <v>1128</v>
      </c>
      <c r="C71" s="16" t="s">
        <v>2815</v>
      </c>
      <c r="D71" s="11" t="s">
        <v>1129</v>
      </c>
      <c r="E71" s="11" t="s">
        <v>266</v>
      </c>
    </row>
    <row r="72" spans="1:5" x14ac:dyDescent="0.35">
      <c r="A72" s="12" t="s">
        <v>265</v>
      </c>
      <c r="B72" s="10" t="s">
        <v>1130</v>
      </c>
      <c r="C72" s="16" t="s">
        <v>2815</v>
      </c>
      <c r="D72" s="11" t="s">
        <v>1131</v>
      </c>
      <c r="E72" s="11" t="s">
        <v>266</v>
      </c>
    </row>
    <row r="73" spans="1:5" x14ac:dyDescent="0.35">
      <c r="A73" s="12" t="s">
        <v>265</v>
      </c>
      <c r="B73" s="10" t="s">
        <v>1132</v>
      </c>
      <c r="C73" s="16" t="s">
        <v>2815</v>
      </c>
      <c r="D73" s="11" t="s">
        <v>1133</v>
      </c>
      <c r="E73" s="11" t="s">
        <v>266</v>
      </c>
    </row>
    <row r="74" spans="1:5" x14ac:dyDescent="0.35">
      <c r="A74" s="12" t="s">
        <v>262</v>
      </c>
      <c r="B74" s="10" t="s">
        <v>1134</v>
      </c>
      <c r="C74" s="16" t="s">
        <v>2815</v>
      </c>
      <c r="D74" s="11" t="s">
        <v>263</v>
      </c>
      <c r="E74" s="11" t="s">
        <v>263</v>
      </c>
    </row>
    <row r="75" spans="1:5" x14ac:dyDescent="0.35">
      <c r="A75" s="12" t="s">
        <v>265</v>
      </c>
      <c r="B75" s="10" t="s">
        <v>1135</v>
      </c>
      <c r="C75" s="16" t="s">
        <v>2815</v>
      </c>
      <c r="D75" s="11" t="s">
        <v>1136</v>
      </c>
      <c r="E75" s="11" t="s">
        <v>266</v>
      </c>
    </row>
    <row r="76" spans="1:5" x14ac:dyDescent="0.35">
      <c r="A76" s="12" t="s">
        <v>265</v>
      </c>
      <c r="B76" s="10" t="s">
        <v>1137</v>
      </c>
      <c r="C76" s="16" t="s">
        <v>2815</v>
      </c>
      <c r="D76" s="11" t="s">
        <v>1138</v>
      </c>
      <c r="E76" s="11" t="s">
        <v>266</v>
      </c>
    </row>
    <row r="77" spans="1:5" x14ac:dyDescent="0.35">
      <c r="A77" s="12" t="s">
        <v>270</v>
      </c>
      <c r="B77" s="10" t="s">
        <v>1139</v>
      </c>
      <c r="C77" s="16" t="s">
        <v>2816</v>
      </c>
      <c r="D77" s="11" t="s">
        <v>1140</v>
      </c>
      <c r="E77" s="11" t="s">
        <v>271</v>
      </c>
    </row>
    <row r="78" spans="1:5" x14ac:dyDescent="0.35">
      <c r="A78" s="12" t="s">
        <v>273</v>
      </c>
      <c r="B78" s="10" t="s">
        <v>1141</v>
      </c>
      <c r="C78" s="16" t="s">
        <v>2816</v>
      </c>
      <c r="D78" s="11" t="s">
        <v>1142</v>
      </c>
      <c r="E78" s="11" t="s">
        <v>274</v>
      </c>
    </row>
    <row r="79" spans="1:5" x14ac:dyDescent="0.35">
      <c r="A79" s="12" t="s">
        <v>270</v>
      </c>
      <c r="B79" s="10" t="s">
        <v>1143</v>
      </c>
      <c r="C79" s="16" t="s">
        <v>2816</v>
      </c>
      <c r="D79" s="11" t="s">
        <v>1144</v>
      </c>
      <c r="E79" s="11" t="s">
        <v>271</v>
      </c>
    </row>
    <row r="80" spans="1:5" x14ac:dyDescent="0.35">
      <c r="A80" s="12" t="s">
        <v>273</v>
      </c>
      <c r="B80" s="10" t="s">
        <v>1145</v>
      </c>
      <c r="C80" s="16" t="s">
        <v>2816</v>
      </c>
      <c r="D80" s="11" t="s">
        <v>1146</v>
      </c>
      <c r="E80" s="11" t="s">
        <v>274</v>
      </c>
    </row>
    <row r="81" spans="1:5" x14ac:dyDescent="0.35">
      <c r="A81" s="12" t="s">
        <v>277</v>
      </c>
      <c r="B81" s="10" t="s">
        <v>1147</v>
      </c>
      <c r="C81" s="16" t="s">
        <v>2817</v>
      </c>
      <c r="D81" s="11" t="s">
        <v>1148</v>
      </c>
      <c r="E81" s="11" t="s">
        <v>278</v>
      </c>
    </row>
    <row r="82" spans="1:5" x14ac:dyDescent="0.35">
      <c r="A82" s="12" t="s">
        <v>277</v>
      </c>
      <c r="B82" s="10" t="s">
        <v>1149</v>
      </c>
      <c r="C82" s="16" t="s">
        <v>2817</v>
      </c>
      <c r="D82" s="11" t="s">
        <v>1150</v>
      </c>
      <c r="E82" s="11" t="s">
        <v>278</v>
      </c>
    </row>
    <row r="83" spans="1:5" x14ac:dyDescent="0.35">
      <c r="A83" s="12" t="s">
        <v>277</v>
      </c>
      <c r="B83" s="10" t="s">
        <v>1151</v>
      </c>
      <c r="C83" s="16" t="s">
        <v>2817</v>
      </c>
      <c r="D83" s="11" t="s">
        <v>1152</v>
      </c>
      <c r="E83" s="11" t="s">
        <v>278</v>
      </c>
    </row>
    <row r="84" spans="1:5" x14ac:dyDescent="0.35">
      <c r="A84" s="12" t="s">
        <v>277</v>
      </c>
      <c r="B84" s="10" t="s">
        <v>1153</v>
      </c>
      <c r="C84" s="16" t="s">
        <v>2817</v>
      </c>
      <c r="D84" s="11" t="s">
        <v>1154</v>
      </c>
      <c r="E84" s="11" t="s">
        <v>278</v>
      </c>
    </row>
    <row r="85" spans="1:5" x14ac:dyDescent="0.35">
      <c r="A85" s="12" t="s">
        <v>277</v>
      </c>
      <c r="B85" s="10" t="s">
        <v>1155</v>
      </c>
      <c r="C85" s="16" t="s">
        <v>2817</v>
      </c>
      <c r="D85" s="11" t="s">
        <v>1156</v>
      </c>
      <c r="E85" s="11" t="s">
        <v>278</v>
      </c>
    </row>
    <row r="86" spans="1:5" x14ac:dyDescent="0.35">
      <c r="A86" s="12" t="s">
        <v>277</v>
      </c>
      <c r="B86" s="10" t="s">
        <v>1157</v>
      </c>
      <c r="C86" s="16" t="s">
        <v>2817</v>
      </c>
      <c r="D86" s="11" t="s">
        <v>1158</v>
      </c>
      <c r="E86" s="11" t="s">
        <v>278</v>
      </c>
    </row>
    <row r="87" spans="1:5" x14ac:dyDescent="0.35">
      <c r="A87" s="12" t="s">
        <v>282</v>
      </c>
      <c r="B87" s="10" t="s">
        <v>1159</v>
      </c>
      <c r="C87" s="16" t="s">
        <v>2818</v>
      </c>
      <c r="D87" s="11" t="s">
        <v>283</v>
      </c>
      <c r="E87" s="11" t="s">
        <v>283</v>
      </c>
    </row>
    <row r="88" spans="1:5" x14ac:dyDescent="0.35">
      <c r="A88" s="12" t="s">
        <v>285</v>
      </c>
      <c r="B88" s="10" t="s">
        <v>1160</v>
      </c>
      <c r="C88" s="16" t="s">
        <v>2819</v>
      </c>
      <c r="D88" s="11" t="s">
        <v>1161</v>
      </c>
      <c r="E88" s="11" t="s">
        <v>286</v>
      </c>
    </row>
    <row r="89" spans="1:5" x14ac:dyDescent="0.35">
      <c r="A89" s="12" t="s">
        <v>285</v>
      </c>
      <c r="B89" s="10" t="s">
        <v>1162</v>
      </c>
      <c r="C89" s="16" t="s">
        <v>2819</v>
      </c>
      <c r="D89" s="11" t="s">
        <v>1163</v>
      </c>
      <c r="E89" s="11" t="s">
        <v>286</v>
      </c>
    </row>
    <row r="90" spans="1:5" x14ac:dyDescent="0.35">
      <c r="A90" s="12" t="s">
        <v>285</v>
      </c>
      <c r="B90" s="10" t="s">
        <v>1164</v>
      </c>
      <c r="C90" s="16" t="s">
        <v>2819</v>
      </c>
      <c r="D90" s="11" t="s">
        <v>1165</v>
      </c>
      <c r="E90" s="11" t="s">
        <v>286</v>
      </c>
    </row>
    <row r="91" spans="1:5" x14ac:dyDescent="0.35">
      <c r="A91" s="12" t="s">
        <v>289</v>
      </c>
      <c r="B91" s="10" t="s">
        <v>1166</v>
      </c>
      <c r="C91" s="16" t="s">
        <v>2820</v>
      </c>
      <c r="D91" s="11" t="s">
        <v>290</v>
      </c>
      <c r="E91" s="11" t="s">
        <v>290</v>
      </c>
    </row>
    <row r="92" spans="1:5" x14ac:dyDescent="0.35">
      <c r="A92" s="12" t="s">
        <v>289</v>
      </c>
      <c r="B92" s="10" t="s">
        <v>1167</v>
      </c>
      <c r="C92" s="16" t="s">
        <v>2821</v>
      </c>
      <c r="D92" s="11" t="s">
        <v>1168</v>
      </c>
      <c r="E92" s="11" t="s">
        <v>290</v>
      </c>
    </row>
    <row r="93" spans="1:5" x14ac:dyDescent="0.35">
      <c r="A93" s="12" t="s">
        <v>289</v>
      </c>
      <c r="B93" s="10" t="s">
        <v>1169</v>
      </c>
      <c r="C93" s="16" t="s">
        <v>2821</v>
      </c>
      <c r="D93" s="11" t="s">
        <v>1170</v>
      </c>
      <c r="E93" s="11" t="s">
        <v>290</v>
      </c>
    </row>
    <row r="94" spans="1:5" x14ac:dyDescent="0.35">
      <c r="A94" s="12" t="s">
        <v>289</v>
      </c>
      <c r="B94" s="10" t="s">
        <v>1171</v>
      </c>
      <c r="C94" s="16" t="s">
        <v>2822</v>
      </c>
      <c r="D94" s="11" t="s">
        <v>1172</v>
      </c>
      <c r="E94" s="11" t="s">
        <v>290</v>
      </c>
    </row>
    <row r="95" spans="1:5" x14ac:dyDescent="0.35">
      <c r="A95" s="12" t="s">
        <v>289</v>
      </c>
      <c r="B95" s="10" t="s">
        <v>1173</v>
      </c>
      <c r="C95" s="16" t="s">
        <v>2822</v>
      </c>
      <c r="D95" s="11" t="s">
        <v>1174</v>
      </c>
      <c r="E95" s="11" t="s">
        <v>290</v>
      </c>
    </row>
    <row r="96" spans="1:5" x14ac:dyDescent="0.35">
      <c r="A96" s="12" t="s">
        <v>289</v>
      </c>
      <c r="B96" s="10" t="s">
        <v>1175</v>
      </c>
      <c r="C96" s="16" t="s">
        <v>2822</v>
      </c>
      <c r="D96" s="11" t="s">
        <v>1176</v>
      </c>
      <c r="E96" s="11" t="s">
        <v>290</v>
      </c>
    </row>
    <row r="97" spans="1:5" x14ac:dyDescent="0.35">
      <c r="A97" s="12" t="s">
        <v>289</v>
      </c>
      <c r="B97" s="10" t="s">
        <v>1177</v>
      </c>
      <c r="C97" s="16" t="s">
        <v>2823</v>
      </c>
      <c r="D97" s="11" t="s">
        <v>1178</v>
      </c>
      <c r="E97" s="11" t="s">
        <v>290</v>
      </c>
    </row>
    <row r="98" spans="1:5" x14ac:dyDescent="0.35">
      <c r="A98" s="12" t="s">
        <v>289</v>
      </c>
      <c r="B98" s="10" t="s">
        <v>1179</v>
      </c>
      <c r="C98" s="16" t="s">
        <v>2824</v>
      </c>
      <c r="D98" s="11" t="s">
        <v>1180</v>
      </c>
      <c r="E98" s="11" t="s">
        <v>290</v>
      </c>
    </row>
    <row r="99" spans="1:5" x14ac:dyDescent="0.35">
      <c r="A99" s="12" t="s">
        <v>289</v>
      </c>
      <c r="B99" s="10" t="s">
        <v>1181</v>
      </c>
      <c r="C99" s="16" t="s">
        <v>2825</v>
      </c>
      <c r="D99" s="11" t="s">
        <v>1182</v>
      </c>
      <c r="E99" s="11" t="s">
        <v>290</v>
      </c>
    </row>
    <row r="100" spans="1:5" x14ac:dyDescent="0.35">
      <c r="A100" s="12" t="s">
        <v>289</v>
      </c>
      <c r="B100" s="10" t="s">
        <v>1183</v>
      </c>
      <c r="C100" s="16" t="s">
        <v>2826</v>
      </c>
      <c r="D100" s="11" t="s">
        <v>1184</v>
      </c>
      <c r="E100" s="11" t="s">
        <v>290</v>
      </c>
    </row>
    <row r="101" spans="1:5" x14ac:dyDescent="0.35">
      <c r="A101" s="12" t="s">
        <v>289</v>
      </c>
      <c r="B101" s="10" t="s">
        <v>1185</v>
      </c>
      <c r="C101" s="16" t="s">
        <v>2826</v>
      </c>
      <c r="D101" s="11" t="s">
        <v>1186</v>
      </c>
      <c r="E101" s="11" t="s">
        <v>290</v>
      </c>
    </row>
    <row r="102" spans="1:5" x14ac:dyDescent="0.35">
      <c r="A102" s="12" t="s">
        <v>289</v>
      </c>
      <c r="B102" s="10" t="s">
        <v>1187</v>
      </c>
      <c r="C102" s="16" t="s">
        <v>2826</v>
      </c>
      <c r="D102" s="11" t="s">
        <v>1188</v>
      </c>
      <c r="E102" s="11" t="s">
        <v>290</v>
      </c>
    </row>
    <row r="103" spans="1:5" x14ac:dyDescent="0.35">
      <c r="A103" s="12" t="s">
        <v>289</v>
      </c>
      <c r="B103" s="10" t="s">
        <v>1189</v>
      </c>
      <c r="C103" s="16" t="s">
        <v>2826</v>
      </c>
      <c r="D103" s="11" t="s">
        <v>1190</v>
      </c>
      <c r="E103" s="11" t="s">
        <v>290</v>
      </c>
    </row>
    <row r="104" spans="1:5" x14ac:dyDescent="0.35">
      <c r="A104" s="12" t="s">
        <v>289</v>
      </c>
      <c r="B104" s="10" t="s">
        <v>1191</v>
      </c>
      <c r="C104" s="16" t="s">
        <v>2826</v>
      </c>
      <c r="D104" s="11" t="s">
        <v>1192</v>
      </c>
      <c r="E104" s="11" t="s">
        <v>290</v>
      </c>
    </row>
    <row r="105" spans="1:5" x14ac:dyDescent="0.35">
      <c r="A105" s="12" t="s">
        <v>289</v>
      </c>
      <c r="B105" s="10" t="s">
        <v>1193</v>
      </c>
      <c r="C105" s="16" t="s">
        <v>2826</v>
      </c>
      <c r="D105" s="11" t="s">
        <v>1194</v>
      </c>
      <c r="E105" s="11" t="s">
        <v>290</v>
      </c>
    </row>
    <row r="106" spans="1:5" x14ac:dyDescent="0.35">
      <c r="A106" s="12" t="s">
        <v>289</v>
      </c>
      <c r="B106" s="10" t="s">
        <v>1195</v>
      </c>
      <c r="C106" s="16" t="s">
        <v>2826</v>
      </c>
      <c r="D106" s="11" t="s">
        <v>1196</v>
      </c>
      <c r="E106" s="11" t="s">
        <v>290</v>
      </c>
    </row>
    <row r="107" spans="1:5" x14ac:dyDescent="0.35">
      <c r="A107" s="12" t="s">
        <v>289</v>
      </c>
      <c r="B107" s="10" t="s">
        <v>1197</v>
      </c>
      <c r="C107" s="16" t="s">
        <v>2826</v>
      </c>
      <c r="D107" s="11" t="s">
        <v>1198</v>
      </c>
      <c r="E107" s="11" t="s">
        <v>290</v>
      </c>
    </row>
    <row r="108" spans="1:5" x14ac:dyDescent="0.35">
      <c r="A108" s="12" t="s">
        <v>289</v>
      </c>
      <c r="B108" s="10" t="s">
        <v>1199</v>
      </c>
      <c r="C108" s="16" t="s">
        <v>2827</v>
      </c>
      <c r="D108" s="11" t="s">
        <v>1200</v>
      </c>
      <c r="E108" s="11" t="s">
        <v>290</v>
      </c>
    </row>
    <row r="109" spans="1:5" x14ac:dyDescent="0.35">
      <c r="A109" s="12" t="s">
        <v>289</v>
      </c>
      <c r="B109" s="10" t="s">
        <v>1201</v>
      </c>
      <c r="C109" s="16" t="s">
        <v>2827</v>
      </c>
      <c r="D109" s="11" t="s">
        <v>1202</v>
      </c>
      <c r="E109" s="11" t="s">
        <v>290</v>
      </c>
    </row>
    <row r="110" spans="1:5" x14ac:dyDescent="0.35">
      <c r="A110" s="12" t="s">
        <v>289</v>
      </c>
      <c r="B110" s="10" t="s">
        <v>1203</v>
      </c>
      <c r="C110" s="16" t="s">
        <v>2827</v>
      </c>
      <c r="D110" s="11" t="s">
        <v>1204</v>
      </c>
      <c r="E110" s="11" t="s">
        <v>290</v>
      </c>
    </row>
    <row r="111" spans="1:5" x14ac:dyDescent="0.35">
      <c r="A111" s="12" t="s">
        <v>289</v>
      </c>
      <c r="B111" s="10" t="s">
        <v>1205</v>
      </c>
      <c r="C111" s="16" t="s">
        <v>2827</v>
      </c>
      <c r="D111" s="11" t="s">
        <v>1206</v>
      </c>
      <c r="E111" s="11" t="s">
        <v>290</v>
      </c>
    </row>
    <row r="112" spans="1:5" x14ac:dyDescent="0.35">
      <c r="A112" s="12" t="s">
        <v>289</v>
      </c>
      <c r="B112" s="10" t="s">
        <v>1207</v>
      </c>
      <c r="C112" s="16" t="s">
        <v>2828</v>
      </c>
      <c r="D112" s="11" t="s">
        <v>1208</v>
      </c>
      <c r="E112" s="11" t="s">
        <v>290</v>
      </c>
    </row>
    <row r="113" spans="1:5" x14ac:dyDescent="0.35">
      <c r="A113" s="12" t="s">
        <v>289</v>
      </c>
      <c r="B113" s="10" t="s">
        <v>1209</v>
      </c>
      <c r="C113" s="16" t="s">
        <v>2828</v>
      </c>
      <c r="D113" s="11" t="s">
        <v>1210</v>
      </c>
      <c r="E113" s="11" t="s">
        <v>290</v>
      </c>
    </row>
    <row r="114" spans="1:5" x14ac:dyDescent="0.35">
      <c r="A114" s="12" t="s">
        <v>289</v>
      </c>
      <c r="B114" s="10" t="s">
        <v>1211</v>
      </c>
      <c r="C114" s="16" t="s">
        <v>2828</v>
      </c>
      <c r="D114" s="11" t="s">
        <v>1212</v>
      </c>
      <c r="E114" s="11" t="s">
        <v>290</v>
      </c>
    </row>
    <row r="115" spans="1:5" x14ac:dyDescent="0.35">
      <c r="A115" s="12" t="s">
        <v>289</v>
      </c>
      <c r="B115" s="10" t="s">
        <v>1213</v>
      </c>
      <c r="C115" s="16" t="s">
        <v>2828</v>
      </c>
      <c r="D115" s="11" t="s">
        <v>1214</v>
      </c>
      <c r="E115" s="11" t="s">
        <v>290</v>
      </c>
    </row>
    <row r="116" spans="1:5" x14ac:dyDescent="0.35">
      <c r="A116" s="12" t="s">
        <v>289</v>
      </c>
      <c r="B116" s="10" t="s">
        <v>1215</v>
      </c>
      <c r="C116" s="16" t="s">
        <v>2828</v>
      </c>
      <c r="D116" s="11" t="s">
        <v>1216</v>
      </c>
      <c r="E116" s="11" t="s">
        <v>290</v>
      </c>
    </row>
    <row r="117" spans="1:5" x14ac:dyDescent="0.35">
      <c r="A117" s="12" t="s">
        <v>289</v>
      </c>
      <c r="B117" s="10" t="s">
        <v>1217</v>
      </c>
      <c r="C117" s="16" t="s">
        <v>2828</v>
      </c>
      <c r="D117" s="11" t="s">
        <v>1218</v>
      </c>
      <c r="E117" s="11" t="s">
        <v>290</v>
      </c>
    </row>
    <row r="118" spans="1:5" x14ac:dyDescent="0.35">
      <c r="A118" s="12" t="s">
        <v>289</v>
      </c>
      <c r="B118" s="10" t="s">
        <v>1219</v>
      </c>
      <c r="C118" s="16" t="s">
        <v>2829</v>
      </c>
      <c r="D118" s="11" t="s">
        <v>1220</v>
      </c>
      <c r="E118" s="11" t="s">
        <v>290</v>
      </c>
    </row>
    <row r="119" spans="1:5" x14ac:dyDescent="0.35">
      <c r="A119" s="12" t="s">
        <v>289</v>
      </c>
      <c r="B119" s="10" t="s">
        <v>1221</v>
      </c>
      <c r="C119" s="16" t="s">
        <v>2829</v>
      </c>
      <c r="D119" s="11" t="s">
        <v>1222</v>
      </c>
      <c r="E119" s="11" t="s">
        <v>290</v>
      </c>
    </row>
    <row r="120" spans="1:5" x14ac:dyDescent="0.35">
      <c r="A120" s="12" t="s">
        <v>313</v>
      </c>
      <c r="B120" s="10" t="s">
        <v>1223</v>
      </c>
      <c r="C120" s="16" t="s">
        <v>2830</v>
      </c>
      <c r="D120" s="11" t="s">
        <v>1224</v>
      </c>
      <c r="E120" s="11" t="s">
        <v>314</v>
      </c>
    </row>
    <row r="121" spans="1:5" x14ac:dyDescent="0.35">
      <c r="A121" s="12" t="s">
        <v>313</v>
      </c>
      <c r="B121" s="10" t="s">
        <v>1225</v>
      </c>
      <c r="C121" s="16" t="s">
        <v>2830</v>
      </c>
      <c r="D121" s="11" t="s">
        <v>1226</v>
      </c>
      <c r="E121" s="11" t="s">
        <v>314</v>
      </c>
    </row>
    <row r="122" spans="1:5" x14ac:dyDescent="0.35">
      <c r="A122" s="12" t="s">
        <v>333</v>
      </c>
      <c r="B122" s="10" t="s">
        <v>1227</v>
      </c>
      <c r="C122" s="16" t="s">
        <v>2831</v>
      </c>
      <c r="D122" s="11" t="s">
        <v>1228</v>
      </c>
      <c r="E122" s="11" t="s">
        <v>334</v>
      </c>
    </row>
    <row r="123" spans="1:5" x14ac:dyDescent="0.35">
      <c r="A123" s="12" t="s">
        <v>333</v>
      </c>
      <c r="B123" s="10" t="s">
        <v>1229</v>
      </c>
      <c r="C123" s="16" t="s">
        <v>2831</v>
      </c>
      <c r="D123" s="11" t="s">
        <v>1230</v>
      </c>
      <c r="E123" s="11" t="s">
        <v>334</v>
      </c>
    </row>
    <row r="124" spans="1:5" x14ac:dyDescent="0.35">
      <c r="A124" s="12" t="s">
        <v>333</v>
      </c>
      <c r="B124" s="10" t="s">
        <v>1231</v>
      </c>
      <c r="C124" s="16" t="s">
        <v>2831</v>
      </c>
      <c r="D124" s="11" t="s">
        <v>1232</v>
      </c>
      <c r="E124" s="11" t="s">
        <v>334</v>
      </c>
    </row>
    <row r="125" spans="1:5" x14ac:dyDescent="0.35">
      <c r="A125" s="12" t="s">
        <v>333</v>
      </c>
      <c r="B125" s="10" t="s">
        <v>1233</v>
      </c>
      <c r="C125" s="16" t="s">
        <v>2831</v>
      </c>
      <c r="D125" s="11" t="s">
        <v>1234</v>
      </c>
      <c r="E125" s="11" t="s">
        <v>334</v>
      </c>
    </row>
    <row r="126" spans="1:5" x14ac:dyDescent="0.35">
      <c r="A126" s="12" t="s">
        <v>333</v>
      </c>
      <c r="B126" s="10" t="s">
        <v>1235</v>
      </c>
      <c r="C126" s="16" t="s">
        <v>2831</v>
      </c>
      <c r="D126" s="11" t="s">
        <v>1236</v>
      </c>
      <c r="E126" s="11" t="s">
        <v>334</v>
      </c>
    </row>
    <row r="127" spans="1:5" x14ac:dyDescent="0.35">
      <c r="A127" s="12" t="s">
        <v>333</v>
      </c>
      <c r="B127" s="10" t="s">
        <v>1237</v>
      </c>
      <c r="C127" s="16" t="s">
        <v>2831</v>
      </c>
      <c r="D127" s="11" t="s">
        <v>1238</v>
      </c>
      <c r="E127" s="11" t="s">
        <v>334</v>
      </c>
    </row>
    <row r="128" spans="1:5" x14ac:dyDescent="0.35">
      <c r="A128" s="12" t="s">
        <v>316</v>
      </c>
      <c r="B128" s="10" t="s">
        <v>1239</v>
      </c>
      <c r="C128" s="16" t="s">
        <v>2832</v>
      </c>
      <c r="D128" s="11" t="s">
        <v>1240</v>
      </c>
      <c r="E128" s="11" t="s">
        <v>317</v>
      </c>
    </row>
    <row r="129" spans="1:5" x14ac:dyDescent="0.35">
      <c r="A129" s="12" t="s">
        <v>316</v>
      </c>
      <c r="B129" s="10" t="s">
        <v>1241</v>
      </c>
      <c r="C129" s="16" t="s">
        <v>2832</v>
      </c>
      <c r="D129" s="11" t="s">
        <v>1242</v>
      </c>
      <c r="E129" s="11" t="s">
        <v>317</v>
      </c>
    </row>
    <row r="130" spans="1:5" x14ac:dyDescent="0.35">
      <c r="A130" s="12" t="s">
        <v>316</v>
      </c>
      <c r="B130" s="10" t="s">
        <v>1243</v>
      </c>
      <c r="C130" s="16" t="s">
        <v>2832</v>
      </c>
      <c r="D130" s="11" t="s">
        <v>1244</v>
      </c>
      <c r="E130" s="11" t="s">
        <v>317</v>
      </c>
    </row>
    <row r="131" spans="1:5" x14ac:dyDescent="0.35">
      <c r="A131" s="12" t="s">
        <v>316</v>
      </c>
      <c r="B131" s="10" t="s">
        <v>1245</v>
      </c>
      <c r="C131" s="16" t="s">
        <v>2832</v>
      </c>
      <c r="D131" s="11" t="s">
        <v>1246</v>
      </c>
      <c r="E131" s="11" t="s">
        <v>317</v>
      </c>
    </row>
    <row r="132" spans="1:5" x14ac:dyDescent="0.35">
      <c r="A132" s="12" t="s">
        <v>319</v>
      </c>
      <c r="B132" s="10" t="s">
        <v>1247</v>
      </c>
      <c r="C132" s="16" t="s">
        <v>2833</v>
      </c>
      <c r="D132" s="11" t="s">
        <v>1248</v>
      </c>
      <c r="E132" s="11" t="s">
        <v>320</v>
      </c>
    </row>
    <row r="133" spans="1:5" x14ac:dyDescent="0.35">
      <c r="A133" s="12" t="s">
        <v>319</v>
      </c>
      <c r="B133" s="10" t="s">
        <v>1249</v>
      </c>
      <c r="C133" s="16" t="s">
        <v>2833</v>
      </c>
      <c r="D133" s="11" t="s">
        <v>1250</v>
      </c>
      <c r="E133" s="11" t="s">
        <v>320</v>
      </c>
    </row>
    <row r="134" spans="1:5" x14ac:dyDescent="0.35">
      <c r="A134" s="12" t="s">
        <v>322</v>
      </c>
      <c r="B134" s="10" t="s">
        <v>1251</v>
      </c>
      <c r="C134" s="16" t="s">
        <v>2834</v>
      </c>
      <c r="D134" s="11" t="s">
        <v>1252</v>
      </c>
      <c r="E134" s="11" t="s">
        <v>323</v>
      </c>
    </row>
    <row r="135" spans="1:5" x14ac:dyDescent="0.35">
      <c r="A135" s="12" t="s">
        <v>322</v>
      </c>
      <c r="B135" s="10" t="s">
        <v>1253</v>
      </c>
      <c r="C135" s="16" t="s">
        <v>2834</v>
      </c>
      <c r="D135" s="11" t="s">
        <v>1254</v>
      </c>
      <c r="E135" s="11" t="s">
        <v>323</v>
      </c>
    </row>
    <row r="136" spans="1:5" x14ac:dyDescent="0.35">
      <c r="A136" s="12" t="s">
        <v>322</v>
      </c>
      <c r="B136" s="10" t="s">
        <v>1255</v>
      </c>
      <c r="C136" s="16" t="s">
        <v>2834</v>
      </c>
      <c r="D136" s="11" t="s">
        <v>1256</v>
      </c>
      <c r="E136" s="11" t="s">
        <v>323</v>
      </c>
    </row>
    <row r="137" spans="1:5" x14ac:dyDescent="0.35">
      <c r="A137" s="12" t="s">
        <v>325</v>
      </c>
      <c r="B137" s="10" t="s">
        <v>1257</v>
      </c>
      <c r="C137" s="16" t="s">
        <v>2835</v>
      </c>
      <c r="D137" s="11" t="s">
        <v>1258</v>
      </c>
      <c r="E137" s="11" t="s">
        <v>326</v>
      </c>
    </row>
    <row r="138" spans="1:5" x14ac:dyDescent="0.35">
      <c r="A138" s="12" t="s">
        <v>325</v>
      </c>
      <c r="B138" s="10" t="s">
        <v>1259</v>
      </c>
      <c r="C138" s="16" t="s">
        <v>2835</v>
      </c>
      <c r="D138" s="11" t="s">
        <v>1260</v>
      </c>
      <c r="E138" s="11" t="s">
        <v>326</v>
      </c>
    </row>
    <row r="139" spans="1:5" x14ac:dyDescent="0.35">
      <c r="A139" s="12" t="s">
        <v>325</v>
      </c>
      <c r="B139" s="10" t="s">
        <v>1261</v>
      </c>
      <c r="C139" s="16" t="s">
        <v>2835</v>
      </c>
      <c r="D139" s="11" t="s">
        <v>1262</v>
      </c>
      <c r="E139" s="11" t="s">
        <v>326</v>
      </c>
    </row>
    <row r="140" spans="1:5" x14ac:dyDescent="0.35">
      <c r="A140" s="12" t="s">
        <v>328</v>
      </c>
      <c r="B140" s="10" t="s">
        <v>1263</v>
      </c>
      <c r="C140" s="16" t="s">
        <v>2836</v>
      </c>
      <c r="D140" s="11" t="s">
        <v>329</v>
      </c>
      <c r="E140" s="11" t="s">
        <v>329</v>
      </c>
    </row>
    <row r="141" spans="1:5" x14ac:dyDescent="0.35">
      <c r="A141" s="12" t="s">
        <v>336</v>
      </c>
      <c r="B141" s="10" t="s">
        <v>1264</v>
      </c>
      <c r="C141" s="16" t="s">
        <v>2837</v>
      </c>
      <c r="D141" s="11" t="s">
        <v>1265</v>
      </c>
      <c r="E141" s="11" t="s">
        <v>337</v>
      </c>
    </row>
    <row r="142" spans="1:5" x14ac:dyDescent="0.35">
      <c r="A142" s="12" t="s">
        <v>336</v>
      </c>
      <c r="B142" s="10" t="s">
        <v>1266</v>
      </c>
      <c r="C142" s="16" t="s">
        <v>2837</v>
      </c>
      <c r="D142" s="11" t="s">
        <v>1267</v>
      </c>
      <c r="E142" s="11" t="s">
        <v>337</v>
      </c>
    </row>
    <row r="143" spans="1:5" x14ac:dyDescent="0.35">
      <c r="A143" s="12" t="s">
        <v>336</v>
      </c>
      <c r="B143" s="10" t="s">
        <v>1268</v>
      </c>
      <c r="C143" s="16" t="s">
        <v>2837</v>
      </c>
      <c r="D143" s="11" t="s">
        <v>1269</v>
      </c>
      <c r="E143" s="11" t="s">
        <v>337</v>
      </c>
    </row>
    <row r="144" spans="1:5" x14ac:dyDescent="0.35">
      <c r="A144" s="12" t="s">
        <v>336</v>
      </c>
      <c r="B144" s="10" t="s">
        <v>1270</v>
      </c>
      <c r="C144" s="16" t="s">
        <v>2837</v>
      </c>
      <c r="D144" s="11" t="s">
        <v>1271</v>
      </c>
      <c r="E144" s="11" t="s">
        <v>337</v>
      </c>
    </row>
    <row r="145" spans="1:5" x14ac:dyDescent="0.35">
      <c r="A145" s="12" t="s">
        <v>336</v>
      </c>
      <c r="B145" s="10" t="s">
        <v>1272</v>
      </c>
      <c r="C145" s="16" t="s">
        <v>2837</v>
      </c>
      <c r="D145" s="11" t="s">
        <v>1273</v>
      </c>
      <c r="E145" s="11" t="s">
        <v>337</v>
      </c>
    </row>
    <row r="146" spans="1:5" x14ac:dyDescent="0.35">
      <c r="A146" s="12" t="s">
        <v>339</v>
      </c>
      <c r="B146" s="10" t="s">
        <v>1274</v>
      </c>
      <c r="C146" s="16" t="s">
        <v>2838</v>
      </c>
      <c r="D146" s="11" t="s">
        <v>1275</v>
      </c>
      <c r="E146" s="11" t="s">
        <v>340</v>
      </c>
    </row>
    <row r="147" spans="1:5" x14ac:dyDescent="0.35">
      <c r="A147" s="12" t="s">
        <v>339</v>
      </c>
      <c r="B147" s="10" t="s">
        <v>1276</v>
      </c>
      <c r="C147" s="16" t="s">
        <v>2838</v>
      </c>
      <c r="D147" s="11" t="s">
        <v>1277</v>
      </c>
      <c r="E147" s="11" t="s">
        <v>340</v>
      </c>
    </row>
    <row r="148" spans="1:5" x14ac:dyDescent="0.35">
      <c r="A148" s="12" t="s">
        <v>339</v>
      </c>
      <c r="B148" s="10" t="s">
        <v>1278</v>
      </c>
      <c r="C148" s="16" t="s">
        <v>2838</v>
      </c>
      <c r="D148" s="11" t="s">
        <v>1279</v>
      </c>
      <c r="E148" s="11" t="s">
        <v>340</v>
      </c>
    </row>
    <row r="149" spans="1:5" x14ac:dyDescent="0.35">
      <c r="A149" s="12" t="s">
        <v>339</v>
      </c>
      <c r="B149" s="10" t="s">
        <v>1280</v>
      </c>
      <c r="C149" s="16" t="s">
        <v>2838</v>
      </c>
      <c r="D149" s="11" t="s">
        <v>1281</v>
      </c>
      <c r="E149" s="11" t="s">
        <v>340</v>
      </c>
    </row>
    <row r="150" spans="1:5" x14ac:dyDescent="0.35">
      <c r="A150" s="12" t="s">
        <v>339</v>
      </c>
      <c r="B150" s="10" t="s">
        <v>1282</v>
      </c>
      <c r="C150" s="16" t="s">
        <v>2838</v>
      </c>
      <c r="D150" s="11" t="s">
        <v>1283</v>
      </c>
      <c r="E150" s="11" t="s">
        <v>340</v>
      </c>
    </row>
    <row r="151" spans="1:5" x14ac:dyDescent="0.35">
      <c r="A151" s="12" t="s">
        <v>339</v>
      </c>
      <c r="B151" s="10" t="s">
        <v>1284</v>
      </c>
      <c r="C151" s="16" t="s">
        <v>2838</v>
      </c>
      <c r="D151" s="11" t="s">
        <v>1285</v>
      </c>
      <c r="E151" s="11" t="s">
        <v>340</v>
      </c>
    </row>
    <row r="152" spans="1:5" x14ac:dyDescent="0.35">
      <c r="A152" s="12" t="s">
        <v>344</v>
      </c>
      <c r="B152" s="10" t="s">
        <v>1286</v>
      </c>
      <c r="C152" s="16" t="s">
        <v>2839</v>
      </c>
      <c r="D152" s="11" t="s">
        <v>345</v>
      </c>
      <c r="E152" s="11" t="s">
        <v>345</v>
      </c>
    </row>
    <row r="153" spans="1:5" x14ac:dyDescent="0.35">
      <c r="A153" s="12" t="s">
        <v>347</v>
      </c>
      <c r="B153" s="10" t="s">
        <v>1287</v>
      </c>
      <c r="C153" s="16" t="s">
        <v>2839</v>
      </c>
      <c r="D153" s="11" t="s">
        <v>348</v>
      </c>
      <c r="E153" s="11" t="s">
        <v>348</v>
      </c>
    </row>
    <row r="154" spans="1:5" x14ac:dyDescent="0.35">
      <c r="A154" s="12" t="s">
        <v>350</v>
      </c>
      <c r="B154" s="10" t="s">
        <v>1288</v>
      </c>
      <c r="C154" s="16" t="s">
        <v>2839</v>
      </c>
      <c r="D154" s="11" t="s">
        <v>1289</v>
      </c>
      <c r="E154" s="11" t="s">
        <v>351</v>
      </c>
    </row>
    <row r="155" spans="1:5" x14ac:dyDescent="0.35">
      <c r="A155" s="12" t="s">
        <v>350</v>
      </c>
      <c r="B155" s="10" t="s">
        <v>1290</v>
      </c>
      <c r="C155" s="16" t="s">
        <v>2839</v>
      </c>
      <c r="D155" s="11" t="s">
        <v>1291</v>
      </c>
      <c r="E155" s="11" t="s">
        <v>351</v>
      </c>
    </row>
    <row r="156" spans="1:5" x14ac:dyDescent="0.35">
      <c r="A156" s="12" t="s">
        <v>353</v>
      </c>
      <c r="B156" s="10" t="s">
        <v>1292</v>
      </c>
      <c r="C156" s="16" t="s">
        <v>2840</v>
      </c>
      <c r="D156" s="11" t="s">
        <v>1293</v>
      </c>
      <c r="E156" s="11" t="s">
        <v>354</v>
      </c>
    </row>
    <row r="157" spans="1:5" x14ac:dyDescent="0.35">
      <c r="A157" s="12" t="s">
        <v>353</v>
      </c>
      <c r="B157" s="10" t="s">
        <v>1294</v>
      </c>
      <c r="C157" s="16" t="s">
        <v>2840</v>
      </c>
      <c r="D157" s="11" t="s">
        <v>1295</v>
      </c>
      <c r="E157" s="11" t="s">
        <v>354</v>
      </c>
    </row>
    <row r="158" spans="1:5" x14ac:dyDescent="0.35">
      <c r="A158" s="12" t="s">
        <v>356</v>
      </c>
      <c r="B158" s="10" t="s">
        <v>1296</v>
      </c>
      <c r="C158" s="16" t="s">
        <v>2841</v>
      </c>
      <c r="D158" s="11" t="s">
        <v>1297</v>
      </c>
      <c r="E158" s="11" t="s">
        <v>357</v>
      </c>
    </row>
    <row r="159" spans="1:5" x14ac:dyDescent="0.35">
      <c r="A159" s="12" t="s">
        <v>356</v>
      </c>
      <c r="B159" s="10" t="s">
        <v>1298</v>
      </c>
      <c r="C159" s="16" t="s">
        <v>2842</v>
      </c>
      <c r="D159" s="11" t="s">
        <v>1299</v>
      </c>
      <c r="E159" s="11" t="s">
        <v>357</v>
      </c>
    </row>
    <row r="160" spans="1:5" x14ac:dyDescent="0.35">
      <c r="A160" s="12" t="s">
        <v>356</v>
      </c>
      <c r="B160" s="10" t="s">
        <v>1300</v>
      </c>
      <c r="C160" s="16" t="s">
        <v>2842</v>
      </c>
      <c r="D160" s="11" t="s">
        <v>1301</v>
      </c>
      <c r="E160" s="11" t="s">
        <v>357</v>
      </c>
    </row>
    <row r="161" spans="1:5" x14ac:dyDescent="0.35">
      <c r="A161" s="12" t="s">
        <v>356</v>
      </c>
      <c r="B161" s="10" t="s">
        <v>1302</v>
      </c>
      <c r="C161" s="16" t="s">
        <v>2842</v>
      </c>
      <c r="D161" s="11" t="s">
        <v>1303</v>
      </c>
      <c r="E161" s="11" t="s">
        <v>357</v>
      </c>
    </row>
    <row r="162" spans="1:5" x14ac:dyDescent="0.35">
      <c r="A162" s="12" t="s">
        <v>356</v>
      </c>
      <c r="B162" s="10" t="s">
        <v>1304</v>
      </c>
      <c r="C162" s="16" t="s">
        <v>2842</v>
      </c>
      <c r="D162" s="11" t="s">
        <v>1305</v>
      </c>
      <c r="E162" s="11" t="s">
        <v>357</v>
      </c>
    </row>
    <row r="163" spans="1:5" x14ac:dyDescent="0.35">
      <c r="A163" s="12" t="s">
        <v>356</v>
      </c>
      <c r="B163" s="10" t="s">
        <v>1306</v>
      </c>
      <c r="C163" s="16" t="s">
        <v>2843</v>
      </c>
      <c r="D163" s="11" t="s">
        <v>1307</v>
      </c>
      <c r="E163" s="11" t="s">
        <v>357</v>
      </c>
    </row>
    <row r="164" spans="1:5" x14ac:dyDescent="0.35">
      <c r="A164" s="12" t="s">
        <v>356</v>
      </c>
      <c r="B164" s="10" t="s">
        <v>1308</v>
      </c>
      <c r="C164" s="16" t="s">
        <v>2843</v>
      </c>
      <c r="D164" s="11" t="s">
        <v>1309</v>
      </c>
      <c r="E164" s="11" t="s">
        <v>357</v>
      </c>
    </row>
    <row r="165" spans="1:5" x14ac:dyDescent="0.35">
      <c r="A165" s="12" t="s">
        <v>356</v>
      </c>
      <c r="B165" s="10" t="s">
        <v>1310</v>
      </c>
      <c r="C165" s="16" t="s">
        <v>2844</v>
      </c>
      <c r="D165" s="11" t="s">
        <v>1311</v>
      </c>
      <c r="E165" s="11" t="s">
        <v>357</v>
      </c>
    </row>
    <row r="166" spans="1:5" x14ac:dyDescent="0.35">
      <c r="A166" s="12" t="s">
        <v>356</v>
      </c>
      <c r="B166" s="10" t="s">
        <v>1312</v>
      </c>
      <c r="C166" s="16" t="s">
        <v>2844</v>
      </c>
      <c r="D166" s="11" t="s">
        <v>1313</v>
      </c>
      <c r="E166" s="11" t="s">
        <v>357</v>
      </c>
    </row>
    <row r="167" spans="1:5" x14ac:dyDescent="0.35">
      <c r="A167" s="12" t="s">
        <v>356</v>
      </c>
      <c r="B167" s="10" t="s">
        <v>1314</v>
      </c>
      <c r="C167" s="16" t="s">
        <v>2845</v>
      </c>
      <c r="D167" s="11" t="s">
        <v>1315</v>
      </c>
      <c r="E167" s="11" t="s">
        <v>357</v>
      </c>
    </row>
    <row r="168" spans="1:5" x14ac:dyDescent="0.35">
      <c r="A168" s="12" t="s">
        <v>356</v>
      </c>
      <c r="B168" s="10" t="s">
        <v>1316</v>
      </c>
      <c r="C168" s="16" t="s">
        <v>2845</v>
      </c>
      <c r="D168" s="11" t="s">
        <v>1317</v>
      </c>
      <c r="E168" s="11" t="s">
        <v>357</v>
      </c>
    </row>
    <row r="169" spans="1:5" x14ac:dyDescent="0.35">
      <c r="A169" s="12" t="s">
        <v>359</v>
      </c>
      <c r="B169" s="10" t="s">
        <v>1318</v>
      </c>
      <c r="C169" s="16" t="s">
        <v>2846</v>
      </c>
      <c r="D169" s="11" t="s">
        <v>1319</v>
      </c>
      <c r="E169" s="11" t="s">
        <v>360</v>
      </c>
    </row>
    <row r="170" spans="1:5" x14ac:dyDescent="0.35">
      <c r="A170" s="12" t="s">
        <v>359</v>
      </c>
      <c r="B170" s="10" t="s">
        <v>1320</v>
      </c>
      <c r="C170" s="16" t="s">
        <v>2846</v>
      </c>
      <c r="D170" s="11" t="s">
        <v>1321</v>
      </c>
      <c r="E170" s="11" t="s">
        <v>360</v>
      </c>
    </row>
    <row r="171" spans="1:5" x14ac:dyDescent="0.35">
      <c r="A171" s="12" t="s">
        <v>359</v>
      </c>
      <c r="B171" s="10" t="s">
        <v>1322</v>
      </c>
      <c r="C171" s="16" t="s">
        <v>2847</v>
      </c>
      <c r="D171" s="11" t="s">
        <v>1323</v>
      </c>
      <c r="E171" s="11" t="s">
        <v>360</v>
      </c>
    </row>
    <row r="172" spans="1:5" x14ac:dyDescent="0.35">
      <c r="A172" s="12" t="s">
        <v>359</v>
      </c>
      <c r="B172" s="10" t="s">
        <v>1324</v>
      </c>
      <c r="C172" s="16" t="s">
        <v>2847</v>
      </c>
      <c r="D172" s="11" t="s">
        <v>1325</v>
      </c>
      <c r="E172" s="11" t="s">
        <v>360</v>
      </c>
    </row>
    <row r="173" spans="1:5" x14ac:dyDescent="0.35">
      <c r="A173" s="12" t="s">
        <v>359</v>
      </c>
      <c r="B173" s="10" t="s">
        <v>1326</v>
      </c>
      <c r="C173" s="16" t="s">
        <v>2847</v>
      </c>
      <c r="D173" s="11" t="s">
        <v>1327</v>
      </c>
      <c r="E173" s="11" t="s">
        <v>360</v>
      </c>
    </row>
    <row r="174" spans="1:5" x14ac:dyDescent="0.35">
      <c r="A174" s="12" t="s">
        <v>359</v>
      </c>
      <c r="B174" s="10" t="s">
        <v>1328</v>
      </c>
      <c r="C174" s="16" t="s">
        <v>2847</v>
      </c>
      <c r="D174" s="11" t="s">
        <v>1329</v>
      </c>
      <c r="E174" s="11" t="s">
        <v>360</v>
      </c>
    </row>
    <row r="175" spans="1:5" x14ac:dyDescent="0.35">
      <c r="A175" s="12" t="s">
        <v>359</v>
      </c>
      <c r="B175" s="10" t="s">
        <v>1330</v>
      </c>
      <c r="C175" s="16" t="s">
        <v>2847</v>
      </c>
      <c r="D175" s="11" t="s">
        <v>1331</v>
      </c>
      <c r="E175" s="11" t="s">
        <v>360</v>
      </c>
    </row>
    <row r="176" spans="1:5" x14ac:dyDescent="0.35">
      <c r="A176" s="12" t="s">
        <v>359</v>
      </c>
      <c r="B176" s="10" t="s">
        <v>1332</v>
      </c>
      <c r="C176" s="16" t="s">
        <v>2847</v>
      </c>
      <c r="D176" s="11" t="s">
        <v>1333</v>
      </c>
      <c r="E176" s="11" t="s">
        <v>360</v>
      </c>
    </row>
    <row r="177" spans="1:5" x14ac:dyDescent="0.35">
      <c r="A177" s="12" t="s">
        <v>359</v>
      </c>
      <c r="B177" s="10" t="s">
        <v>1334</v>
      </c>
      <c r="C177" s="16" t="s">
        <v>2848</v>
      </c>
      <c r="D177" s="11" t="s">
        <v>1335</v>
      </c>
      <c r="E177" s="11" t="s">
        <v>360</v>
      </c>
    </row>
    <row r="178" spans="1:5" x14ac:dyDescent="0.35">
      <c r="A178" s="12" t="s">
        <v>359</v>
      </c>
      <c r="B178" s="10" t="s">
        <v>1336</v>
      </c>
      <c r="C178" s="16" t="s">
        <v>2849</v>
      </c>
      <c r="D178" s="11" t="s">
        <v>1337</v>
      </c>
      <c r="E178" s="11" t="s">
        <v>360</v>
      </c>
    </row>
    <row r="179" spans="1:5" x14ac:dyDescent="0.35">
      <c r="A179" s="12" t="s">
        <v>359</v>
      </c>
      <c r="B179" s="10" t="s">
        <v>1338</v>
      </c>
      <c r="C179" s="16" t="s">
        <v>2850</v>
      </c>
      <c r="D179" s="11" t="s">
        <v>1339</v>
      </c>
      <c r="E179" s="11" t="s">
        <v>360</v>
      </c>
    </row>
    <row r="180" spans="1:5" x14ac:dyDescent="0.35">
      <c r="A180" s="12" t="s">
        <v>359</v>
      </c>
      <c r="B180" s="10" t="s">
        <v>1340</v>
      </c>
      <c r="C180" s="16" t="s">
        <v>2851</v>
      </c>
      <c r="D180" s="11" t="s">
        <v>1341</v>
      </c>
      <c r="E180" s="11" t="s">
        <v>360</v>
      </c>
    </row>
    <row r="181" spans="1:5" x14ac:dyDescent="0.35">
      <c r="A181" s="12" t="s">
        <v>364</v>
      </c>
      <c r="B181" s="10" t="s">
        <v>1342</v>
      </c>
      <c r="C181" s="16" t="s">
        <v>2852</v>
      </c>
      <c r="D181" s="11" t="s">
        <v>1343</v>
      </c>
      <c r="E181" s="11" t="s">
        <v>365</v>
      </c>
    </row>
    <row r="182" spans="1:5" x14ac:dyDescent="0.35">
      <c r="A182" s="12" t="s">
        <v>364</v>
      </c>
      <c r="B182" s="10" t="s">
        <v>1344</v>
      </c>
      <c r="C182" s="16" t="s">
        <v>2852</v>
      </c>
      <c r="D182" s="11" t="s">
        <v>1345</v>
      </c>
      <c r="E182" s="11" t="s">
        <v>365</v>
      </c>
    </row>
    <row r="183" spans="1:5" x14ac:dyDescent="0.35">
      <c r="A183" s="12" t="s">
        <v>364</v>
      </c>
      <c r="B183" s="10" t="s">
        <v>1346</v>
      </c>
      <c r="C183" s="16" t="s">
        <v>2852</v>
      </c>
      <c r="D183" s="11" t="s">
        <v>1347</v>
      </c>
      <c r="E183" s="11" t="s">
        <v>365</v>
      </c>
    </row>
    <row r="184" spans="1:5" x14ac:dyDescent="0.35">
      <c r="A184" s="12" t="s">
        <v>367</v>
      </c>
      <c r="B184" s="10" t="s">
        <v>1348</v>
      </c>
      <c r="C184" s="16" t="s">
        <v>2853</v>
      </c>
      <c r="D184" s="11" t="s">
        <v>1349</v>
      </c>
      <c r="E184" s="11" t="s">
        <v>368</v>
      </c>
    </row>
    <row r="185" spans="1:5" x14ac:dyDescent="0.35">
      <c r="A185" s="12" t="s">
        <v>367</v>
      </c>
      <c r="B185" s="10" t="s">
        <v>1350</v>
      </c>
      <c r="C185" s="16" t="s">
        <v>2853</v>
      </c>
      <c r="D185" s="11" t="s">
        <v>1351</v>
      </c>
      <c r="E185" s="11" t="s">
        <v>368</v>
      </c>
    </row>
    <row r="186" spans="1:5" x14ac:dyDescent="0.35">
      <c r="A186" s="12" t="s">
        <v>367</v>
      </c>
      <c r="B186" s="10" t="s">
        <v>1352</v>
      </c>
      <c r="C186" s="16" t="s">
        <v>2853</v>
      </c>
      <c r="D186" s="11" t="s">
        <v>1353</v>
      </c>
      <c r="E186" s="11" t="s">
        <v>368</v>
      </c>
    </row>
    <row r="187" spans="1:5" x14ac:dyDescent="0.35">
      <c r="A187" s="12" t="s">
        <v>367</v>
      </c>
      <c r="B187" s="10" t="s">
        <v>1354</v>
      </c>
      <c r="C187" s="16" t="s">
        <v>2853</v>
      </c>
      <c r="D187" s="11" t="s">
        <v>1355</v>
      </c>
      <c r="E187" s="11" t="s">
        <v>368</v>
      </c>
    </row>
    <row r="188" spans="1:5" x14ac:dyDescent="0.35">
      <c r="A188" s="12" t="s">
        <v>367</v>
      </c>
      <c r="B188" s="10" t="s">
        <v>1356</v>
      </c>
      <c r="C188" s="16" t="s">
        <v>2853</v>
      </c>
      <c r="D188" s="11" t="s">
        <v>1357</v>
      </c>
      <c r="E188" s="11" t="s">
        <v>368</v>
      </c>
    </row>
    <row r="189" spans="1:5" x14ac:dyDescent="0.35">
      <c r="A189" s="12" t="s">
        <v>370</v>
      </c>
      <c r="B189" s="10" t="s">
        <v>1358</v>
      </c>
      <c r="C189" s="16" t="s">
        <v>2854</v>
      </c>
      <c r="D189" s="11" t="s">
        <v>1359</v>
      </c>
      <c r="E189" s="11" t="s">
        <v>371</v>
      </c>
    </row>
    <row r="190" spans="1:5" x14ac:dyDescent="0.35">
      <c r="A190" s="12" t="s">
        <v>370</v>
      </c>
      <c r="B190" s="10" t="s">
        <v>1360</v>
      </c>
      <c r="C190" s="16" t="s">
        <v>2854</v>
      </c>
      <c r="D190" s="11" t="s">
        <v>1361</v>
      </c>
      <c r="E190" s="11" t="s">
        <v>371</v>
      </c>
    </row>
    <row r="191" spans="1:5" x14ac:dyDescent="0.35">
      <c r="A191" s="12" t="s">
        <v>370</v>
      </c>
      <c r="B191" s="10" t="s">
        <v>1362</v>
      </c>
      <c r="C191" s="16" t="s">
        <v>2854</v>
      </c>
      <c r="D191" s="11" t="s">
        <v>1363</v>
      </c>
      <c r="E191" s="11" t="s">
        <v>371</v>
      </c>
    </row>
    <row r="192" spans="1:5" x14ac:dyDescent="0.35">
      <c r="A192" s="12" t="s">
        <v>370</v>
      </c>
      <c r="B192" s="10" t="s">
        <v>1364</v>
      </c>
      <c r="C192" s="16" t="s">
        <v>2854</v>
      </c>
      <c r="D192" s="11" t="s">
        <v>1365</v>
      </c>
      <c r="E192" s="11" t="s">
        <v>371</v>
      </c>
    </row>
    <row r="193" spans="1:5" x14ac:dyDescent="0.35">
      <c r="A193" s="12" t="s">
        <v>370</v>
      </c>
      <c r="B193" s="10" t="s">
        <v>1366</v>
      </c>
      <c r="C193" s="16" t="s">
        <v>2854</v>
      </c>
      <c r="D193" s="11" t="s">
        <v>1367</v>
      </c>
      <c r="E193" s="11" t="s">
        <v>371</v>
      </c>
    </row>
    <row r="194" spans="1:5" x14ac:dyDescent="0.35">
      <c r="A194" s="12" t="s">
        <v>370</v>
      </c>
      <c r="B194" s="10" t="s">
        <v>1368</v>
      </c>
      <c r="C194" s="16" t="s">
        <v>2854</v>
      </c>
      <c r="D194" s="11" t="s">
        <v>1369</v>
      </c>
      <c r="E194" s="11" t="s">
        <v>371</v>
      </c>
    </row>
    <row r="195" spans="1:5" x14ac:dyDescent="0.35">
      <c r="A195" s="12" t="s">
        <v>375</v>
      </c>
      <c r="B195" s="10" t="s">
        <v>1370</v>
      </c>
      <c r="C195" s="16" t="s">
        <v>2855</v>
      </c>
      <c r="D195" s="11" t="s">
        <v>1371</v>
      </c>
      <c r="E195" s="11" t="s">
        <v>376</v>
      </c>
    </row>
    <row r="196" spans="1:5" x14ac:dyDescent="0.35">
      <c r="A196" s="12" t="s">
        <v>375</v>
      </c>
      <c r="B196" s="10" t="s">
        <v>1372</v>
      </c>
      <c r="C196" s="16" t="s">
        <v>2855</v>
      </c>
      <c r="D196" s="11" t="s">
        <v>1373</v>
      </c>
      <c r="E196" s="11" t="s">
        <v>376</v>
      </c>
    </row>
    <row r="197" spans="1:5" x14ac:dyDescent="0.35">
      <c r="A197" s="12" t="s">
        <v>375</v>
      </c>
      <c r="B197" s="10" t="s">
        <v>1374</v>
      </c>
      <c r="C197" s="16" t="s">
        <v>2855</v>
      </c>
      <c r="D197" s="11" t="s">
        <v>1375</v>
      </c>
      <c r="E197" s="11" t="s">
        <v>376</v>
      </c>
    </row>
    <row r="198" spans="1:5" x14ac:dyDescent="0.35">
      <c r="A198" s="12" t="s">
        <v>375</v>
      </c>
      <c r="B198" s="10" t="s">
        <v>1376</v>
      </c>
      <c r="C198" s="16" t="s">
        <v>2855</v>
      </c>
      <c r="D198" s="11" t="s">
        <v>1377</v>
      </c>
      <c r="E198" s="11" t="s">
        <v>376</v>
      </c>
    </row>
    <row r="199" spans="1:5" x14ac:dyDescent="0.35">
      <c r="A199" s="12" t="s">
        <v>375</v>
      </c>
      <c r="B199" s="10" t="s">
        <v>1378</v>
      </c>
      <c r="C199" s="16" t="s">
        <v>2855</v>
      </c>
      <c r="D199" s="11" t="s">
        <v>1379</v>
      </c>
      <c r="E199" s="11" t="s">
        <v>376</v>
      </c>
    </row>
    <row r="200" spans="1:5" x14ac:dyDescent="0.35">
      <c r="A200" s="12" t="s">
        <v>378</v>
      </c>
      <c r="B200" s="10" t="s">
        <v>1380</v>
      </c>
      <c r="C200" s="16" t="s">
        <v>2856</v>
      </c>
      <c r="D200" s="11" t="s">
        <v>1381</v>
      </c>
      <c r="E200" s="11" t="s">
        <v>379</v>
      </c>
    </row>
    <row r="201" spans="1:5" x14ac:dyDescent="0.35">
      <c r="A201" s="12" t="s">
        <v>378</v>
      </c>
      <c r="B201" s="10" t="s">
        <v>1382</v>
      </c>
      <c r="C201" s="16" t="s">
        <v>2856</v>
      </c>
      <c r="D201" s="11" t="s">
        <v>1383</v>
      </c>
      <c r="E201" s="11" t="s">
        <v>379</v>
      </c>
    </row>
    <row r="202" spans="1:5" x14ac:dyDescent="0.35">
      <c r="A202" s="12" t="s">
        <v>378</v>
      </c>
      <c r="B202" s="10" t="s">
        <v>1384</v>
      </c>
      <c r="C202" s="16" t="s">
        <v>2856</v>
      </c>
      <c r="D202" s="11" t="s">
        <v>1385</v>
      </c>
      <c r="E202" s="11" t="s">
        <v>379</v>
      </c>
    </row>
    <row r="203" spans="1:5" x14ac:dyDescent="0.35">
      <c r="A203" s="12" t="s">
        <v>378</v>
      </c>
      <c r="B203" s="10" t="s">
        <v>1386</v>
      </c>
      <c r="C203" s="16" t="s">
        <v>2856</v>
      </c>
      <c r="D203" s="11" t="s">
        <v>1387</v>
      </c>
      <c r="E203" s="11" t="s">
        <v>379</v>
      </c>
    </row>
    <row r="204" spans="1:5" x14ac:dyDescent="0.35">
      <c r="A204" s="12" t="s">
        <v>378</v>
      </c>
      <c r="B204" s="10" t="s">
        <v>1388</v>
      </c>
      <c r="C204" s="16" t="s">
        <v>2856</v>
      </c>
      <c r="D204" s="11" t="s">
        <v>1389</v>
      </c>
      <c r="E204" s="11" t="s">
        <v>379</v>
      </c>
    </row>
    <row r="205" spans="1:5" x14ac:dyDescent="0.35">
      <c r="A205" s="12" t="s">
        <v>378</v>
      </c>
      <c r="B205" s="10" t="s">
        <v>1390</v>
      </c>
      <c r="C205" s="16" t="s">
        <v>2856</v>
      </c>
      <c r="D205" s="11" t="s">
        <v>1391</v>
      </c>
      <c r="E205" s="11" t="s">
        <v>379</v>
      </c>
    </row>
    <row r="206" spans="1:5" x14ac:dyDescent="0.35">
      <c r="A206" s="12" t="s">
        <v>378</v>
      </c>
      <c r="B206" s="10" t="s">
        <v>1392</v>
      </c>
      <c r="C206" s="16" t="s">
        <v>2856</v>
      </c>
      <c r="D206" s="11" t="s">
        <v>1393</v>
      </c>
      <c r="E206" s="11" t="s">
        <v>379</v>
      </c>
    </row>
    <row r="207" spans="1:5" x14ac:dyDescent="0.35">
      <c r="A207" s="12" t="s">
        <v>381</v>
      </c>
      <c r="B207" s="10" t="s">
        <v>1394</v>
      </c>
      <c r="C207" s="16" t="s">
        <v>2857</v>
      </c>
      <c r="D207" s="11" t="s">
        <v>1395</v>
      </c>
      <c r="E207" s="11" t="s">
        <v>382</v>
      </c>
    </row>
    <row r="208" spans="1:5" x14ac:dyDescent="0.35">
      <c r="A208" s="12" t="s">
        <v>381</v>
      </c>
      <c r="B208" s="10" t="s">
        <v>1396</v>
      </c>
      <c r="C208" s="16" t="s">
        <v>2857</v>
      </c>
      <c r="D208" s="11" t="s">
        <v>1397</v>
      </c>
      <c r="E208" s="11" t="s">
        <v>382</v>
      </c>
    </row>
    <row r="209" spans="1:5" x14ac:dyDescent="0.35">
      <c r="A209" s="12" t="s">
        <v>381</v>
      </c>
      <c r="B209" s="10" t="s">
        <v>1398</v>
      </c>
      <c r="C209" s="16" t="s">
        <v>2857</v>
      </c>
      <c r="D209" s="11" t="s">
        <v>1399</v>
      </c>
      <c r="E209" s="11" t="s">
        <v>382</v>
      </c>
    </row>
    <row r="210" spans="1:5" x14ac:dyDescent="0.35">
      <c r="A210" s="12" t="s">
        <v>381</v>
      </c>
      <c r="B210" s="10" t="s">
        <v>1400</v>
      </c>
      <c r="C210" s="16" t="s">
        <v>2857</v>
      </c>
      <c r="D210" s="11" t="s">
        <v>1401</v>
      </c>
      <c r="E210" s="11" t="s">
        <v>382</v>
      </c>
    </row>
    <row r="211" spans="1:5" x14ac:dyDescent="0.35">
      <c r="A211" s="12" t="s">
        <v>381</v>
      </c>
      <c r="B211" s="10" t="s">
        <v>1402</v>
      </c>
      <c r="C211" s="16" t="s">
        <v>2857</v>
      </c>
      <c r="D211" s="11" t="s">
        <v>1403</v>
      </c>
      <c r="E211" s="11" t="s">
        <v>382</v>
      </c>
    </row>
    <row r="212" spans="1:5" x14ac:dyDescent="0.35">
      <c r="A212" s="12" t="s">
        <v>381</v>
      </c>
      <c r="B212" s="10" t="s">
        <v>1404</v>
      </c>
      <c r="C212" s="16" t="s">
        <v>2857</v>
      </c>
      <c r="D212" s="11" t="s">
        <v>1405</v>
      </c>
      <c r="E212" s="11" t="s">
        <v>382</v>
      </c>
    </row>
    <row r="213" spans="1:5" x14ac:dyDescent="0.35">
      <c r="A213" s="12" t="s">
        <v>386</v>
      </c>
      <c r="B213" s="10" t="s">
        <v>1406</v>
      </c>
      <c r="C213" s="16" t="s">
        <v>2858</v>
      </c>
      <c r="D213" s="11" t="s">
        <v>387</v>
      </c>
      <c r="E213" s="11" t="s">
        <v>387</v>
      </c>
    </row>
    <row r="214" spans="1:5" x14ac:dyDescent="0.35">
      <c r="A214" s="12" t="s">
        <v>1409</v>
      </c>
      <c r="B214" s="10" t="s">
        <v>1407</v>
      </c>
      <c r="C214" s="16" t="s">
        <v>2858</v>
      </c>
      <c r="D214" s="11" t="s">
        <v>1408</v>
      </c>
      <c r="E214" s="11" t="s">
        <v>1410</v>
      </c>
    </row>
    <row r="215" spans="1:5" x14ac:dyDescent="0.35">
      <c r="A215" s="12" t="s">
        <v>1409</v>
      </c>
      <c r="B215" s="10" t="s">
        <v>1411</v>
      </c>
      <c r="C215" s="16" t="s">
        <v>2858</v>
      </c>
      <c r="D215" s="11" t="s">
        <v>1412</v>
      </c>
      <c r="E215" s="11" t="s">
        <v>1410</v>
      </c>
    </row>
    <row r="216" spans="1:5" x14ac:dyDescent="0.35">
      <c r="A216" s="12" t="s">
        <v>1409</v>
      </c>
      <c r="B216" s="10" t="s">
        <v>1413</v>
      </c>
      <c r="C216" s="16" t="s">
        <v>2858</v>
      </c>
      <c r="D216" s="11" t="s">
        <v>1414</v>
      </c>
      <c r="E216" s="11" t="s">
        <v>1410</v>
      </c>
    </row>
    <row r="217" spans="1:5" x14ac:dyDescent="0.35">
      <c r="A217" s="12" t="s">
        <v>393</v>
      </c>
      <c r="B217" s="10" t="s">
        <v>1415</v>
      </c>
      <c r="C217" s="16" t="s">
        <v>2859</v>
      </c>
      <c r="D217" s="11" t="s">
        <v>1416</v>
      </c>
      <c r="E217" s="11" t="s">
        <v>394</v>
      </c>
    </row>
    <row r="218" spans="1:5" x14ac:dyDescent="0.35">
      <c r="A218" s="12" t="s">
        <v>393</v>
      </c>
      <c r="B218" s="10" t="s">
        <v>1417</v>
      </c>
      <c r="C218" s="16" t="s">
        <v>2859</v>
      </c>
      <c r="D218" s="11" t="s">
        <v>1418</v>
      </c>
      <c r="E218" s="11" t="s">
        <v>394</v>
      </c>
    </row>
    <row r="219" spans="1:5" x14ac:dyDescent="0.35">
      <c r="A219" s="12" t="s">
        <v>393</v>
      </c>
      <c r="B219" s="10" t="s">
        <v>1419</v>
      </c>
      <c r="C219" s="16" t="s">
        <v>2859</v>
      </c>
      <c r="D219" s="11" t="s">
        <v>1420</v>
      </c>
      <c r="E219" s="11" t="s">
        <v>394</v>
      </c>
    </row>
    <row r="220" spans="1:5" x14ac:dyDescent="0.35">
      <c r="A220" s="12" t="s">
        <v>393</v>
      </c>
      <c r="B220" s="10" t="s">
        <v>1421</v>
      </c>
      <c r="C220" s="16" t="s">
        <v>2859</v>
      </c>
      <c r="D220" s="11" t="s">
        <v>1422</v>
      </c>
      <c r="E220" s="11" t="s">
        <v>394</v>
      </c>
    </row>
    <row r="221" spans="1:5" x14ac:dyDescent="0.35">
      <c r="A221" s="12" t="s">
        <v>393</v>
      </c>
      <c r="B221" s="10" t="s">
        <v>1423</v>
      </c>
      <c r="C221" s="16" t="s">
        <v>2859</v>
      </c>
      <c r="D221" s="11" t="s">
        <v>1424</v>
      </c>
      <c r="E221" s="11" t="s">
        <v>394</v>
      </c>
    </row>
    <row r="222" spans="1:5" x14ac:dyDescent="0.35">
      <c r="A222" s="12" t="s">
        <v>393</v>
      </c>
      <c r="B222" s="10" t="s">
        <v>1425</v>
      </c>
      <c r="C222" s="16" t="s">
        <v>2859</v>
      </c>
      <c r="D222" s="11" t="s">
        <v>1426</v>
      </c>
      <c r="E222" s="11" t="s">
        <v>394</v>
      </c>
    </row>
    <row r="223" spans="1:5" ht="25.5" x14ac:dyDescent="0.35">
      <c r="A223" s="12" t="s">
        <v>396</v>
      </c>
      <c r="B223" s="10" t="s">
        <v>1427</v>
      </c>
      <c r="C223" s="16" t="s">
        <v>2860</v>
      </c>
      <c r="D223" s="11" t="s">
        <v>1428</v>
      </c>
      <c r="E223" s="11" t="s">
        <v>397</v>
      </c>
    </row>
    <row r="224" spans="1:5" ht="25.5" x14ac:dyDescent="0.35">
      <c r="A224" s="12" t="s">
        <v>396</v>
      </c>
      <c r="B224" s="10" t="s">
        <v>1429</v>
      </c>
      <c r="C224" s="16" t="s">
        <v>2860</v>
      </c>
      <c r="D224" s="11" t="s">
        <v>1430</v>
      </c>
      <c r="E224" s="11" t="s">
        <v>397</v>
      </c>
    </row>
    <row r="225" spans="1:5" x14ac:dyDescent="0.35">
      <c r="A225" s="12" t="s">
        <v>399</v>
      </c>
      <c r="B225" s="10" t="s">
        <v>1431</v>
      </c>
      <c r="C225" s="16" t="s">
        <v>2861</v>
      </c>
      <c r="D225" s="11" t="s">
        <v>1432</v>
      </c>
      <c r="E225" s="11" t="s">
        <v>400</v>
      </c>
    </row>
    <row r="226" spans="1:5" x14ac:dyDescent="0.35">
      <c r="A226" s="12" t="s">
        <v>399</v>
      </c>
      <c r="B226" s="10" t="s">
        <v>1433</v>
      </c>
      <c r="C226" s="16" t="s">
        <v>2861</v>
      </c>
      <c r="D226" s="11" t="s">
        <v>1434</v>
      </c>
      <c r="E226" s="11" t="s">
        <v>400</v>
      </c>
    </row>
    <row r="227" spans="1:5" x14ac:dyDescent="0.35">
      <c r="A227" s="12" t="s">
        <v>399</v>
      </c>
      <c r="B227" s="10" t="s">
        <v>1435</v>
      </c>
      <c r="C227" s="16" t="s">
        <v>2861</v>
      </c>
      <c r="D227" s="11" t="s">
        <v>1436</v>
      </c>
      <c r="E227" s="11" t="s">
        <v>400</v>
      </c>
    </row>
    <row r="228" spans="1:5" x14ac:dyDescent="0.35">
      <c r="A228" s="12" t="s">
        <v>402</v>
      </c>
      <c r="B228" s="10" t="s">
        <v>1437</v>
      </c>
      <c r="C228" s="16" t="s">
        <v>2862</v>
      </c>
      <c r="D228" s="11" t="s">
        <v>403</v>
      </c>
      <c r="E228" s="11" t="s">
        <v>403</v>
      </c>
    </row>
    <row r="229" spans="1:5" x14ac:dyDescent="0.35">
      <c r="A229" s="12" t="s">
        <v>407</v>
      </c>
      <c r="B229" s="10" t="s">
        <v>1438</v>
      </c>
      <c r="C229" s="16" t="s">
        <v>2863</v>
      </c>
      <c r="D229" s="11" t="s">
        <v>1439</v>
      </c>
      <c r="E229" s="11" t="s">
        <v>408</v>
      </c>
    </row>
    <row r="230" spans="1:5" x14ac:dyDescent="0.35">
      <c r="A230" s="12" t="s">
        <v>407</v>
      </c>
      <c r="B230" s="10" t="s">
        <v>1440</v>
      </c>
      <c r="C230" s="16" t="s">
        <v>2863</v>
      </c>
      <c r="D230" s="11" t="s">
        <v>1441</v>
      </c>
      <c r="E230" s="11" t="s">
        <v>408</v>
      </c>
    </row>
    <row r="231" spans="1:5" x14ac:dyDescent="0.35">
      <c r="A231" s="12" t="s">
        <v>410</v>
      </c>
      <c r="B231" s="10" t="s">
        <v>1442</v>
      </c>
      <c r="C231" s="16" t="s">
        <v>2864</v>
      </c>
      <c r="D231" s="11" t="s">
        <v>1443</v>
      </c>
      <c r="E231" s="11" t="s">
        <v>411</v>
      </c>
    </row>
    <row r="232" spans="1:5" x14ac:dyDescent="0.35">
      <c r="A232" s="12" t="s">
        <v>410</v>
      </c>
      <c r="B232" s="10" t="s">
        <v>1444</v>
      </c>
      <c r="C232" s="16" t="s">
        <v>2864</v>
      </c>
      <c r="D232" s="11" t="s">
        <v>1445</v>
      </c>
      <c r="E232" s="11" t="s">
        <v>411</v>
      </c>
    </row>
    <row r="233" spans="1:5" x14ac:dyDescent="0.35">
      <c r="A233" s="12" t="s">
        <v>413</v>
      </c>
      <c r="B233" s="10" t="s">
        <v>1446</v>
      </c>
      <c r="C233" s="16" t="s">
        <v>2865</v>
      </c>
      <c r="D233" s="11" t="s">
        <v>1447</v>
      </c>
      <c r="E233" s="11" t="s">
        <v>414</v>
      </c>
    </row>
    <row r="234" spans="1:5" x14ac:dyDescent="0.35">
      <c r="A234" s="12" t="s">
        <v>413</v>
      </c>
      <c r="B234" s="10" t="s">
        <v>1448</v>
      </c>
      <c r="C234" s="16" t="s">
        <v>2865</v>
      </c>
      <c r="D234" s="11" t="s">
        <v>1449</v>
      </c>
      <c r="E234" s="11" t="s">
        <v>414</v>
      </c>
    </row>
    <row r="235" spans="1:5" x14ac:dyDescent="0.35">
      <c r="A235" s="12" t="s">
        <v>413</v>
      </c>
      <c r="B235" s="10" t="s">
        <v>1450</v>
      </c>
      <c r="C235" s="16" t="s">
        <v>2865</v>
      </c>
      <c r="D235" s="11" t="s">
        <v>1451</v>
      </c>
      <c r="E235" s="11" t="s">
        <v>414</v>
      </c>
    </row>
    <row r="236" spans="1:5" x14ac:dyDescent="0.35">
      <c r="A236" s="12" t="s">
        <v>413</v>
      </c>
      <c r="B236" s="10" t="s">
        <v>1452</v>
      </c>
      <c r="C236" s="16" t="s">
        <v>2865</v>
      </c>
      <c r="D236" s="11" t="s">
        <v>1453</v>
      </c>
      <c r="E236" s="11" t="s">
        <v>414</v>
      </c>
    </row>
    <row r="237" spans="1:5" x14ac:dyDescent="0.35">
      <c r="A237" s="12" t="s">
        <v>418</v>
      </c>
      <c r="B237" s="10" t="s">
        <v>1454</v>
      </c>
      <c r="C237" s="16" t="s">
        <v>2866</v>
      </c>
      <c r="D237" s="11" t="s">
        <v>1455</v>
      </c>
      <c r="E237" s="11" t="s">
        <v>419</v>
      </c>
    </row>
    <row r="238" spans="1:5" x14ac:dyDescent="0.35">
      <c r="A238" s="12" t="s">
        <v>418</v>
      </c>
      <c r="B238" s="10" t="s">
        <v>1456</v>
      </c>
      <c r="C238" s="16" t="s">
        <v>2866</v>
      </c>
      <c r="D238" s="11" t="s">
        <v>1457</v>
      </c>
      <c r="E238" s="11" t="s">
        <v>419</v>
      </c>
    </row>
    <row r="239" spans="1:5" x14ac:dyDescent="0.35">
      <c r="A239" s="12" t="s">
        <v>418</v>
      </c>
      <c r="B239" s="10" t="s">
        <v>1458</v>
      </c>
      <c r="C239" s="16" t="s">
        <v>2866</v>
      </c>
      <c r="D239" s="11" t="s">
        <v>1459</v>
      </c>
      <c r="E239" s="11" t="s">
        <v>419</v>
      </c>
    </row>
    <row r="240" spans="1:5" x14ac:dyDescent="0.35">
      <c r="A240" s="12" t="s">
        <v>418</v>
      </c>
      <c r="B240" s="10" t="s">
        <v>1460</v>
      </c>
      <c r="C240" s="16" t="s">
        <v>2866</v>
      </c>
      <c r="D240" s="11" t="s">
        <v>1461</v>
      </c>
      <c r="E240" s="11" t="s">
        <v>419</v>
      </c>
    </row>
    <row r="241" spans="1:5" ht="25.5" x14ac:dyDescent="0.35">
      <c r="A241" s="12" t="s">
        <v>418</v>
      </c>
      <c r="B241" s="10" t="s">
        <v>1462</v>
      </c>
      <c r="C241" s="16" t="s">
        <v>2866</v>
      </c>
      <c r="D241" s="11" t="s">
        <v>1463</v>
      </c>
      <c r="E241" s="11" t="s">
        <v>419</v>
      </c>
    </row>
    <row r="242" spans="1:5" x14ac:dyDescent="0.35">
      <c r="A242" s="12" t="s">
        <v>418</v>
      </c>
      <c r="B242" s="10" t="s">
        <v>1464</v>
      </c>
      <c r="C242" s="16" t="s">
        <v>2866</v>
      </c>
      <c r="D242" s="11" t="s">
        <v>1465</v>
      </c>
      <c r="E242" s="11" t="s">
        <v>419</v>
      </c>
    </row>
    <row r="243" spans="1:5" x14ac:dyDescent="0.35">
      <c r="A243" s="12" t="s">
        <v>418</v>
      </c>
      <c r="B243" s="10" t="s">
        <v>1466</v>
      </c>
      <c r="C243" s="16" t="s">
        <v>2866</v>
      </c>
      <c r="D243" s="11" t="s">
        <v>1467</v>
      </c>
      <c r="E243" s="11" t="s">
        <v>419</v>
      </c>
    </row>
    <row r="244" spans="1:5" x14ac:dyDescent="0.35">
      <c r="A244" s="12" t="s">
        <v>418</v>
      </c>
      <c r="B244" s="10" t="s">
        <v>1468</v>
      </c>
      <c r="C244" s="16" t="s">
        <v>2866</v>
      </c>
      <c r="D244" s="11" t="s">
        <v>1469</v>
      </c>
      <c r="E244" s="11" t="s">
        <v>419</v>
      </c>
    </row>
    <row r="245" spans="1:5" x14ac:dyDescent="0.35">
      <c r="A245" s="12" t="s">
        <v>418</v>
      </c>
      <c r="B245" s="10" t="s">
        <v>1470</v>
      </c>
      <c r="C245" s="16" t="s">
        <v>2866</v>
      </c>
      <c r="D245" s="11" t="s">
        <v>1471</v>
      </c>
      <c r="E245" s="11" t="s">
        <v>419</v>
      </c>
    </row>
    <row r="246" spans="1:5" x14ac:dyDescent="0.35">
      <c r="A246" s="12" t="s">
        <v>418</v>
      </c>
      <c r="B246" s="10" t="s">
        <v>1472</v>
      </c>
      <c r="C246" s="16" t="s">
        <v>2866</v>
      </c>
      <c r="D246" s="11" t="s">
        <v>1473</v>
      </c>
      <c r="E246" s="11" t="s">
        <v>419</v>
      </c>
    </row>
    <row r="247" spans="1:5" x14ac:dyDescent="0.35">
      <c r="A247" s="12" t="s">
        <v>418</v>
      </c>
      <c r="B247" s="10" t="s">
        <v>1474</v>
      </c>
      <c r="C247" s="16" t="s">
        <v>2866</v>
      </c>
      <c r="D247" s="11" t="s">
        <v>1475</v>
      </c>
      <c r="E247" s="11" t="s">
        <v>419</v>
      </c>
    </row>
    <row r="248" spans="1:5" x14ac:dyDescent="0.35">
      <c r="A248" s="12" t="s">
        <v>418</v>
      </c>
      <c r="B248" s="10" t="s">
        <v>1476</v>
      </c>
      <c r="C248" s="16" t="s">
        <v>2866</v>
      </c>
      <c r="D248" s="11" t="s">
        <v>1477</v>
      </c>
      <c r="E248" s="11" t="s">
        <v>419</v>
      </c>
    </row>
    <row r="249" spans="1:5" x14ac:dyDescent="0.35">
      <c r="A249" s="12" t="s">
        <v>421</v>
      </c>
      <c r="B249" s="10" t="s">
        <v>1478</v>
      </c>
      <c r="C249" s="16" t="s">
        <v>2867</v>
      </c>
      <c r="D249" s="11" t="s">
        <v>1479</v>
      </c>
      <c r="E249" s="11" t="s">
        <v>422</v>
      </c>
    </row>
    <row r="250" spans="1:5" x14ac:dyDescent="0.35">
      <c r="A250" s="12" t="s">
        <v>421</v>
      </c>
      <c r="B250" s="10" t="s">
        <v>1480</v>
      </c>
      <c r="C250" s="16" t="s">
        <v>2867</v>
      </c>
      <c r="D250" s="11" t="s">
        <v>1481</v>
      </c>
      <c r="E250" s="11" t="s">
        <v>422</v>
      </c>
    </row>
    <row r="251" spans="1:5" x14ac:dyDescent="0.35">
      <c r="A251" s="12" t="s">
        <v>421</v>
      </c>
      <c r="B251" s="10" t="s">
        <v>1482</v>
      </c>
      <c r="C251" s="16" t="s">
        <v>2867</v>
      </c>
      <c r="D251" s="11" t="s">
        <v>1483</v>
      </c>
      <c r="E251" s="11" t="s">
        <v>422</v>
      </c>
    </row>
    <row r="252" spans="1:5" ht="25.5" x14ac:dyDescent="0.35">
      <c r="A252" s="12" t="s">
        <v>6</v>
      </c>
      <c r="B252" s="10" t="s">
        <v>1484</v>
      </c>
      <c r="C252" s="16" t="s">
        <v>2868</v>
      </c>
      <c r="D252" s="11" t="s">
        <v>1485</v>
      </c>
      <c r="E252" s="11" t="s">
        <v>429</v>
      </c>
    </row>
    <row r="253" spans="1:5" ht="25.5" x14ac:dyDescent="0.35">
      <c r="A253" s="12" t="s">
        <v>6</v>
      </c>
      <c r="B253" s="10" t="s">
        <v>1486</v>
      </c>
      <c r="C253" s="16" t="s">
        <v>2868</v>
      </c>
      <c r="D253" s="11" t="s">
        <v>1487</v>
      </c>
      <c r="E253" s="11" t="s">
        <v>429</v>
      </c>
    </row>
    <row r="254" spans="1:5" ht="25.5" x14ac:dyDescent="0.35">
      <c r="A254" s="12" t="s">
        <v>6</v>
      </c>
      <c r="B254" s="10" t="s">
        <v>1488</v>
      </c>
      <c r="C254" s="16" t="s">
        <v>2869</v>
      </c>
      <c r="D254" s="11" t="s">
        <v>1489</v>
      </c>
      <c r="E254" s="11" t="s">
        <v>429</v>
      </c>
    </row>
    <row r="255" spans="1:5" ht="25.5" x14ac:dyDescent="0.35">
      <c r="A255" s="12" t="s">
        <v>6</v>
      </c>
      <c r="B255" s="10" t="s">
        <v>1490</v>
      </c>
      <c r="C255" s="16" t="s">
        <v>2869</v>
      </c>
      <c r="D255" s="11" t="s">
        <v>1491</v>
      </c>
      <c r="E255" s="11" t="s">
        <v>429</v>
      </c>
    </row>
    <row r="256" spans="1:5" x14ac:dyDescent="0.35">
      <c r="A256" s="12" t="s">
        <v>426</v>
      </c>
      <c r="B256" s="10" t="s">
        <v>1492</v>
      </c>
      <c r="C256" s="16" t="s">
        <v>2870</v>
      </c>
      <c r="D256" s="11" t="s">
        <v>1493</v>
      </c>
      <c r="E256" s="11" t="s">
        <v>427</v>
      </c>
    </row>
    <row r="257" spans="1:5" x14ac:dyDescent="0.35">
      <c r="A257" s="12" t="s">
        <v>426</v>
      </c>
      <c r="B257" s="10" t="s">
        <v>1494</v>
      </c>
      <c r="C257" s="16" t="s">
        <v>2870</v>
      </c>
      <c r="D257" s="11" t="s">
        <v>1495</v>
      </c>
      <c r="E257" s="11" t="s">
        <v>427</v>
      </c>
    </row>
    <row r="258" spans="1:5" x14ac:dyDescent="0.35">
      <c r="A258" s="12" t="s">
        <v>426</v>
      </c>
      <c r="B258" s="10" t="s">
        <v>1496</v>
      </c>
      <c r="C258" s="16" t="s">
        <v>2870</v>
      </c>
      <c r="D258" s="11" t="s">
        <v>1497</v>
      </c>
      <c r="E258" s="11" t="s">
        <v>427</v>
      </c>
    </row>
    <row r="259" spans="1:5" x14ac:dyDescent="0.35">
      <c r="A259" s="12" t="s">
        <v>426</v>
      </c>
      <c r="B259" s="10" t="s">
        <v>1498</v>
      </c>
      <c r="C259" s="16" t="s">
        <v>2870</v>
      </c>
      <c r="D259" s="11" t="s">
        <v>1499</v>
      </c>
      <c r="E259" s="11" t="s">
        <v>427</v>
      </c>
    </row>
    <row r="260" spans="1:5" ht="25.5" x14ac:dyDescent="0.35">
      <c r="A260" s="12" t="s">
        <v>6</v>
      </c>
      <c r="B260" s="10" t="s">
        <v>1500</v>
      </c>
      <c r="C260" s="16" t="s">
        <v>2871</v>
      </c>
      <c r="D260" s="11" t="s">
        <v>1501</v>
      </c>
      <c r="E260" s="11" t="s">
        <v>429</v>
      </c>
    </row>
    <row r="261" spans="1:5" ht="25.5" x14ac:dyDescent="0.35">
      <c r="A261" s="12" t="s">
        <v>6</v>
      </c>
      <c r="B261" s="10" t="s">
        <v>1502</v>
      </c>
      <c r="C261" s="16" t="s">
        <v>2871</v>
      </c>
      <c r="D261" s="11" t="s">
        <v>1503</v>
      </c>
      <c r="E261" s="11" t="s">
        <v>429</v>
      </c>
    </row>
    <row r="262" spans="1:5" ht="25.5" x14ac:dyDescent="0.35">
      <c r="A262" s="12" t="s">
        <v>6</v>
      </c>
      <c r="B262" s="10" t="s">
        <v>1504</v>
      </c>
      <c r="C262" s="16" t="s">
        <v>5</v>
      </c>
      <c r="D262" s="11" t="s">
        <v>1505</v>
      </c>
      <c r="E262" s="11" t="s">
        <v>429</v>
      </c>
    </row>
    <row r="263" spans="1:5" ht="25.5" x14ac:dyDescent="0.35">
      <c r="A263" s="12" t="s">
        <v>6</v>
      </c>
      <c r="B263" s="10" t="s">
        <v>1506</v>
      </c>
      <c r="C263" s="16" t="s">
        <v>5</v>
      </c>
      <c r="D263" s="11" t="s">
        <v>1507</v>
      </c>
      <c r="E263" s="11" t="s">
        <v>429</v>
      </c>
    </row>
    <row r="264" spans="1:5" x14ac:dyDescent="0.35">
      <c r="A264" s="12" t="s">
        <v>433</v>
      </c>
      <c r="B264" s="10" t="s">
        <v>1508</v>
      </c>
      <c r="C264" s="16" t="s">
        <v>2872</v>
      </c>
      <c r="D264" s="11" t="s">
        <v>434</v>
      </c>
      <c r="E264" s="11" t="s">
        <v>434</v>
      </c>
    </row>
    <row r="265" spans="1:5" x14ac:dyDescent="0.35">
      <c r="A265" s="12" t="s">
        <v>436</v>
      </c>
      <c r="B265" s="10" t="s">
        <v>1509</v>
      </c>
      <c r="C265" s="16" t="s">
        <v>2873</v>
      </c>
      <c r="D265" s="11" t="s">
        <v>1510</v>
      </c>
      <c r="E265" s="11" t="s">
        <v>437</v>
      </c>
    </row>
    <row r="266" spans="1:5" x14ac:dyDescent="0.35">
      <c r="A266" s="12" t="s">
        <v>436</v>
      </c>
      <c r="B266" s="10" t="s">
        <v>1511</v>
      </c>
      <c r="C266" s="16" t="s">
        <v>2873</v>
      </c>
      <c r="D266" s="11" t="s">
        <v>1512</v>
      </c>
      <c r="E266" s="11" t="s">
        <v>437</v>
      </c>
    </row>
    <row r="267" spans="1:5" x14ac:dyDescent="0.35">
      <c r="A267" s="12" t="s">
        <v>436</v>
      </c>
      <c r="B267" s="10" t="s">
        <v>1513</v>
      </c>
      <c r="C267" s="16" t="s">
        <v>2873</v>
      </c>
      <c r="D267" s="11" t="s">
        <v>1514</v>
      </c>
      <c r="E267" s="11" t="s">
        <v>437</v>
      </c>
    </row>
    <row r="268" spans="1:5" x14ac:dyDescent="0.35">
      <c r="A268" s="12" t="s">
        <v>439</v>
      </c>
      <c r="B268" s="10" t="s">
        <v>1515</v>
      </c>
      <c r="C268" s="16" t="s">
        <v>2874</v>
      </c>
      <c r="D268" s="11" t="s">
        <v>1516</v>
      </c>
      <c r="E268" s="11" t="s">
        <v>440</v>
      </c>
    </row>
    <row r="269" spans="1:5" x14ac:dyDescent="0.35">
      <c r="A269" s="12" t="s">
        <v>439</v>
      </c>
      <c r="B269" s="10" t="s">
        <v>1517</v>
      </c>
      <c r="C269" s="16" t="s">
        <v>2874</v>
      </c>
      <c r="D269" s="11" t="s">
        <v>1518</v>
      </c>
      <c r="E269" s="11" t="s">
        <v>440</v>
      </c>
    </row>
    <row r="270" spans="1:5" x14ac:dyDescent="0.35">
      <c r="A270" s="12" t="s">
        <v>442</v>
      </c>
      <c r="B270" s="10" t="s">
        <v>1519</v>
      </c>
      <c r="C270" s="16" t="s">
        <v>2875</v>
      </c>
      <c r="D270" s="11" t="s">
        <v>1520</v>
      </c>
      <c r="E270" s="11" t="s">
        <v>443</v>
      </c>
    </row>
    <row r="271" spans="1:5" x14ac:dyDescent="0.35">
      <c r="A271" s="12" t="s">
        <v>442</v>
      </c>
      <c r="B271" s="10" t="s">
        <v>1521</v>
      </c>
      <c r="C271" s="16" t="s">
        <v>2875</v>
      </c>
      <c r="D271" s="11" t="s">
        <v>1522</v>
      </c>
      <c r="E271" s="11" t="s">
        <v>443</v>
      </c>
    </row>
    <row r="272" spans="1:5" ht="25.5" x14ac:dyDescent="0.35">
      <c r="A272" s="12" t="s">
        <v>442</v>
      </c>
      <c r="B272" s="10" t="s">
        <v>1523</v>
      </c>
      <c r="C272" s="16" t="s">
        <v>2875</v>
      </c>
      <c r="D272" s="11" t="s">
        <v>1524</v>
      </c>
      <c r="E272" s="11" t="s">
        <v>443</v>
      </c>
    </row>
    <row r="273" spans="1:5" x14ac:dyDescent="0.35">
      <c r="A273" s="12" t="s">
        <v>445</v>
      </c>
      <c r="B273" s="10" t="s">
        <v>1525</v>
      </c>
      <c r="C273" s="16" t="s">
        <v>2876</v>
      </c>
      <c r="D273" s="11" t="s">
        <v>1526</v>
      </c>
      <c r="E273" s="11" t="s">
        <v>446</v>
      </c>
    </row>
    <row r="274" spans="1:5" x14ac:dyDescent="0.35">
      <c r="A274" s="12" t="s">
        <v>445</v>
      </c>
      <c r="B274" s="10" t="s">
        <v>1527</v>
      </c>
      <c r="C274" s="16" t="s">
        <v>2876</v>
      </c>
      <c r="D274" s="11" t="s">
        <v>1528</v>
      </c>
      <c r="E274" s="11" t="s">
        <v>446</v>
      </c>
    </row>
    <row r="275" spans="1:5" x14ac:dyDescent="0.35">
      <c r="A275" s="12" t="s">
        <v>445</v>
      </c>
      <c r="B275" s="10" t="s">
        <v>1529</v>
      </c>
      <c r="C275" s="16" t="s">
        <v>2876</v>
      </c>
      <c r="D275" s="11" t="s">
        <v>1530</v>
      </c>
      <c r="E275" s="11" t="s">
        <v>446</v>
      </c>
    </row>
    <row r="276" spans="1:5" x14ac:dyDescent="0.35">
      <c r="A276" s="12" t="s">
        <v>445</v>
      </c>
      <c r="B276" s="10" t="s">
        <v>1531</v>
      </c>
      <c r="C276" s="16" t="s">
        <v>2876</v>
      </c>
      <c r="D276" s="11" t="s">
        <v>1532</v>
      </c>
      <c r="E276" s="11" t="s">
        <v>446</v>
      </c>
    </row>
    <row r="277" spans="1:5" x14ac:dyDescent="0.35">
      <c r="A277" s="12" t="s">
        <v>450</v>
      </c>
      <c r="B277" s="10" t="s">
        <v>1533</v>
      </c>
      <c r="C277" s="16" t="s">
        <v>2877</v>
      </c>
      <c r="D277" s="11" t="s">
        <v>1534</v>
      </c>
      <c r="E277" s="11" t="s">
        <v>451</v>
      </c>
    </row>
    <row r="278" spans="1:5" x14ac:dyDescent="0.35">
      <c r="A278" s="12" t="s">
        <v>450</v>
      </c>
      <c r="B278" s="10" t="s">
        <v>1535</v>
      </c>
      <c r="C278" s="16" t="s">
        <v>2877</v>
      </c>
      <c r="D278" s="11" t="s">
        <v>1536</v>
      </c>
      <c r="E278" s="11" t="s">
        <v>451</v>
      </c>
    </row>
    <row r="279" spans="1:5" x14ac:dyDescent="0.35">
      <c r="A279" s="12" t="s">
        <v>471</v>
      </c>
      <c r="B279" s="10" t="s">
        <v>1537</v>
      </c>
      <c r="C279" s="16" t="s">
        <v>2878</v>
      </c>
      <c r="D279" s="11" t="s">
        <v>1538</v>
      </c>
      <c r="E279" s="11" t="s">
        <v>472</v>
      </c>
    </row>
    <row r="280" spans="1:5" x14ac:dyDescent="0.35">
      <c r="A280" s="12" t="s">
        <v>453</v>
      </c>
      <c r="B280" s="10" t="s">
        <v>1539</v>
      </c>
      <c r="C280" s="16" t="s">
        <v>2879</v>
      </c>
      <c r="D280" s="11" t="s">
        <v>1540</v>
      </c>
      <c r="E280" s="11" t="s">
        <v>454</v>
      </c>
    </row>
    <row r="281" spans="1:5" x14ac:dyDescent="0.35">
      <c r="A281" s="12" t="s">
        <v>453</v>
      </c>
      <c r="B281" s="10" t="s">
        <v>1541</v>
      </c>
      <c r="C281" s="16" t="s">
        <v>2879</v>
      </c>
      <c r="D281" s="11" t="s">
        <v>1542</v>
      </c>
      <c r="E281" s="11" t="s">
        <v>454</v>
      </c>
    </row>
    <row r="282" spans="1:5" x14ac:dyDescent="0.35">
      <c r="A282" s="12" t="s">
        <v>453</v>
      </c>
      <c r="B282" s="10" t="s">
        <v>1543</v>
      </c>
      <c r="C282" s="16" t="s">
        <v>2879</v>
      </c>
      <c r="D282" s="11" t="s">
        <v>1544</v>
      </c>
      <c r="E282" s="11" t="s">
        <v>454</v>
      </c>
    </row>
    <row r="283" spans="1:5" x14ac:dyDescent="0.35">
      <c r="A283" s="12" t="s">
        <v>453</v>
      </c>
      <c r="B283" s="10" t="s">
        <v>1545</v>
      </c>
      <c r="C283" s="16" t="s">
        <v>2879</v>
      </c>
      <c r="D283" s="11" t="s">
        <v>1546</v>
      </c>
      <c r="E283" s="11" t="s">
        <v>454</v>
      </c>
    </row>
    <row r="284" spans="1:5" x14ac:dyDescent="0.35">
      <c r="A284" s="12" t="s">
        <v>453</v>
      </c>
      <c r="B284" s="10" t="s">
        <v>1547</v>
      </c>
      <c r="C284" s="16" t="s">
        <v>2879</v>
      </c>
      <c r="D284" s="11" t="s">
        <v>1548</v>
      </c>
      <c r="E284" s="11" t="s">
        <v>454</v>
      </c>
    </row>
    <row r="285" spans="1:5" x14ac:dyDescent="0.35">
      <c r="A285" s="12" t="s">
        <v>456</v>
      </c>
      <c r="B285" s="10" t="s">
        <v>1549</v>
      </c>
      <c r="C285" s="16" t="s">
        <v>2880</v>
      </c>
      <c r="D285" s="11" t="s">
        <v>1550</v>
      </c>
      <c r="E285" s="11" t="s">
        <v>457</v>
      </c>
    </row>
    <row r="286" spans="1:5" x14ac:dyDescent="0.35">
      <c r="A286" s="12" t="s">
        <v>456</v>
      </c>
      <c r="B286" s="10" t="s">
        <v>1551</v>
      </c>
      <c r="C286" s="16" t="s">
        <v>2880</v>
      </c>
      <c r="D286" s="11" t="s">
        <v>1552</v>
      </c>
      <c r="E286" s="11" t="s">
        <v>457</v>
      </c>
    </row>
    <row r="287" spans="1:5" x14ac:dyDescent="0.35">
      <c r="A287" s="12" t="s">
        <v>456</v>
      </c>
      <c r="B287" s="10" t="s">
        <v>1553</v>
      </c>
      <c r="C287" s="16" t="s">
        <v>2880</v>
      </c>
      <c r="D287" s="11" t="s">
        <v>1554</v>
      </c>
      <c r="E287" s="11" t="s">
        <v>457</v>
      </c>
    </row>
    <row r="288" spans="1:5" x14ac:dyDescent="0.35">
      <c r="A288" s="12" t="s">
        <v>456</v>
      </c>
      <c r="B288" s="10" t="s">
        <v>1555</v>
      </c>
      <c r="C288" s="16" t="s">
        <v>2880</v>
      </c>
      <c r="D288" s="11" t="s">
        <v>1556</v>
      </c>
      <c r="E288" s="11" t="s">
        <v>457</v>
      </c>
    </row>
    <row r="289" spans="1:5" x14ac:dyDescent="0.35">
      <c r="A289" s="12" t="s">
        <v>459</v>
      </c>
      <c r="B289" s="10" t="s">
        <v>1557</v>
      </c>
      <c r="C289" s="16" t="s">
        <v>2881</v>
      </c>
      <c r="D289" s="11" t="s">
        <v>460</v>
      </c>
      <c r="E289" s="11" t="s">
        <v>460</v>
      </c>
    </row>
    <row r="290" spans="1:5" x14ac:dyDescent="0.35">
      <c r="A290" s="12" t="s">
        <v>462</v>
      </c>
      <c r="B290" s="10" t="s">
        <v>1558</v>
      </c>
      <c r="C290" s="16" t="s">
        <v>2882</v>
      </c>
      <c r="D290" s="11" t="s">
        <v>1559</v>
      </c>
      <c r="E290" s="11" t="s">
        <v>463</v>
      </c>
    </row>
    <row r="291" spans="1:5" x14ac:dyDescent="0.35">
      <c r="A291" s="12" t="s">
        <v>462</v>
      </c>
      <c r="B291" s="10" t="s">
        <v>1560</v>
      </c>
      <c r="C291" s="16" t="s">
        <v>2882</v>
      </c>
      <c r="D291" s="11" t="s">
        <v>1561</v>
      </c>
      <c r="E291" s="11" t="s">
        <v>463</v>
      </c>
    </row>
    <row r="292" spans="1:5" x14ac:dyDescent="0.35">
      <c r="A292" s="12" t="s">
        <v>465</v>
      </c>
      <c r="B292" s="10" t="s">
        <v>1562</v>
      </c>
      <c r="C292" s="16" t="s">
        <v>2883</v>
      </c>
      <c r="D292" s="11" t="s">
        <v>1563</v>
      </c>
      <c r="E292" s="11" t="s">
        <v>466</v>
      </c>
    </row>
    <row r="293" spans="1:5" x14ac:dyDescent="0.35">
      <c r="A293" s="12" t="s">
        <v>465</v>
      </c>
      <c r="B293" s="10" t="s">
        <v>1564</v>
      </c>
      <c r="C293" s="16" t="s">
        <v>2883</v>
      </c>
      <c r="D293" s="11" t="s">
        <v>1565</v>
      </c>
      <c r="E293" s="11" t="s">
        <v>466</v>
      </c>
    </row>
    <row r="294" spans="1:5" x14ac:dyDescent="0.35">
      <c r="A294" s="12" t="s">
        <v>468</v>
      </c>
      <c r="B294" s="10" t="s">
        <v>1566</v>
      </c>
      <c r="C294" s="16" t="s">
        <v>2884</v>
      </c>
      <c r="D294" s="11" t="s">
        <v>1567</v>
      </c>
      <c r="E294" s="11" t="s">
        <v>469</v>
      </c>
    </row>
    <row r="295" spans="1:5" x14ac:dyDescent="0.35">
      <c r="A295" s="12" t="s">
        <v>471</v>
      </c>
      <c r="B295" s="10" t="s">
        <v>1568</v>
      </c>
      <c r="C295" s="16" t="s">
        <v>2885</v>
      </c>
      <c r="D295" s="11" t="s">
        <v>1569</v>
      </c>
      <c r="E295" s="11" t="s">
        <v>472</v>
      </c>
    </row>
    <row r="296" spans="1:5" x14ac:dyDescent="0.35">
      <c r="A296" s="12" t="s">
        <v>471</v>
      </c>
      <c r="B296" s="10" t="s">
        <v>1570</v>
      </c>
      <c r="C296" s="16" t="s">
        <v>2885</v>
      </c>
      <c r="D296" s="11" t="s">
        <v>1571</v>
      </c>
      <c r="E296" s="11" t="s">
        <v>472</v>
      </c>
    </row>
    <row r="297" spans="1:5" x14ac:dyDescent="0.35">
      <c r="A297" s="12" t="s">
        <v>471</v>
      </c>
      <c r="B297" s="10" t="s">
        <v>1572</v>
      </c>
      <c r="C297" s="16" t="s">
        <v>2885</v>
      </c>
      <c r="D297" s="11" t="s">
        <v>1573</v>
      </c>
      <c r="E297" s="11" t="s">
        <v>472</v>
      </c>
    </row>
    <row r="298" spans="1:5" x14ac:dyDescent="0.35">
      <c r="A298" s="12" t="s">
        <v>476</v>
      </c>
      <c r="B298" s="10" t="s">
        <v>1574</v>
      </c>
      <c r="C298" s="16" t="s">
        <v>2886</v>
      </c>
      <c r="D298" s="11" t="s">
        <v>1575</v>
      </c>
      <c r="E298" s="11" t="s">
        <v>477</v>
      </c>
    </row>
    <row r="299" spans="1:5" x14ac:dyDescent="0.35">
      <c r="A299" s="12" t="s">
        <v>476</v>
      </c>
      <c r="B299" s="10" t="s">
        <v>1576</v>
      </c>
      <c r="C299" s="16" t="s">
        <v>2886</v>
      </c>
      <c r="D299" s="11" t="s">
        <v>1577</v>
      </c>
      <c r="E299" s="11" t="s">
        <v>477</v>
      </c>
    </row>
    <row r="300" spans="1:5" x14ac:dyDescent="0.35">
      <c r="A300" s="12" t="s">
        <v>476</v>
      </c>
      <c r="B300" s="10" t="s">
        <v>1578</v>
      </c>
      <c r="C300" s="16" t="s">
        <v>2886</v>
      </c>
      <c r="D300" s="11" t="s">
        <v>1579</v>
      </c>
      <c r="E300" s="11" t="s">
        <v>477</v>
      </c>
    </row>
    <row r="301" spans="1:5" x14ac:dyDescent="0.35">
      <c r="A301" s="12" t="s">
        <v>481</v>
      </c>
      <c r="B301" s="10" t="s">
        <v>1580</v>
      </c>
      <c r="C301" s="16" t="s">
        <v>2887</v>
      </c>
      <c r="D301" s="11" t="s">
        <v>1581</v>
      </c>
      <c r="E301" s="11" t="s">
        <v>482</v>
      </c>
    </row>
    <row r="302" spans="1:5" x14ac:dyDescent="0.35">
      <c r="A302" s="12" t="s">
        <v>481</v>
      </c>
      <c r="B302" s="10" t="s">
        <v>1582</v>
      </c>
      <c r="C302" s="16" t="s">
        <v>2887</v>
      </c>
      <c r="D302" s="11" t="s">
        <v>1583</v>
      </c>
      <c r="E302" s="11" t="s">
        <v>482</v>
      </c>
    </row>
    <row r="303" spans="1:5" x14ac:dyDescent="0.35">
      <c r="A303" s="12" t="s">
        <v>481</v>
      </c>
      <c r="B303" s="10" t="s">
        <v>1584</v>
      </c>
      <c r="C303" s="16" t="s">
        <v>2887</v>
      </c>
      <c r="D303" s="11" t="s">
        <v>1585</v>
      </c>
      <c r="E303" s="11" t="s">
        <v>482</v>
      </c>
    </row>
    <row r="304" spans="1:5" x14ac:dyDescent="0.35">
      <c r="A304" s="12" t="s">
        <v>481</v>
      </c>
      <c r="B304" s="10" t="s">
        <v>1586</v>
      </c>
      <c r="C304" s="16" t="s">
        <v>2887</v>
      </c>
      <c r="D304" s="11" t="s">
        <v>1587</v>
      </c>
      <c r="E304" s="11" t="s">
        <v>482</v>
      </c>
    </row>
    <row r="305" spans="1:5" x14ac:dyDescent="0.35">
      <c r="A305" s="12" t="s">
        <v>484</v>
      </c>
      <c r="B305" s="10" t="s">
        <v>1588</v>
      </c>
      <c r="C305" s="16" t="s">
        <v>2888</v>
      </c>
      <c r="D305" s="11" t="s">
        <v>485</v>
      </c>
      <c r="E305" s="11" t="s">
        <v>485</v>
      </c>
    </row>
    <row r="306" spans="1:5" ht="25.5" x14ac:dyDescent="0.35">
      <c r="A306" s="12" t="s">
        <v>487</v>
      </c>
      <c r="B306" s="10" t="s">
        <v>1589</v>
      </c>
      <c r="C306" s="16" t="s">
        <v>2889</v>
      </c>
      <c r="D306" s="11" t="s">
        <v>1590</v>
      </c>
      <c r="E306" s="11" t="s">
        <v>488</v>
      </c>
    </row>
    <row r="307" spans="1:5" ht="25.5" x14ac:dyDescent="0.35">
      <c r="A307" s="12" t="s">
        <v>487</v>
      </c>
      <c r="B307" s="10" t="s">
        <v>1591</v>
      </c>
      <c r="C307" s="16" t="s">
        <v>2889</v>
      </c>
      <c r="D307" s="11" t="s">
        <v>1592</v>
      </c>
      <c r="E307" s="11" t="s">
        <v>488</v>
      </c>
    </row>
    <row r="308" spans="1:5" x14ac:dyDescent="0.35">
      <c r="A308" s="12" t="s">
        <v>490</v>
      </c>
      <c r="B308" s="10" t="s">
        <v>1593</v>
      </c>
      <c r="C308" s="16" t="s">
        <v>2890</v>
      </c>
      <c r="D308" s="11" t="s">
        <v>1594</v>
      </c>
      <c r="E308" s="11" t="s">
        <v>491</v>
      </c>
    </row>
    <row r="309" spans="1:5" x14ac:dyDescent="0.35">
      <c r="A309" s="12" t="s">
        <v>490</v>
      </c>
      <c r="B309" s="10" t="s">
        <v>1595</v>
      </c>
      <c r="C309" s="16" t="s">
        <v>2890</v>
      </c>
      <c r="D309" s="11" t="s">
        <v>1596</v>
      </c>
      <c r="E309" s="11" t="s">
        <v>491</v>
      </c>
    </row>
    <row r="310" spans="1:5" x14ac:dyDescent="0.35">
      <c r="A310" s="12" t="s">
        <v>493</v>
      </c>
      <c r="B310" s="10" t="s">
        <v>1597</v>
      </c>
      <c r="C310" s="16" t="s">
        <v>2891</v>
      </c>
      <c r="D310" s="11" t="s">
        <v>1598</v>
      </c>
      <c r="E310" s="11" t="s">
        <v>494</v>
      </c>
    </row>
    <row r="311" spans="1:5" x14ac:dyDescent="0.35">
      <c r="A311" s="12" t="s">
        <v>493</v>
      </c>
      <c r="B311" s="10" t="s">
        <v>1599</v>
      </c>
      <c r="C311" s="16" t="s">
        <v>2891</v>
      </c>
      <c r="D311" s="11" t="s">
        <v>1600</v>
      </c>
      <c r="E311" s="11" t="s">
        <v>494</v>
      </c>
    </row>
    <row r="312" spans="1:5" x14ac:dyDescent="0.35">
      <c r="A312" s="12" t="s">
        <v>496</v>
      </c>
      <c r="B312" s="10" t="s">
        <v>1601</v>
      </c>
      <c r="C312" s="16" t="s">
        <v>2892</v>
      </c>
      <c r="D312" s="11" t="s">
        <v>1602</v>
      </c>
      <c r="E312" s="11" t="s">
        <v>497</v>
      </c>
    </row>
    <row r="313" spans="1:5" x14ac:dyDescent="0.35">
      <c r="A313" s="12" t="s">
        <v>496</v>
      </c>
      <c r="B313" s="10" t="s">
        <v>1603</v>
      </c>
      <c r="C313" s="16" t="s">
        <v>2892</v>
      </c>
      <c r="D313" s="11" t="s">
        <v>1604</v>
      </c>
      <c r="E313" s="11" t="s">
        <v>497</v>
      </c>
    </row>
    <row r="314" spans="1:5" x14ac:dyDescent="0.35">
      <c r="A314" s="12" t="s">
        <v>496</v>
      </c>
      <c r="B314" s="10" t="s">
        <v>1605</v>
      </c>
      <c r="C314" s="16" t="s">
        <v>2892</v>
      </c>
      <c r="D314" s="11" t="s">
        <v>1606</v>
      </c>
      <c r="E314" s="11" t="s">
        <v>497</v>
      </c>
    </row>
    <row r="315" spans="1:5" x14ac:dyDescent="0.35">
      <c r="A315" s="12" t="s">
        <v>501</v>
      </c>
      <c r="B315" s="10" t="s">
        <v>1607</v>
      </c>
      <c r="C315" s="16" t="s">
        <v>2893</v>
      </c>
      <c r="D315" s="11" t="s">
        <v>502</v>
      </c>
      <c r="E315" s="11" t="s">
        <v>502</v>
      </c>
    </row>
    <row r="316" spans="1:5" x14ac:dyDescent="0.35">
      <c r="A316" s="12" t="s">
        <v>504</v>
      </c>
      <c r="B316" s="10" t="s">
        <v>1608</v>
      </c>
      <c r="C316" s="16" t="s">
        <v>2894</v>
      </c>
      <c r="D316" s="11" t="s">
        <v>1609</v>
      </c>
      <c r="E316" s="11" t="s">
        <v>505</v>
      </c>
    </row>
    <row r="317" spans="1:5" ht="25.5" x14ac:dyDescent="0.35">
      <c r="A317" s="12" t="s">
        <v>504</v>
      </c>
      <c r="B317" s="10" t="s">
        <v>1610</v>
      </c>
      <c r="C317" s="16" t="s">
        <v>2894</v>
      </c>
      <c r="D317" s="11" t="s">
        <v>1611</v>
      </c>
      <c r="E317" s="11" t="s">
        <v>505</v>
      </c>
    </row>
    <row r="318" spans="1:5" x14ac:dyDescent="0.35">
      <c r="A318" s="12" t="s">
        <v>504</v>
      </c>
      <c r="B318" s="10" t="s">
        <v>1612</v>
      </c>
      <c r="C318" s="16" t="s">
        <v>2894</v>
      </c>
      <c r="D318" s="11" t="s">
        <v>1613</v>
      </c>
      <c r="E318" s="11" t="s">
        <v>505</v>
      </c>
    </row>
    <row r="319" spans="1:5" x14ac:dyDescent="0.35">
      <c r="A319" s="12" t="s">
        <v>510</v>
      </c>
      <c r="B319" s="10" t="s">
        <v>1614</v>
      </c>
      <c r="C319" s="16" t="s">
        <v>2895</v>
      </c>
      <c r="D319" s="11" t="s">
        <v>1615</v>
      </c>
      <c r="E319" s="11" t="s">
        <v>511</v>
      </c>
    </row>
    <row r="320" spans="1:5" x14ac:dyDescent="0.35">
      <c r="A320" s="12" t="s">
        <v>507</v>
      </c>
      <c r="B320" s="10" t="s">
        <v>1616</v>
      </c>
      <c r="C320" s="16" t="s">
        <v>2896</v>
      </c>
      <c r="D320" s="11" t="s">
        <v>508</v>
      </c>
      <c r="E320" s="11" t="s">
        <v>508</v>
      </c>
    </row>
    <row r="321" spans="1:5" x14ac:dyDescent="0.35">
      <c r="A321" s="12" t="s">
        <v>510</v>
      </c>
      <c r="B321" s="10" t="s">
        <v>1617</v>
      </c>
      <c r="C321" s="16" t="s">
        <v>2897</v>
      </c>
      <c r="D321" s="11" t="s">
        <v>1618</v>
      </c>
      <c r="E321" s="11" t="s">
        <v>511</v>
      </c>
    </row>
    <row r="322" spans="1:5" x14ac:dyDescent="0.35">
      <c r="A322" s="12" t="s">
        <v>510</v>
      </c>
      <c r="B322" s="10" t="s">
        <v>1619</v>
      </c>
      <c r="C322" s="16" t="s">
        <v>2897</v>
      </c>
      <c r="D322" s="11" t="s">
        <v>1620</v>
      </c>
      <c r="E322" s="11" t="s">
        <v>511</v>
      </c>
    </row>
    <row r="323" spans="1:5" x14ac:dyDescent="0.35">
      <c r="A323" s="12" t="s">
        <v>510</v>
      </c>
      <c r="B323" s="10" t="s">
        <v>1621</v>
      </c>
      <c r="C323" s="16" t="s">
        <v>2898</v>
      </c>
      <c r="D323" s="11" t="s">
        <v>1622</v>
      </c>
      <c r="E323" s="11" t="s">
        <v>511</v>
      </c>
    </row>
    <row r="324" spans="1:5" x14ac:dyDescent="0.35">
      <c r="A324" s="12" t="s">
        <v>515</v>
      </c>
      <c r="B324" s="10" t="s">
        <v>1623</v>
      </c>
      <c r="C324" s="16" t="s">
        <v>2899</v>
      </c>
      <c r="D324" s="11" t="s">
        <v>1624</v>
      </c>
      <c r="E324" s="11" t="s">
        <v>516</v>
      </c>
    </row>
    <row r="325" spans="1:5" x14ac:dyDescent="0.35">
      <c r="A325" s="12" t="s">
        <v>515</v>
      </c>
      <c r="B325" s="10" t="s">
        <v>1625</v>
      </c>
      <c r="C325" s="16" t="s">
        <v>2899</v>
      </c>
      <c r="D325" s="11" t="s">
        <v>1626</v>
      </c>
      <c r="E325" s="11" t="s">
        <v>516</v>
      </c>
    </row>
    <row r="326" spans="1:5" x14ac:dyDescent="0.35">
      <c r="A326" s="12" t="s">
        <v>518</v>
      </c>
      <c r="B326" s="10" t="s">
        <v>1627</v>
      </c>
      <c r="C326" s="16" t="s">
        <v>2900</v>
      </c>
      <c r="D326" s="11" t="s">
        <v>1628</v>
      </c>
      <c r="E326" s="11" t="s">
        <v>519</v>
      </c>
    </row>
    <row r="327" spans="1:5" x14ac:dyDescent="0.35">
      <c r="A327" s="12" t="s">
        <v>518</v>
      </c>
      <c r="B327" s="10" t="s">
        <v>1629</v>
      </c>
      <c r="C327" s="16" t="s">
        <v>2900</v>
      </c>
      <c r="D327" s="11" t="s">
        <v>1630</v>
      </c>
      <c r="E327" s="11" t="s">
        <v>519</v>
      </c>
    </row>
    <row r="328" spans="1:5" x14ac:dyDescent="0.35">
      <c r="A328" s="12" t="s">
        <v>518</v>
      </c>
      <c r="B328" s="10" t="s">
        <v>1631</v>
      </c>
      <c r="C328" s="16" t="s">
        <v>2900</v>
      </c>
      <c r="D328" s="11" t="s">
        <v>1632</v>
      </c>
      <c r="E328" s="11" t="s">
        <v>519</v>
      </c>
    </row>
    <row r="329" spans="1:5" x14ac:dyDescent="0.35">
      <c r="A329" s="12" t="s">
        <v>521</v>
      </c>
      <c r="B329" s="10" t="s">
        <v>1633</v>
      </c>
      <c r="C329" s="16" t="s">
        <v>2901</v>
      </c>
      <c r="D329" s="11" t="s">
        <v>1634</v>
      </c>
      <c r="E329" s="11" t="s">
        <v>522</v>
      </c>
    </row>
    <row r="330" spans="1:5" x14ac:dyDescent="0.35">
      <c r="A330" s="12" t="s">
        <v>521</v>
      </c>
      <c r="B330" s="10" t="s">
        <v>1635</v>
      </c>
      <c r="C330" s="16" t="s">
        <v>2901</v>
      </c>
      <c r="D330" s="11" t="s">
        <v>1636</v>
      </c>
      <c r="E330" s="11" t="s">
        <v>522</v>
      </c>
    </row>
    <row r="331" spans="1:5" ht="25.5" x14ac:dyDescent="0.35">
      <c r="A331" s="12" t="s">
        <v>521</v>
      </c>
      <c r="B331" s="10" t="s">
        <v>1637</v>
      </c>
      <c r="C331" s="16" t="s">
        <v>2901</v>
      </c>
      <c r="D331" s="11" t="s">
        <v>1638</v>
      </c>
      <c r="E331" s="11" t="s">
        <v>522</v>
      </c>
    </row>
    <row r="332" spans="1:5" x14ac:dyDescent="0.35">
      <c r="A332" s="12" t="s">
        <v>524</v>
      </c>
      <c r="B332" s="10" t="s">
        <v>1639</v>
      </c>
      <c r="C332" s="16" t="s">
        <v>2902</v>
      </c>
      <c r="D332" s="11" t="s">
        <v>1640</v>
      </c>
      <c r="E332" s="11" t="s">
        <v>525</v>
      </c>
    </row>
    <row r="333" spans="1:5" x14ac:dyDescent="0.35">
      <c r="A333" s="12" t="s">
        <v>524</v>
      </c>
      <c r="B333" s="10" t="s">
        <v>1641</v>
      </c>
      <c r="C333" s="16" t="s">
        <v>2902</v>
      </c>
      <c r="D333" s="11" t="s">
        <v>1642</v>
      </c>
      <c r="E333" s="11" t="s">
        <v>525</v>
      </c>
    </row>
    <row r="334" spans="1:5" x14ac:dyDescent="0.35">
      <c r="A334" s="12" t="s">
        <v>524</v>
      </c>
      <c r="B334" s="10" t="s">
        <v>1643</v>
      </c>
      <c r="C334" s="16" t="s">
        <v>2902</v>
      </c>
      <c r="D334" s="11" t="s">
        <v>1644</v>
      </c>
      <c r="E334" s="11" t="s">
        <v>525</v>
      </c>
    </row>
    <row r="335" spans="1:5" x14ac:dyDescent="0.35">
      <c r="A335" s="12" t="s">
        <v>524</v>
      </c>
      <c r="B335" s="10" t="s">
        <v>1645</v>
      </c>
      <c r="C335" s="16" t="s">
        <v>2902</v>
      </c>
      <c r="D335" s="11" t="s">
        <v>1646</v>
      </c>
      <c r="E335" s="11" t="s">
        <v>525</v>
      </c>
    </row>
    <row r="336" spans="1:5" x14ac:dyDescent="0.35">
      <c r="A336" s="12" t="s">
        <v>531</v>
      </c>
      <c r="B336" s="10" t="s">
        <v>1647</v>
      </c>
      <c r="C336" s="16" t="s">
        <v>2903</v>
      </c>
      <c r="D336" s="11" t="s">
        <v>532</v>
      </c>
      <c r="E336" s="11" t="s">
        <v>532</v>
      </c>
    </row>
    <row r="337" spans="1:5" x14ac:dyDescent="0.35">
      <c r="A337" s="12" t="s">
        <v>534</v>
      </c>
      <c r="B337" s="10" t="s">
        <v>1648</v>
      </c>
      <c r="C337" s="16" t="s">
        <v>2903</v>
      </c>
      <c r="D337" s="11" t="s">
        <v>535</v>
      </c>
      <c r="E337" s="11" t="s">
        <v>535</v>
      </c>
    </row>
    <row r="338" spans="1:5" x14ac:dyDescent="0.35">
      <c r="A338" s="12" t="s">
        <v>537</v>
      </c>
      <c r="B338" s="10" t="s">
        <v>1649</v>
      </c>
      <c r="C338" s="16" t="s">
        <v>2904</v>
      </c>
      <c r="D338" s="11" t="s">
        <v>1650</v>
      </c>
      <c r="E338" s="11" t="s">
        <v>538</v>
      </c>
    </row>
    <row r="339" spans="1:5" x14ac:dyDescent="0.35">
      <c r="A339" s="12" t="s">
        <v>537</v>
      </c>
      <c r="B339" s="10" t="s">
        <v>1651</v>
      </c>
      <c r="C339" s="16" t="s">
        <v>2904</v>
      </c>
      <c r="D339" s="11" t="s">
        <v>1652</v>
      </c>
      <c r="E339" s="11" t="s">
        <v>538</v>
      </c>
    </row>
    <row r="340" spans="1:5" x14ac:dyDescent="0.35">
      <c r="A340" s="12" t="s">
        <v>537</v>
      </c>
      <c r="B340" s="10" t="s">
        <v>1653</v>
      </c>
      <c r="C340" s="16" t="s">
        <v>2904</v>
      </c>
      <c r="D340" s="11" t="s">
        <v>1654</v>
      </c>
      <c r="E340" s="11" t="s">
        <v>538</v>
      </c>
    </row>
    <row r="341" spans="1:5" x14ac:dyDescent="0.35">
      <c r="A341" s="12" t="s">
        <v>542</v>
      </c>
      <c r="B341" s="10" t="s">
        <v>1655</v>
      </c>
      <c r="C341" s="16" t="s">
        <v>2905</v>
      </c>
      <c r="D341" s="11" t="s">
        <v>543</v>
      </c>
      <c r="E341" s="11" t="s">
        <v>543</v>
      </c>
    </row>
    <row r="342" spans="1:5" x14ac:dyDescent="0.35">
      <c r="A342" s="12" t="s">
        <v>545</v>
      </c>
      <c r="B342" s="10" t="s">
        <v>1656</v>
      </c>
      <c r="C342" s="16" t="s">
        <v>2905</v>
      </c>
      <c r="D342" s="11" t="s">
        <v>546</v>
      </c>
      <c r="E342" s="11" t="s">
        <v>546</v>
      </c>
    </row>
    <row r="343" spans="1:5" ht="25.5" x14ac:dyDescent="0.35">
      <c r="A343" s="12" t="s">
        <v>548</v>
      </c>
      <c r="B343" s="10" t="s">
        <v>1657</v>
      </c>
      <c r="C343" s="16" t="s">
        <v>2905</v>
      </c>
      <c r="D343" s="11" t="s">
        <v>549</v>
      </c>
      <c r="E343" s="11" t="s">
        <v>549</v>
      </c>
    </row>
    <row r="344" spans="1:5" x14ac:dyDescent="0.35">
      <c r="A344" s="12" t="s">
        <v>551</v>
      </c>
      <c r="B344" s="10" t="s">
        <v>1658</v>
      </c>
      <c r="C344" s="16" t="s">
        <v>2905</v>
      </c>
      <c r="D344" s="11" t="s">
        <v>552</v>
      </c>
      <c r="E344" s="11" t="s">
        <v>552</v>
      </c>
    </row>
    <row r="345" spans="1:5" x14ac:dyDescent="0.35">
      <c r="A345" s="12" t="s">
        <v>554</v>
      </c>
      <c r="B345" s="10" t="s">
        <v>1659</v>
      </c>
      <c r="C345" s="16" t="s">
        <v>2905</v>
      </c>
      <c r="D345" s="11" t="s">
        <v>555</v>
      </c>
      <c r="E345" s="11" t="s">
        <v>555</v>
      </c>
    </row>
    <row r="346" spans="1:5" x14ac:dyDescent="0.35">
      <c r="A346" s="12" t="s">
        <v>557</v>
      </c>
      <c r="B346" s="10" t="s">
        <v>1660</v>
      </c>
      <c r="C346" s="16" t="s">
        <v>2905</v>
      </c>
      <c r="D346" s="11" t="s">
        <v>558</v>
      </c>
      <c r="E346" s="11" t="s">
        <v>558</v>
      </c>
    </row>
    <row r="347" spans="1:5" x14ac:dyDescent="0.35">
      <c r="A347" s="12" t="s">
        <v>560</v>
      </c>
      <c r="B347" s="10" t="s">
        <v>1661</v>
      </c>
      <c r="C347" s="16" t="s">
        <v>2905</v>
      </c>
      <c r="D347" s="11" t="s">
        <v>561</v>
      </c>
      <c r="E347" s="11" t="s">
        <v>561</v>
      </c>
    </row>
    <row r="348" spans="1:5" x14ac:dyDescent="0.35">
      <c r="A348" s="12" t="s">
        <v>563</v>
      </c>
      <c r="B348" s="10" t="s">
        <v>1662</v>
      </c>
      <c r="C348" s="16" t="s">
        <v>2905</v>
      </c>
      <c r="D348" s="11" t="s">
        <v>564</v>
      </c>
      <c r="E348" s="11" t="s">
        <v>564</v>
      </c>
    </row>
    <row r="349" spans="1:5" x14ac:dyDescent="0.35">
      <c r="A349" s="12" t="s">
        <v>566</v>
      </c>
      <c r="B349" s="10" t="s">
        <v>1663</v>
      </c>
      <c r="C349" s="16" t="s">
        <v>2906</v>
      </c>
      <c r="D349" s="11" t="s">
        <v>567</v>
      </c>
      <c r="E349" s="11" t="s">
        <v>567</v>
      </c>
    </row>
    <row r="350" spans="1:5" x14ac:dyDescent="0.35">
      <c r="A350" s="12" t="s">
        <v>569</v>
      </c>
      <c r="B350" s="10" t="s">
        <v>1664</v>
      </c>
      <c r="C350" s="16" t="s">
        <v>2907</v>
      </c>
      <c r="D350" s="11" t="s">
        <v>570</v>
      </c>
      <c r="E350" s="11" t="s">
        <v>570</v>
      </c>
    </row>
    <row r="351" spans="1:5" x14ac:dyDescent="0.35">
      <c r="A351" s="12" t="s">
        <v>572</v>
      </c>
      <c r="B351" s="10" t="s">
        <v>1665</v>
      </c>
      <c r="C351" s="16" t="s">
        <v>2908</v>
      </c>
      <c r="D351" s="11" t="s">
        <v>1666</v>
      </c>
      <c r="E351" s="11" t="s">
        <v>573</v>
      </c>
    </row>
    <row r="352" spans="1:5" x14ac:dyDescent="0.35">
      <c r="A352" s="12" t="s">
        <v>572</v>
      </c>
      <c r="B352" s="10" t="s">
        <v>1667</v>
      </c>
      <c r="C352" s="16" t="s">
        <v>2908</v>
      </c>
      <c r="D352" s="11" t="s">
        <v>1668</v>
      </c>
      <c r="E352" s="11" t="s">
        <v>573</v>
      </c>
    </row>
    <row r="353" spans="1:5" x14ac:dyDescent="0.35">
      <c r="A353" s="12" t="s">
        <v>575</v>
      </c>
      <c r="B353" s="10" t="s">
        <v>1669</v>
      </c>
      <c r="C353" s="16" t="s">
        <v>2909</v>
      </c>
      <c r="D353" s="11" t="s">
        <v>576</v>
      </c>
      <c r="E353" s="11" t="s">
        <v>576</v>
      </c>
    </row>
    <row r="354" spans="1:5" x14ac:dyDescent="0.35">
      <c r="A354" s="12" t="s">
        <v>580</v>
      </c>
      <c r="B354" s="10" t="s">
        <v>1670</v>
      </c>
      <c r="C354" s="16" t="s">
        <v>2910</v>
      </c>
      <c r="D354" s="11" t="s">
        <v>1671</v>
      </c>
      <c r="E354" s="11" t="s">
        <v>581</v>
      </c>
    </row>
    <row r="355" spans="1:5" x14ac:dyDescent="0.35">
      <c r="A355" s="12" t="s">
        <v>580</v>
      </c>
      <c r="B355" s="10" t="s">
        <v>1672</v>
      </c>
      <c r="C355" s="16" t="s">
        <v>2910</v>
      </c>
      <c r="D355" s="11" t="s">
        <v>1673</v>
      </c>
      <c r="E355" s="11" t="s">
        <v>581</v>
      </c>
    </row>
    <row r="356" spans="1:5" x14ac:dyDescent="0.35">
      <c r="A356" s="12" t="s">
        <v>580</v>
      </c>
      <c r="B356" s="10" t="s">
        <v>1674</v>
      </c>
      <c r="C356" s="16" t="s">
        <v>2910</v>
      </c>
      <c r="D356" s="11" t="s">
        <v>1675</v>
      </c>
      <c r="E356" s="11" t="s">
        <v>581</v>
      </c>
    </row>
    <row r="357" spans="1:5" x14ac:dyDescent="0.35">
      <c r="A357" s="12" t="s">
        <v>580</v>
      </c>
      <c r="B357" s="10" t="s">
        <v>1676</v>
      </c>
      <c r="C357" s="16" t="s">
        <v>2910</v>
      </c>
      <c r="D357" s="11" t="s">
        <v>1677</v>
      </c>
      <c r="E357" s="11" t="s">
        <v>581</v>
      </c>
    </row>
    <row r="358" spans="1:5" x14ac:dyDescent="0.35">
      <c r="A358" s="12" t="s">
        <v>580</v>
      </c>
      <c r="B358" s="10" t="s">
        <v>1678</v>
      </c>
      <c r="C358" s="16" t="s">
        <v>2910</v>
      </c>
      <c r="D358" s="11" t="s">
        <v>1679</v>
      </c>
      <c r="E358" s="11" t="s">
        <v>581</v>
      </c>
    </row>
    <row r="359" spans="1:5" ht="25.5" x14ac:dyDescent="0.35">
      <c r="A359" s="12" t="s">
        <v>583</v>
      </c>
      <c r="B359" s="10" t="s">
        <v>1680</v>
      </c>
      <c r="C359" s="16" t="s">
        <v>2911</v>
      </c>
      <c r="D359" s="11" t="s">
        <v>1681</v>
      </c>
      <c r="E359" s="11" t="s">
        <v>584</v>
      </c>
    </row>
    <row r="360" spans="1:5" x14ac:dyDescent="0.35">
      <c r="A360" s="12" t="s">
        <v>583</v>
      </c>
      <c r="B360" s="10" t="s">
        <v>1682</v>
      </c>
      <c r="C360" s="16" t="s">
        <v>2911</v>
      </c>
      <c r="D360" s="11" t="s">
        <v>1683</v>
      </c>
      <c r="E360" s="11" t="s">
        <v>584</v>
      </c>
    </row>
    <row r="361" spans="1:5" x14ac:dyDescent="0.35">
      <c r="A361" s="12" t="s">
        <v>583</v>
      </c>
      <c r="B361" s="10" t="s">
        <v>1684</v>
      </c>
      <c r="C361" s="16" t="s">
        <v>2911</v>
      </c>
      <c r="D361" s="11" t="s">
        <v>1685</v>
      </c>
      <c r="E361" s="11" t="s">
        <v>584</v>
      </c>
    </row>
    <row r="362" spans="1:5" x14ac:dyDescent="0.35">
      <c r="A362" s="12" t="s">
        <v>586</v>
      </c>
      <c r="B362" s="10" t="s">
        <v>1686</v>
      </c>
      <c r="C362" s="16" t="s">
        <v>2912</v>
      </c>
      <c r="D362" s="11" t="s">
        <v>1687</v>
      </c>
      <c r="E362" s="11" t="s">
        <v>587</v>
      </c>
    </row>
    <row r="363" spans="1:5" x14ac:dyDescent="0.35">
      <c r="A363" s="12" t="s">
        <v>586</v>
      </c>
      <c r="B363" s="10" t="s">
        <v>1688</v>
      </c>
      <c r="C363" s="16" t="s">
        <v>2912</v>
      </c>
      <c r="D363" s="11" t="s">
        <v>1689</v>
      </c>
      <c r="E363" s="11" t="s">
        <v>587</v>
      </c>
    </row>
    <row r="364" spans="1:5" x14ac:dyDescent="0.35">
      <c r="A364" s="12" t="s">
        <v>591</v>
      </c>
      <c r="B364" s="10" t="s">
        <v>1690</v>
      </c>
      <c r="C364" s="16" t="s">
        <v>2913</v>
      </c>
      <c r="D364" s="11" t="s">
        <v>592</v>
      </c>
      <c r="E364" s="11" t="s">
        <v>592</v>
      </c>
    </row>
    <row r="365" spans="1:5" x14ac:dyDescent="0.35">
      <c r="A365" s="12" t="s">
        <v>12</v>
      </c>
      <c r="B365" s="10" t="s">
        <v>1691</v>
      </c>
      <c r="C365" s="16" t="s">
        <v>11</v>
      </c>
      <c r="D365" s="11" t="s">
        <v>1692</v>
      </c>
      <c r="E365" s="11" t="s">
        <v>13</v>
      </c>
    </row>
    <row r="366" spans="1:5" x14ac:dyDescent="0.35">
      <c r="A366" s="12" t="s">
        <v>12</v>
      </c>
      <c r="B366" s="10" t="s">
        <v>1693</v>
      </c>
      <c r="C366" s="16" t="s">
        <v>11</v>
      </c>
      <c r="D366" s="11" t="s">
        <v>1694</v>
      </c>
      <c r="E366" s="11" t="s">
        <v>13</v>
      </c>
    </row>
    <row r="367" spans="1:5" x14ac:dyDescent="0.35">
      <c r="A367" s="12" t="s">
        <v>12</v>
      </c>
      <c r="B367" s="10" t="s">
        <v>1695</v>
      </c>
      <c r="C367" s="16" t="s">
        <v>11</v>
      </c>
      <c r="D367" s="11" t="s">
        <v>1696</v>
      </c>
      <c r="E367" s="11" t="s">
        <v>13</v>
      </c>
    </row>
    <row r="368" spans="1:5" x14ac:dyDescent="0.35">
      <c r="A368" s="12" t="s">
        <v>12</v>
      </c>
      <c r="B368" s="10" t="s">
        <v>1697</v>
      </c>
      <c r="C368" s="16" t="s">
        <v>11</v>
      </c>
      <c r="D368" s="11" t="s">
        <v>1698</v>
      </c>
      <c r="E368" s="11" t="s">
        <v>13</v>
      </c>
    </row>
    <row r="369" spans="1:5" x14ac:dyDescent="0.35">
      <c r="A369" s="12" t="s">
        <v>12</v>
      </c>
      <c r="B369" s="10" t="s">
        <v>1699</v>
      </c>
      <c r="C369" s="16" t="s">
        <v>11</v>
      </c>
      <c r="D369" s="11" t="s">
        <v>1700</v>
      </c>
      <c r="E369" s="11" t="s">
        <v>13</v>
      </c>
    </row>
    <row r="370" spans="1:5" x14ac:dyDescent="0.35">
      <c r="A370" s="12" t="s">
        <v>12</v>
      </c>
      <c r="B370" s="10" t="s">
        <v>1701</v>
      </c>
      <c r="C370" s="16" t="s">
        <v>11</v>
      </c>
      <c r="D370" s="11" t="s">
        <v>1702</v>
      </c>
      <c r="E370" s="11" t="s">
        <v>13</v>
      </c>
    </row>
    <row r="371" spans="1:5" x14ac:dyDescent="0.35">
      <c r="A371" s="12" t="s">
        <v>598</v>
      </c>
      <c r="B371" s="10" t="s">
        <v>1703</v>
      </c>
      <c r="C371" s="16" t="s">
        <v>2914</v>
      </c>
      <c r="D371" s="11" t="s">
        <v>1704</v>
      </c>
      <c r="E371" s="11" t="s">
        <v>599</v>
      </c>
    </row>
    <row r="372" spans="1:5" x14ac:dyDescent="0.35">
      <c r="A372" s="12" t="s">
        <v>598</v>
      </c>
      <c r="B372" s="10" t="s">
        <v>1705</v>
      </c>
      <c r="C372" s="16" t="s">
        <v>2914</v>
      </c>
      <c r="D372" s="11" t="s">
        <v>1706</v>
      </c>
      <c r="E372" s="11" t="s">
        <v>599</v>
      </c>
    </row>
    <row r="373" spans="1:5" x14ac:dyDescent="0.35">
      <c r="A373" s="12" t="s">
        <v>598</v>
      </c>
      <c r="B373" s="10" t="s">
        <v>1707</v>
      </c>
      <c r="C373" s="16" t="s">
        <v>2914</v>
      </c>
      <c r="D373" s="11" t="s">
        <v>1708</v>
      </c>
      <c r="E373" s="11" t="s">
        <v>599</v>
      </c>
    </row>
    <row r="374" spans="1:5" x14ac:dyDescent="0.35">
      <c r="A374" s="12" t="s">
        <v>598</v>
      </c>
      <c r="B374" s="10" t="s">
        <v>1709</v>
      </c>
      <c r="C374" s="16" t="s">
        <v>2914</v>
      </c>
      <c r="D374" s="11" t="s">
        <v>1710</v>
      </c>
      <c r="E374" s="11" t="s">
        <v>599</v>
      </c>
    </row>
    <row r="375" spans="1:5" x14ac:dyDescent="0.35">
      <c r="A375" s="12" t="s">
        <v>601</v>
      </c>
      <c r="B375" s="10" t="s">
        <v>1711</v>
      </c>
      <c r="C375" s="16" t="s">
        <v>2915</v>
      </c>
      <c r="D375" s="11" t="s">
        <v>1712</v>
      </c>
      <c r="E375" s="11" t="s">
        <v>602</v>
      </c>
    </row>
    <row r="376" spans="1:5" x14ac:dyDescent="0.35">
      <c r="A376" s="12" t="s">
        <v>604</v>
      </c>
      <c r="B376" s="10" t="s">
        <v>1713</v>
      </c>
      <c r="C376" s="16" t="s">
        <v>2916</v>
      </c>
      <c r="D376" s="11" t="s">
        <v>1714</v>
      </c>
      <c r="E376" s="11" t="s">
        <v>605</v>
      </c>
    </row>
    <row r="377" spans="1:5" x14ac:dyDescent="0.35">
      <c r="A377" s="12" t="s">
        <v>604</v>
      </c>
      <c r="B377" s="10" t="s">
        <v>1715</v>
      </c>
      <c r="C377" s="16" t="s">
        <v>2916</v>
      </c>
      <c r="D377" s="11" t="s">
        <v>1716</v>
      </c>
      <c r="E377" s="11" t="s">
        <v>605</v>
      </c>
    </row>
    <row r="378" spans="1:5" x14ac:dyDescent="0.35">
      <c r="A378" s="12" t="s">
        <v>604</v>
      </c>
      <c r="B378" s="10" t="s">
        <v>1717</v>
      </c>
      <c r="C378" s="16" t="s">
        <v>2916</v>
      </c>
      <c r="D378" s="11" t="s">
        <v>1718</v>
      </c>
      <c r="E378" s="11" t="s">
        <v>605</v>
      </c>
    </row>
    <row r="379" spans="1:5" x14ac:dyDescent="0.35">
      <c r="A379" s="12" t="s">
        <v>604</v>
      </c>
      <c r="B379" s="10" t="s">
        <v>1719</v>
      </c>
      <c r="C379" s="16" t="s">
        <v>2916</v>
      </c>
      <c r="D379" s="11" t="s">
        <v>1720</v>
      </c>
      <c r="E379" s="11" t="s">
        <v>605</v>
      </c>
    </row>
    <row r="380" spans="1:5" x14ac:dyDescent="0.35">
      <c r="A380" s="12" t="s">
        <v>604</v>
      </c>
      <c r="B380" s="10" t="s">
        <v>1721</v>
      </c>
      <c r="C380" s="16" t="s">
        <v>2916</v>
      </c>
      <c r="D380" s="11" t="s">
        <v>1722</v>
      </c>
      <c r="E380" s="11" t="s">
        <v>605</v>
      </c>
    </row>
    <row r="381" spans="1:5" x14ac:dyDescent="0.35">
      <c r="A381" s="12" t="s">
        <v>604</v>
      </c>
      <c r="B381" s="10" t="s">
        <v>1723</v>
      </c>
      <c r="C381" s="16" t="s">
        <v>2916</v>
      </c>
      <c r="D381" s="11" t="s">
        <v>1724</v>
      </c>
      <c r="E381" s="11" t="s">
        <v>605</v>
      </c>
    </row>
    <row r="382" spans="1:5" x14ac:dyDescent="0.35">
      <c r="A382" s="12" t="s">
        <v>604</v>
      </c>
      <c r="B382" s="10" t="s">
        <v>1725</v>
      </c>
      <c r="C382" s="16" t="s">
        <v>2916</v>
      </c>
      <c r="D382" s="11" t="s">
        <v>1726</v>
      </c>
      <c r="E382" s="11" t="s">
        <v>605</v>
      </c>
    </row>
    <row r="383" spans="1:5" x14ac:dyDescent="0.35">
      <c r="A383" s="12" t="s">
        <v>604</v>
      </c>
      <c r="B383" s="10" t="s">
        <v>1727</v>
      </c>
      <c r="C383" s="16" t="s">
        <v>2917</v>
      </c>
      <c r="D383" s="11" t="s">
        <v>1728</v>
      </c>
      <c r="E383" s="11" t="s">
        <v>605</v>
      </c>
    </row>
    <row r="384" spans="1:5" x14ac:dyDescent="0.35">
      <c r="A384" s="12" t="s">
        <v>604</v>
      </c>
      <c r="B384" s="10" t="s">
        <v>1729</v>
      </c>
      <c r="C384" s="16" t="s">
        <v>2917</v>
      </c>
      <c r="D384" s="11" t="s">
        <v>1730</v>
      </c>
      <c r="E384" s="11" t="s">
        <v>605</v>
      </c>
    </row>
    <row r="385" spans="1:5" x14ac:dyDescent="0.35">
      <c r="A385" s="12" t="s">
        <v>604</v>
      </c>
      <c r="B385" s="10" t="s">
        <v>1731</v>
      </c>
      <c r="C385" s="16" t="s">
        <v>2918</v>
      </c>
      <c r="D385" s="11" t="s">
        <v>1732</v>
      </c>
      <c r="E385" s="11" t="s">
        <v>605</v>
      </c>
    </row>
    <row r="386" spans="1:5" x14ac:dyDescent="0.35">
      <c r="A386" s="12" t="s">
        <v>607</v>
      </c>
      <c r="B386" s="10" t="s">
        <v>1733</v>
      </c>
      <c r="C386" s="16" t="s">
        <v>2919</v>
      </c>
      <c r="D386" s="11" t="s">
        <v>1734</v>
      </c>
      <c r="E386" s="11" t="s">
        <v>608</v>
      </c>
    </row>
    <row r="387" spans="1:5" x14ac:dyDescent="0.35">
      <c r="A387" s="12" t="s">
        <v>607</v>
      </c>
      <c r="B387" s="10" t="s">
        <v>1735</v>
      </c>
      <c r="C387" s="16" t="s">
        <v>2919</v>
      </c>
      <c r="D387" s="11" t="s">
        <v>1736</v>
      </c>
      <c r="E387" s="11" t="s">
        <v>608</v>
      </c>
    </row>
    <row r="388" spans="1:5" x14ac:dyDescent="0.35">
      <c r="A388" s="12" t="s">
        <v>607</v>
      </c>
      <c r="B388" s="10" t="s">
        <v>1737</v>
      </c>
      <c r="C388" s="16" t="s">
        <v>2919</v>
      </c>
      <c r="D388" s="11" t="s">
        <v>1738</v>
      </c>
      <c r="E388" s="11" t="s">
        <v>608</v>
      </c>
    </row>
    <row r="389" spans="1:5" x14ac:dyDescent="0.35">
      <c r="A389" s="12" t="s">
        <v>607</v>
      </c>
      <c r="B389" s="10" t="s">
        <v>1739</v>
      </c>
      <c r="C389" s="16" t="s">
        <v>2920</v>
      </c>
      <c r="D389" s="11" t="s">
        <v>1740</v>
      </c>
      <c r="E389" s="11" t="s">
        <v>608</v>
      </c>
    </row>
    <row r="390" spans="1:5" x14ac:dyDescent="0.35">
      <c r="A390" s="12" t="s">
        <v>607</v>
      </c>
      <c r="B390" s="10" t="s">
        <v>1741</v>
      </c>
      <c r="C390" s="16" t="s">
        <v>2920</v>
      </c>
      <c r="D390" s="11" t="s">
        <v>1742</v>
      </c>
      <c r="E390" s="11" t="s">
        <v>608</v>
      </c>
    </row>
    <row r="391" spans="1:5" x14ac:dyDescent="0.35">
      <c r="A391" s="12" t="s">
        <v>607</v>
      </c>
      <c r="B391" s="10" t="s">
        <v>1743</v>
      </c>
      <c r="C391" s="16" t="s">
        <v>2921</v>
      </c>
      <c r="D391" s="11" t="s">
        <v>1744</v>
      </c>
      <c r="E391" s="11" t="s">
        <v>608</v>
      </c>
    </row>
    <row r="392" spans="1:5" x14ac:dyDescent="0.35">
      <c r="A392" s="12" t="s">
        <v>607</v>
      </c>
      <c r="B392" s="10" t="s">
        <v>1745</v>
      </c>
      <c r="C392" s="16" t="s">
        <v>2921</v>
      </c>
      <c r="D392" s="11" t="s">
        <v>1746</v>
      </c>
      <c r="E392" s="11" t="s">
        <v>608</v>
      </c>
    </row>
    <row r="393" spans="1:5" x14ac:dyDescent="0.35">
      <c r="A393" s="12" t="s">
        <v>607</v>
      </c>
      <c r="B393" s="10" t="s">
        <v>1747</v>
      </c>
      <c r="C393" s="16" t="s">
        <v>2921</v>
      </c>
      <c r="D393" s="11" t="s">
        <v>1748</v>
      </c>
      <c r="E393" s="11" t="s">
        <v>608</v>
      </c>
    </row>
    <row r="394" spans="1:5" x14ac:dyDescent="0.35">
      <c r="A394" s="12" t="s">
        <v>607</v>
      </c>
      <c r="B394" s="10" t="s">
        <v>1749</v>
      </c>
      <c r="C394" s="16" t="s">
        <v>2921</v>
      </c>
      <c r="D394" s="11" t="s">
        <v>1750</v>
      </c>
      <c r="E394" s="11" t="s">
        <v>608</v>
      </c>
    </row>
    <row r="395" spans="1:5" x14ac:dyDescent="0.35">
      <c r="A395" s="12" t="s">
        <v>607</v>
      </c>
      <c r="B395" s="10" t="s">
        <v>1751</v>
      </c>
      <c r="C395" s="16" t="s">
        <v>2922</v>
      </c>
      <c r="D395" s="11" t="s">
        <v>1752</v>
      </c>
      <c r="E395" s="11" t="s">
        <v>608</v>
      </c>
    </row>
    <row r="396" spans="1:5" x14ac:dyDescent="0.35">
      <c r="A396" s="12" t="s">
        <v>607</v>
      </c>
      <c r="B396" s="10" t="s">
        <v>1753</v>
      </c>
      <c r="C396" s="16" t="s">
        <v>2922</v>
      </c>
      <c r="D396" s="11" t="s">
        <v>1754</v>
      </c>
      <c r="E396" s="11" t="s">
        <v>608</v>
      </c>
    </row>
    <row r="397" spans="1:5" x14ac:dyDescent="0.35">
      <c r="A397" s="12" t="s">
        <v>607</v>
      </c>
      <c r="B397" s="10" t="s">
        <v>1755</v>
      </c>
      <c r="C397" s="16" t="s">
        <v>2922</v>
      </c>
      <c r="D397" s="11" t="s">
        <v>1756</v>
      </c>
      <c r="E397" s="11" t="s">
        <v>608</v>
      </c>
    </row>
    <row r="398" spans="1:5" x14ac:dyDescent="0.35">
      <c r="A398" s="12" t="s">
        <v>607</v>
      </c>
      <c r="B398" s="10" t="s">
        <v>1757</v>
      </c>
      <c r="C398" s="16" t="s">
        <v>2922</v>
      </c>
      <c r="D398" s="11" t="s">
        <v>1758</v>
      </c>
      <c r="E398" s="11" t="s">
        <v>608</v>
      </c>
    </row>
    <row r="399" spans="1:5" x14ac:dyDescent="0.35">
      <c r="A399" s="12" t="s">
        <v>607</v>
      </c>
      <c r="B399" s="10" t="s">
        <v>1759</v>
      </c>
      <c r="C399" s="16" t="s">
        <v>2922</v>
      </c>
      <c r="D399" s="11" t="s">
        <v>1760</v>
      </c>
      <c r="E399" s="11" t="s">
        <v>608</v>
      </c>
    </row>
    <row r="400" spans="1:5" x14ac:dyDescent="0.35">
      <c r="A400" s="12" t="s">
        <v>607</v>
      </c>
      <c r="B400" s="10" t="s">
        <v>1761</v>
      </c>
      <c r="C400" s="16" t="s">
        <v>2922</v>
      </c>
      <c r="D400" s="11" t="s">
        <v>1762</v>
      </c>
      <c r="E400" s="11" t="s">
        <v>608</v>
      </c>
    </row>
    <row r="401" spans="1:5" x14ac:dyDescent="0.35">
      <c r="A401" s="12" t="s">
        <v>607</v>
      </c>
      <c r="B401" s="10" t="s">
        <v>1763</v>
      </c>
      <c r="C401" s="16" t="s">
        <v>2922</v>
      </c>
      <c r="D401" s="11" t="s">
        <v>1764</v>
      </c>
      <c r="E401" s="11" t="s">
        <v>608</v>
      </c>
    </row>
    <row r="402" spans="1:5" x14ac:dyDescent="0.35">
      <c r="A402" s="12" t="s">
        <v>607</v>
      </c>
      <c r="B402" s="10" t="s">
        <v>1765</v>
      </c>
      <c r="C402" s="16" t="s">
        <v>2923</v>
      </c>
      <c r="D402" s="11" t="s">
        <v>1766</v>
      </c>
      <c r="E402" s="11" t="s">
        <v>608</v>
      </c>
    </row>
    <row r="403" spans="1:5" x14ac:dyDescent="0.35">
      <c r="A403" s="12" t="s">
        <v>607</v>
      </c>
      <c r="B403" s="10" t="s">
        <v>1767</v>
      </c>
      <c r="C403" s="16" t="s">
        <v>2923</v>
      </c>
      <c r="D403" s="11" t="s">
        <v>1768</v>
      </c>
      <c r="E403" s="11" t="s">
        <v>608</v>
      </c>
    </row>
    <row r="404" spans="1:5" x14ac:dyDescent="0.35">
      <c r="A404" s="12" t="s">
        <v>610</v>
      </c>
      <c r="B404" s="10" t="s">
        <v>1769</v>
      </c>
      <c r="C404" s="16" t="s">
        <v>2924</v>
      </c>
      <c r="D404" s="11" t="s">
        <v>1770</v>
      </c>
      <c r="E404" s="11" t="s">
        <v>611</v>
      </c>
    </row>
    <row r="405" spans="1:5" x14ac:dyDescent="0.35">
      <c r="A405" s="12" t="s">
        <v>610</v>
      </c>
      <c r="B405" s="10" t="s">
        <v>1771</v>
      </c>
      <c r="C405" s="16" t="s">
        <v>2924</v>
      </c>
      <c r="D405" s="11" t="s">
        <v>1772</v>
      </c>
      <c r="E405" s="11" t="s">
        <v>611</v>
      </c>
    </row>
    <row r="406" spans="1:5" x14ac:dyDescent="0.35">
      <c r="A406" s="12" t="s">
        <v>610</v>
      </c>
      <c r="B406" s="10" t="s">
        <v>1773</v>
      </c>
      <c r="C406" s="16" t="s">
        <v>2924</v>
      </c>
      <c r="D406" s="11" t="s">
        <v>1774</v>
      </c>
      <c r="E406" s="11" t="s">
        <v>611</v>
      </c>
    </row>
    <row r="407" spans="1:5" x14ac:dyDescent="0.35">
      <c r="A407" s="12" t="s">
        <v>610</v>
      </c>
      <c r="B407" s="10" t="s">
        <v>1775</v>
      </c>
      <c r="C407" s="16" t="s">
        <v>2925</v>
      </c>
      <c r="D407" s="11" t="s">
        <v>1776</v>
      </c>
      <c r="E407" s="11" t="s">
        <v>611</v>
      </c>
    </row>
    <row r="408" spans="1:5" x14ac:dyDescent="0.35">
      <c r="A408" s="12" t="s">
        <v>610</v>
      </c>
      <c r="B408" s="10" t="s">
        <v>1777</v>
      </c>
      <c r="C408" s="16" t="s">
        <v>2925</v>
      </c>
      <c r="D408" s="11" t="s">
        <v>1778</v>
      </c>
      <c r="E408" s="11" t="s">
        <v>611</v>
      </c>
    </row>
    <row r="409" spans="1:5" x14ac:dyDescent="0.35">
      <c r="A409" s="12" t="s">
        <v>610</v>
      </c>
      <c r="B409" s="10" t="s">
        <v>1779</v>
      </c>
      <c r="C409" s="16" t="s">
        <v>2926</v>
      </c>
      <c r="D409" s="11" t="s">
        <v>1780</v>
      </c>
      <c r="E409" s="11" t="s">
        <v>611</v>
      </c>
    </row>
    <row r="410" spans="1:5" x14ac:dyDescent="0.35">
      <c r="A410" s="12" t="s">
        <v>613</v>
      </c>
      <c r="B410" s="10" t="s">
        <v>1781</v>
      </c>
      <c r="C410" s="16" t="s">
        <v>2927</v>
      </c>
      <c r="D410" s="11" t="s">
        <v>1782</v>
      </c>
      <c r="E410" s="11" t="s">
        <v>614</v>
      </c>
    </row>
    <row r="411" spans="1:5" ht="25.5" x14ac:dyDescent="0.35">
      <c r="A411" s="12" t="s">
        <v>613</v>
      </c>
      <c r="B411" s="10" t="s">
        <v>1783</v>
      </c>
      <c r="C411" s="16" t="s">
        <v>2927</v>
      </c>
      <c r="D411" s="11" t="s">
        <v>1784</v>
      </c>
      <c r="E411" s="11" t="s">
        <v>614</v>
      </c>
    </row>
    <row r="412" spans="1:5" x14ac:dyDescent="0.35">
      <c r="A412" s="12" t="s">
        <v>613</v>
      </c>
      <c r="B412" s="10" t="s">
        <v>1785</v>
      </c>
      <c r="C412" s="16" t="s">
        <v>2928</v>
      </c>
      <c r="D412" s="11" t="s">
        <v>1786</v>
      </c>
      <c r="E412" s="11" t="s">
        <v>614</v>
      </c>
    </row>
    <row r="413" spans="1:5" x14ac:dyDescent="0.35">
      <c r="A413" s="12" t="s">
        <v>613</v>
      </c>
      <c r="B413" s="10" t="s">
        <v>1787</v>
      </c>
      <c r="C413" s="16" t="s">
        <v>2929</v>
      </c>
      <c r="D413" s="11" t="s">
        <v>1788</v>
      </c>
      <c r="E413" s="11" t="s">
        <v>614</v>
      </c>
    </row>
    <row r="414" spans="1:5" x14ac:dyDescent="0.35">
      <c r="A414" s="12" t="s">
        <v>613</v>
      </c>
      <c r="B414" s="10" t="s">
        <v>1789</v>
      </c>
      <c r="C414" s="16" t="s">
        <v>2929</v>
      </c>
      <c r="D414" s="11" t="s">
        <v>1790</v>
      </c>
      <c r="E414" s="11" t="s">
        <v>614</v>
      </c>
    </row>
    <row r="415" spans="1:5" x14ac:dyDescent="0.35">
      <c r="A415" s="12" t="s">
        <v>613</v>
      </c>
      <c r="B415" s="10" t="s">
        <v>1791</v>
      </c>
      <c r="C415" s="16" t="s">
        <v>2929</v>
      </c>
      <c r="D415" s="11" t="s">
        <v>1792</v>
      </c>
      <c r="E415" s="11" t="s">
        <v>614</v>
      </c>
    </row>
    <row r="416" spans="1:5" x14ac:dyDescent="0.35">
      <c r="A416" s="12" t="s">
        <v>613</v>
      </c>
      <c r="B416" s="10" t="s">
        <v>1793</v>
      </c>
      <c r="C416" s="16" t="s">
        <v>2929</v>
      </c>
      <c r="D416" s="11" t="s">
        <v>1794</v>
      </c>
      <c r="E416" s="11" t="s">
        <v>614</v>
      </c>
    </row>
    <row r="417" spans="1:5" x14ac:dyDescent="0.35">
      <c r="A417" s="12" t="s">
        <v>613</v>
      </c>
      <c r="B417" s="10" t="s">
        <v>1795</v>
      </c>
      <c r="C417" s="16" t="s">
        <v>2929</v>
      </c>
      <c r="D417" s="11" t="s">
        <v>1796</v>
      </c>
      <c r="E417" s="11" t="s">
        <v>614</v>
      </c>
    </row>
    <row r="418" spans="1:5" x14ac:dyDescent="0.35">
      <c r="A418" s="12" t="s">
        <v>616</v>
      </c>
      <c r="B418" s="10" t="s">
        <v>1797</v>
      </c>
      <c r="C418" s="16" t="s">
        <v>2930</v>
      </c>
      <c r="D418" s="11" t="s">
        <v>1798</v>
      </c>
      <c r="E418" s="11" t="s">
        <v>617</v>
      </c>
    </row>
    <row r="419" spans="1:5" ht="25.5" x14ac:dyDescent="0.35">
      <c r="A419" s="12" t="s">
        <v>616</v>
      </c>
      <c r="B419" s="10" t="s">
        <v>1799</v>
      </c>
      <c r="C419" s="16" t="s">
        <v>2931</v>
      </c>
      <c r="D419" s="11" t="s">
        <v>1800</v>
      </c>
      <c r="E419" s="11" t="s">
        <v>617</v>
      </c>
    </row>
    <row r="420" spans="1:5" ht="25.5" x14ac:dyDescent="0.35">
      <c r="A420" s="12" t="s">
        <v>616</v>
      </c>
      <c r="B420" s="10" t="s">
        <v>1801</v>
      </c>
      <c r="C420" s="16" t="s">
        <v>2931</v>
      </c>
      <c r="D420" s="11" t="s">
        <v>1802</v>
      </c>
      <c r="E420" s="11" t="s">
        <v>617</v>
      </c>
    </row>
    <row r="421" spans="1:5" x14ac:dyDescent="0.35">
      <c r="A421" s="12" t="s">
        <v>616</v>
      </c>
      <c r="B421" s="10" t="s">
        <v>1803</v>
      </c>
      <c r="C421" s="16" t="s">
        <v>2931</v>
      </c>
      <c r="D421" s="11" t="s">
        <v>1804</v>
      </c>
      <c r="E421" s="11" t="s">
        <v>617</v>
      </c>
    </row>
    <row r="422" spans="1:5" ht="25.5" x14ac:dyDescent="0.35">
      <c r="A422" s="12" t="s">
        <v>616</v>
      </c>
      <c r="B422" s="10" t="s">
        <v>1805</v>
      </c>
      <c r="C422" s="16" t="s">
        <v>2932</v>
      </c>
      <c r="D422" s="11" t="s">
        <v>1806</v>
      </c>
      <c r="E422" s="11" t="s">
        <v>617</v>
      </c>
    </row>
    <row r="423" spans="1:5" ht="25.5" x14ac:dyDescent="0.35">
      <c r="A423" s="12" t="s">
        <v>616</v>
      </c>
      <c r="B423" s="10" t="s">
        <v>1807</v>
      </c>
      <c r="C423" s="16" t="s">
        <v>2932</v>
      </c>
      <c r="D423" s="11" t="s">
        <v>1808</v>
      </c>
      <c r="E423" s="11" t="s">
        <v>617</v>
      </c>
    </row>
    <row r="424" spans="1:5" x14ac:dyDescent="0.35">
      <c r="A424" s="12" t="s">
        <v>616</v>
      </c>
      <c r="B424" s="10" t="s">
        <v>1809</v>
      </c>
      <c r="C424" s="16" t="s">
        <v>2933</v>
      </c>
      <c r="D424" s="11" t="s">
        <v>1810</v>
      </c>
      <c r="E424" s="11" t="s">
        <v>617</v>
      </c>
    </row>
    <row r="425" spans="1:5" ht="25.5" x14ac:dyDescent="0.35">
      <c r="A425" s="12" t="s">
        <v>616</v>
      </c>
      <c r="B425" s="10" t="s">
        <v>1811</v>
      </c>
      <c r="C425" s="16" t="s">
        <v>2933</v>
      </c>
      <c r="D425" s="11" t="s">
        <v>1812</v>
      </c>
      <c r="E425" s="11" t="s">
        <v>617</v>
      </c>
    </row>
    <row r="426" spans="1:5" x14ac:dyDescent="0.35">
      <c r="A426" s="12" t="s">
        <v>616</v>
      </c>
      <c r="B426" s="10" t="s">
        <v>1813</v>
      </c>
      <c r="C426" s="16" t="s">
        <v>2933</v>
      </c>
      <c r="D426" s="11" t="s">
        <v>1814</v>
      </c>
      <c r="E426" s="11" t="s">
        <v>617</v>
      </c>
    </row>
    <row r="427" spans="1:5" x14ac:dyDescent="0.35">
      <c r="A427" s="12" t="s">
        <v>616</v>
      </c>
      <c r="B427" s="10" t="s">
        <v>1815</v>
      </c>
      <c r="C427" s="16" t="s">
        <v>2933</v>
      </c>
      <c r="D427" s="11" t="s">
        <v>1816</v>
      </c>
      <c r="E427" s="11" t="s">
        <v>617</v>
      </c>
    </row>
    <row r="428" spans="1:5" x14ac:dyDescent="0.35">
      <c r="A428" s="12" t="s">
        <v>619</v>
      </c>
      <c r="B428" s="10" t="s">
        <v>1817</v>
      </c>
      <c r="C428" s="16" t="s">
        <v>2934</v>
      </c>
      <c r="D428" s="11" t="s">
        <v>1818</v>
      </c>
      <c r="E428" s="11" t="s">
        <v>620</v>
      </c>
    </row>
    <row r="429" spans="1:5" x14ac:dyDescent="0.35">
      <c r="A429" s="12" t="s">
        <v>619</v>
      </c>
      <c r="B429" s="10" t="s">
        <v>1819</v>
      </c>
      <c r="C429" s="16" t="s">
        <v>2934</v>
      </c>
      <c r="D429" s="11" t="s">
        <v>1820</v>
      </c>
      <c r="E429" s="11" t="s">
        <v>620</v>
      </c>
    </row>
    <row r="430" spans="1:5" x14ac:dyDescent="0.35">
      <c r="A430" s="12" t="s">
        <v>619</v>
      </c>
      <c r="B430" s="10" t="s">
        <v>1821</v>
      </c>
      <c r="C430" s="16" t="s">
        <v>2934</v>
      </c>
      <c r="D430" s="11" t="s">
        <v>1822</v>
      </c>
      <c r="E430" s="11" t="s">
        <v>620</v>
      </c>
    </row>
    <row r="431" spans="1:5" x14ac:dyDescent="0.35">
      <c r="A431" s="12" t="s">
        <v>619</v>
      </c>
      <c r="B431" s="10" t="s">
        <v>1823</v>
      </c>
      <c r="C431" s="16" t="s">
        <v>2935</v>
      </c>
      <c r="D431" s="11" t="s">
        <v>1824</v>
      </c>
      <c r="E431" s="11" t="s">
        <v>620</v>
      </c>
    </row>
    <row r="432" spans="1:5" x14ac:dyDescent="0.35">
      <c r="A432" s="12" t="s">
        <v>619</v>
      </c>
      <c r="B432" s="10" t="s">
        <v>1825</v>
      </c>
      <c r="C432" s="16" t="s">
        <v>2935</v>
      </c>
      <c r="D432" s="11" t="s">
        <v>1826</v>
      </c>
      <c r="E432" s="11" t="s">
        <v>620</v>
      </c>
    </row>
    <row r="433" spans="1:5" x14ac:dyDescent="0.35">
      <c r="A433" s="12" t="s">
        <v>619</v>
      </c>
      <c r="B433" s="10" t="s">
        <v>1827</v>
      </c>
      <c r="C433" s="16" t="s">
        <v>2936</v>
      </c>
      <c r="D433" s="11" t="s">
        <v>1828</v>
      </c>
      <c r="E433" s="11" t="s">
        <v>620</v>
      </c>
    </row>
    <row r="434" spans="1:5" x14ac:dyDescent="0.35">
      <c r="A434" s="12" t="s">
        <v>619</v>
      </c>
      <c r="B434" s="10" t="s">
        <v>1829</v>
      </c>
      <c r="C434" s="16" t="s">
        <v>2936</v>
      </c>
      <c r="D434" s="11" t="s">
        <v>1830</v>
      </c>
      <c r="E434" s="11" t="s">
        <v>620</v>
      </c>
    </row>
    <row r="435" spans="1:5" x14ac:dyDescent="0.35">
      <c r="A435" s="12" t="s">
        <v>619</v>
      </c>
      <c r="B435" s="10" t="s">
        <v>1831</v>
      </c>
      <c r="C435" s="16" t="s">
        <v>2936</v>
      </c>
      <c r="D435" s="11" t="s">
        <v>1832</v>
      </c>
      <c r="E435" s="11" t="s">
        <v>620</v>
      </c>
    </row>
    <row r="436" spans="1:5" x14ac:dyDescent="0.35">
      <c r="A436" s="12" t="s">
        <v>619</v>
      </c>
      <c r="B436" s="10" t="s">
        <v>1833</v>
      </c>
      <c r="C436" s="16" t="s">
        <v>2937</v>
      </c>
      <c r="D436" s="11" t="s">
        <v>1834</v>
      </c>
      <c r="E436" s="11" t="s">
        <v>620</v>
      </c>
    </row>
    <row r="437" spans="1:5" x14ac:dyDescent="0.35">
      <c r="A437" s="12" t="s">
        <v>619</v>
      </c>
      <c r="B437" s="10" t="s">
        <v>1835</v>
      </c>
      <c r="C437" s="16" t="s">
        <v>2938</v>
      </c>
      <c r="D437" s="11" t="s">
        <v>1836</v>
      </c>
      <c r="E437" s="11" t="s">
        <v>620</v>
      </c>
    </row>
    <row r="438" spans="1:5" x14ac:dyDescent="0.35">
      <c r="A438" s="12" t="s">
        <v>619</v>
      </c>
      <c r="B438" s="10" t="s">
        <v>1837</v>
      </c>
      <c r="C438" s="16" t="s">
        <v>2938</v>
      </c>
      <c r="D438" s="11" t="s">
        <v>1838</v>
      </c>
      <c r="E438" s="11" t="s">
        <v>620</v>
      </c>
    </row>
    <row r="439" spans="1:5" ht="25.5" x14ac:dyDescent="0.35">
      <c r="A439" s="12" t="s">
        <v>619</v>
      </c>
      <c r="B439" s="10" t="s">
        <v>1839</v>
      </c>
      <c r="C439" s="16" t="s">
        <v>2938</v>
      </c>
      <c r="D439" s="11" t="s">
        <v>1840</v>
      </c>
      <c r="E439" s="11" t="s">
        <v>620</v>
      </c>
    </row>
    <row r="440" spans="1:5" x14ac:dyDescent="0.35">
      <c r="A440" s="12" t="s">
        <v>619</v>
      </c>
      <c r="B440" s="10" t="s">
        <v>1841</v>
      </c>
      <c r="C440" s="16" t="s">
        <v>2938</v>
      </c>
      <c r="D440" s="11" t="s">
        <v>1842</v>
      </c>
      <c r="E440" s="11" t="s">
        <v>620</v>
      </c>
    </row>
    <row r="441" spans="1:5" x14ac:dyDescent="0.35">
      <c r="A441" s="12" t="s">
        <v>622</v>
      </c>
      <c r="B441" s="10" t="s">
        <v>1843</v>
      </c>
      <c r="C441" s="16" t="s">
        <v>2939</v>
      </c>
      <c r="D441" s="11" t="s">
        <v>1844</v>
      </c>
      <c r="E441" s="11" t="s">
        <v>623</v>
      </c>
    </row>
    <row r="442" spans="1:5" x14ac:dyDescent="0.35">
      <c r="A442" s="12" t="s">
        <v>622</v>
      </c>
      <c r="B442" s="10" t="s">
        <v>1845</v>
      </c>
      <c r="C442" s="16" t="s">
        <v>2939</v>
      </c>
      <c r="D442" s="11" t="s">
        <v>1846</v>
      </c>
      <c r="E442" s="11" t="s">
        <v>623</v>
      </c>
    </row>
    <row r="443" spans="1:5" x14ac:dyDescent="0.35">
      <c r="A443" s="12" t="s">
        <v>626</v>
      </c>
      <c r="B443" s="10" t="s">
        <v>1847</v>
      </c>
      <c r="C443" s="16" t="s">
        <v>2940</v>
      </c>
      <c r="D443" s="11" t="s">
        <v>1848</v>
      </c>
      <c r="E443" s="11" t="s">
        <v>627</v>
      </c>
    </row>
    <row r="444" spans="1:5" x14ac:dyDescent="0.35">
      <c r="A444" s="12" t="s">
        <v>626</v>
      </c>
      <c r="B444" s="10" t="s">
        <v>1849</v>
      </c>
      <c r="C444" s="16" t="s">
        <v>2940</v>
      </c>
      <c r="D444" s="11" t="s">
        <v>1850</v>
      </c>
      <c r="E444" s="11" t="s">
        <v>627</v>
      </c>
    </row>
    <row r="445" spans="1:5" x14ac:dyDescent="0.35">
      <c r="A445" s="12" t="s">
        <v>626</v>
      </c>
      <c r="B445" s="10" t="s">
        <v>1851</v>
      </c>
      <c r="C445" s="16" t="s">
        <v>2941</v>
      </c>
      <c r="D445" s="11" t="s">
        <v>1852</v>
      </c>
      <c r="E445" s="11" t="s">
        <v>627</v>
      </c>
    </row>
    <row r="446" spans="1:5" x14ac:dyDescent="0.35">
      <c r="A446" s="12" t="s">
        <v>626</v>
      </c>
      <c r="B446" s="10" t="s">
        <v>1853</v>
      </c>
      <c r="C446" s="16" t="s">
        <v>2941</v>
      </c>
      <c r="D446" s="11" t="s">
        <v>1854</v>
      </c>
      <c r="E446" s="11" t="s">
        <v>627</v>
      </c>
    </row>
    <row r="447" spans="1:5" x14ac:dyDescent="0.35">
      <c r="A447" s="12" t="s">
        <v>626</v>
      </c>
      <c r="B447" s="10" t="s">
        <v>1855</v>
      </c>
      <c r="C447" s="16" t="s">
        <v>2942</v>
      </c>
      <c r="D447" s="11" t="s">
        <v>1856</v>
      </c>
      <c r="E447" s="11" t="s">
        <v>627</v>
      </c>
    </row>
    <row r="448" spans="1:5" x14ac:dyDescent="0.35">
      <c r="A448" s="12" t="s">
        <v>626</v>
      </c>
      <c r="B448" s="10" t="s">
        <v>1857</v>
      </c>
      <c r="C448" s="16" t="s">
        <v>2942</v>
      </c>
      <c r="D448" s="11" t="s">
        <v>1858</v>
      </c>
      <c r="E448" s="11" t="s">
        <v>627</v>
      </c>
    </row>
    <row r="449" spans="1:5" x14ac:dyDescent="0.35">
      <c r="A449" s="12" t="s">
        <v>629</v>
      </c>
      <c r="B449" s="10" t="s">
        <v>1859</v>
      </c>
      <c r="C449" s="16" t="s">
        <v>2943</v>
      </c>
      <c r="D449" s="11" t="s">
        <v>1860</v>
      </c>
      <c r="E449" s="11" t="s">
        <v>630</v>
      </c>
    </row>
    <row r="450" spans="1:5" x14ac:dyDescent="0.35">
      <c r="A450" s="12" t="s">
        <v>629</v>
      </c>
      <c r="B450" s="10" t="s">
        <v>1861</v>
      </c>
      <c r="C450" s="16" t="s">
        <v>2944</v>
      </c>
      <c r="D450" s="11" t="s">
        <v>1862</v>
      </c>
      <c r="E450" s="11" t="s">
        <v>630</v>
      </c>
    </row>
    <row r="451" spans="1:5" x14ac:dyDescent="0.35">
      <c r="A451" s="12" t="s">
        <v>629</v>
      </c>
      <c r="B451" s="10" t="s">
        <v>1863</v>
      </c>
      <c r="C451" s="16" t="s">
        <v>2944</v>
      </c>
      <c r="D451" s="11" t="s">
        <v>1864</v>
      </c>
      <c r="E451" s="11" t="s">
        <v>630</v>
      </c>
    </row>
    <row r="452" spans="1:5" x14ac:dyDescent="0.35">
      <c r="A452" s="12" t="s">
        <v>629</v>
      </c>
      <c r="B452" s="10" t="s">
        <v>1865</v>
      </c>
      <c r="C452" s="16" t="s">
        <v>2944</v>
      </c>
      <c r="D452" s="11" t="s">
        <v>1866</v>
      </c>
      <c r="E452" s="11" t="s">
        <v>630</v>
      </c>
    </row>
    <row r="453" spans="1:5" x14ac:dyDescent="0.35">
      <c r="A453" s="12" t="s">
        <v>629</v>
      </c>
      <c r="B453" s="10" t="s">
        <v>1867</v>
      </c>
      <c r="C453" s="16" t="s">
        <v>2944</v>
      </c>
      <c r="D453" s="11" t="s">
        <v>1868</v>
      </c>
      <c r="E453" s="11" t="s">
        <v>630</v>
      </c>
    </row>
    <row r="454" spans="1:5" x14ac:dyDescent="0.35">
      <c r="A454" s="12" t="s">
        <v>632</v>
      </c>
      <c r="B454" s="10" t="s">
        <v>1869</v>
      </c>
      <c r="C454" s="16" t="s">
        <v>2945</v>
      </c>
      <c r="D454" s="11" t="s">
        <v>1870</v>
      </c>
      <c r="E454" s="11" t="s">
        <v>633</v>
      </c>
    </row>
    <row r="455" spans="1:5" x14ac:dyDescent="0.35">
      <c r="A455" s="12" t="s">
        <v>632</v>
      </c>
      <c r="B455" s="10" t="s">
        <v>1871</v>
      </c>
      <c r="C455" s="16" t="s">
        <v>2945</v>
      </c>
      <c r="D455" s="11" t="s">
        <v>1872</v>
      </c>
      <c r="E455" s="11" t="s">
        <v>633</v>
      </c>
    </row>
    <row r="456" spans="1:5" x14ac:dyDescent="0.35">
      <c r="A456" s="12" t="s">
        <v>632</v>
      </c>
      <c r="B456" s="10" t="s">
        <v>1873</v>
      </c>
      <c r="C456" s="16" t="s">
        <v>2945</v>
      </c>
      <c r="D456" s="11" t="s">
        <v>1874</v>
      </c>
      <c r="E456" s="11" t="s">
        <v>633</v>
      </c>
    </row>
    <row r="457" spans="1:5" x14ac:dyDescent="0.35">
      <c r="A457" s="12" t="s">
        <v>632</v>
      </c>
      <c r="B457" s="10" t="s">
        <v>1875</v>
      </c>
      <c r="C457" s="16" t="s">
        <v>2945</v>
      </c>
      <c r="D457" s="11" t="s">
        <v>1876</v>
      </c>
      <c r="E457" s="11" t="s">
        <v>633</v>
      </c>
    </row>
    <row r="458" spans="1:5" x14ac:dyDescent="0.35">
      <c r="A458" s="12" t="s">
        <v>635</v>
      </c>
      <c r="B458" s="10" t="s">
        <v>1877</v>
      </c>
      <c r="C458" s="16" t="s">
        <v>2946</v>
      </c>
      <c r="D458" s="11" t="s">
        <v>1878</v>
      </c>
      <c r="E458" s="11" t="s">
        <v>636</v>
      </c>
    </row>
    <row r="459" spans="1:5" x14ac:dyDescent="0.35">
      <c r="A459" s="12" t="s">
        <v>635</v>
      </c>
      <c r="B459" s="10" t="s">
        <v>1879</v>
      </c>
      <c r="C459" s="16" t="s">
        <v>2946</v>
      </c>
      <c r="D459" s="11" t="s">
        <v>1880</v>
      </c>
      <c r="E459" s="11" t="s">
        <v>636</v>
      </c>
    </row>
    <row r="460" spans="1:5" x14ac:dyDescent="0.35">
      <c r="A460" s="12" t="s">
        <v>635</v>
      </c>
      <c r="B460" s="10" t="s">
        <v>1881</v>
      </c>
      <c r="C460" s="16" t="s">
        <v>2946</v>
      </c>
      <c r="D460" s="11" t="s">
        <v>1882</v>
      </c>
      <c r="E460" s="11" t="s">
        <v>636</v>
      </c>
    </row>
    <row r="461" spans="1:5" x14ac:dyDescent="0.35">
      <c r="A461" s="12" t="s">
        <v>635</v>
      </c>
      <c r="B461" s="10" t="s">
        <v>1883</v>
      </c>
      <c r="C461" s="16" t="s">
        <v>2946</v>
      </c>
      <c r="D461" s="11" t="s">
        <v>1884</v>
      </c>
      <c r="E461" s="11" t="s">
        <v>636</v>
      </c>
    </row>
    <row r="462" spans="1:5" x14ac:dyDescent="0.35">
      <c r="A462" s="12" t="s">
        <v>635</v>
      </c>
      <c r="B462" s="10" t="s">
        <v>1885</v>
      </c>
      <c r="C462" s="16" t="s">
        <v>2947</v>
      </c>
      <c r="D462" s="11" t="s">
        <v>1886</v>
      </c>
      <c r="E462" s="11" t="s">
        <v>636</v>
      </c>
    </row>
    <row r="463" spans="1:5" x14ac:dyDescent="0.35">
      <c r="A463" s="12" t="s">
        <v>635</v>
      </c>
      <c r="B463" s="10" t="s">
        <v>1887</v>
      </c>
      <c r="C463" s="16" t="s">
        <v>2947</v>
      </c>
      <c r="D463" s="11" t="s">
        <v>1888</v>
      </c>
      <c r="E463" s="11" t="s">
        <v>636</v>
      </c>
    </row>
    <row r="464" spans="1:5" x14ac:dyDescent="0.35">
      <c r="A464" s="12" t="s">
        <v>638</v>
      </c>
      <c r="B464" s="10" t="s">
        <v>1889</v>
      </c>
      <c r="C464" s="16" t="s">
        <v>2948</v>
      </c>
      <c r="D464" s="11" t="s">
        <v>1890</v>
      </c>
      <c r="E464" s="11" t="s">
        <v>639</v>
      </c>
    </row>
    <row r="465" spans="1:5" x14ac:dyDescent="0.35">
      <c r="A465" s="12" t="s">
        <v>638</v>
      </c>
      <c r="B465" s="10" t="s">
        <v>1891</v>
      </c>
      <c r="C465" s="16" t="s">
        <v>2948</v>
      </c>
      <c r="D465" s="11" t="s">
        <v>1892</v>
      </c>
      <c r="E465" s="11" t="s">
        <v>639</v>
      </c>
    </row>
    <row r="466" spans="1:5" x14ac:dyDescent="0.35">
      <c r="A466" s="12" t="s">
        <v>638</v>
      </c>
      <c r="B466" s="10" t="s">
        <v>1893</v>
      </c>
      <c r="C466" s="16" t="s">
        <v>2949</v>
      </c>
      <c r="D466" s="11" t="s">
        <v>1894</v>
      </c>
      <c r="E466" s="11" t="s">
        <v>639</v>
      </c>
    </row>
    <row r="467" spans="1:5" x14ac:dyDescent="0.35">
      <c r="A467" s="12" t="s">
        <v>638</v>
      </c>
      <c r="B467" s="10" t="s">
        <v>1895</v>
      </c>
      <c r="C467" s="16" t="s">
        <v>2949</v>
      </c>
      <c r="D467" s="11" t="s">
        <v>1896</v>
      </c>
      <c r="E467" s="11" t="s">
        <v>639</v>
      </c>
    </row>
    <row r="468" spans="1:5" x14ac:dyDescent="0.35">
      <c r="A468" s="12" t="s">
        <v>638</v>
      </c>
      <c r="B468" s="10" t="s">
        <v>1897</v>
      </c>
      <c r="C468" s="16" t="s">
        <v>2949</v>
      </c>
      <c r="D468" s="11" t="s">
        <v>1898</v>
      </c>
      <c r="E468" s="11" t="s">
        <v>639</v>
      </c>
    </row>
    <row r="469" spans="1:5" x14ac:dyDescent="0.35">
      <c r="A469" s="12" t="s">
        <v>638</v>
      </c>
      <c r="B469" s="10" t="s">
        <v>1899</v>
      </c>
      <c r="C469" s="16" t="s">
        <v>2949</v>
      </c>
      <c r="D469" s="11" t="s">
        <v>1900</v>
      </c>
      <c r="E469" s="11" t="s">
        <v>639</v>
      </c>
    </row>
    <row r="470" spans="1:5" x14ac:dyDescent="0.35">
      <c r="A470" s="12" t="s">
        <v>638</v>
      </c>
      <c r="B470" s="10" t="s">
        <v>1901</v>
      </c>
      <c r="C470" s="16" t="s">
        <v>2949</v>
      </c>
      <c r="D470" s="11" t="s">
        <v>1902</v>
      </c>
      <c r="E470" s="11" t="s">
        <v>639</v>
      </c>
    </row>
    <row r="471" spans="1:5" x14ac:dyDescent="0.35">
      <c r="A471" s="12" t="s">
        <v>638</v>
      </c>
      <c r="B471" s="10" t="s">
        <v>1903</v>
      </c>
      <c r="C471" s="16" t="s">
        <v>2949</v>
      </c>
      <c r="D471" s="11" t="s">
        <v>1904</v>
      </c>
      <c r="E471" s="11" t="s">
        <v>639</v>
      </c>
    </row>
    <row r="472" spans="1:5" x14ac:dyDescent="0.35">
      <c r="A472" s="12" t="s">
        <v>638</v>
      </c>
      <c r="B472" s="10" t="s">
        <v>1905</v>
      </c>
      <c r="C472" s="16" t="s">
        <v>2950</v>
      </c>
      <c r="D472" s="11" t="s">
        <v>1906</v>
      </c>
      <c r="E472" s="11" t="s">
        <v>639</v>
      </c>
    </row>
    <row r="473" spans="1:5" x14ac:dyDescent="0.35">
      <c r="A473" s="12" t="s">
        <v>641</v>
      </c>
      <c r="B473" s="10" t="s">
        <v>1907</v>
      </c>
      <c r="C473" s="16" t="s">
        <v>2951</v>
      </c>
      <c r="D473" s="11" t="s">
        <v>1908</v>
      </c>
      <c r="E473" s="11" t="s">
        <v>642</v>
      </c>
    </row>
    <row r="474" spans="1:5" x14ac:dyDescent="0.35">
      <c r="A474" s="12" t="s">
        <v>641</v>
      </c>
      <c r="B474" s="10" t="s">
        <v>1909</v>
      </c>
      <c r="C474" s="16" t="s">
        <v>2951</v>
      </c>
      <c r="D474" s="11" t="s">
        <v>1910</v>
      </c>
      <c r="E474" s="11" t="s">
        <v>642</v>
      </c>
    </row>
    <row r="475" spans="1:5" x14ac:dyDescent="0.35">
      <c r="A475" s="12" t="s">
        <v>641</v>
      </c>
      <c r="B475" s="10" t="s">
        <v>1911</v>
      </c>
      <c r="C475" s="16" t="s">
        <v>2951</v>
      </c>
      <c r="D475" s="11" t="s">
        <v>1912</v>
      </c>
      <c r="E475" s="11" t="s">
        <v>642</v>
      </c>
    </row>
    <row r="476" spans="1:5" x14ac:dyDescent="0.35">
      <c r="A476" s="12" t="s">
        <v>641</v>
      </c>
      <c r="B476" s="10" t="s">
        <v>1913</v>
      </c>
      <c r="C476" s="16" t="s">
        <v>2951</v>
      </c>
      <c r="D476" s="11" t="s">
        <v>1914</v>
      </c>
      <c r="E476" s="11" t="s">
        <v>642</v>
      </c>
    </row>
    <row r="477" spans="1:5" x14ac:dyDescent="0.35">
      <c r="A477" s="12" t="s">
        <v>641</v>
      </c>
      <c r="B477" s="10" t="s">
        <v>1915</v>
      </c>
      <c r="C477" s="16" t="s">
        <v>2951</v>
      </c>
      <c r="D477" s="11" t="s">
        <v>1916</v>
      </c>
      <c r="E477" s="11" t="s">
        <v>642</v>
      </c>
    </row>
    <row r="478" spans="1:5" x14ac:dyDescent="0.35">
      <c r="A478" s="12" t="s">
        <v>644</v>
      </c>
      <c r="B478" s="10" t="s">
        <v>1917</v>
      </c>
      <c r="C478" s="16" t="s">
        <v>2952</v>
      </c>
      <c r="D478" s="11" t="s">
        <v>1918</v>
      </c>
      <c r="E478" s="11" t="s">
        <v>645</v>
      </c>
    </row>
    <row r="479" spans="1:5" x14ac:dyDescent="0.35">
      <c r="A479" s="12" t="s">
        <v>644</v>
      </c>
      <c r="B479" s="10" t="s">
        <v>1919</v>
      </c>
      <c r="C479" s="16" t="s">
        <v>2952</v>
      </c>
      <c r="D479" s="11" t="s">
        <v>1920</v>
      </c>
      <c r="E479" s="11" t="s">
        <v>645</v>
      </c>
    </row>
    <row r="480" spans="1:5" x14ac:dyDescent="0.35">
      <c r="A480" s="12" t="s">
        <v>647</v>
      </c>
      <c r="B480" s="10" t="s">
        <v>1921</v>
      </c>
      <c r="C480" s="16" t="s">
        <v>2953</v>
      </c>
      <c r="D480" s="11" t="s">
        <v>1922</v>
      </c>
      <c r="E480" s="11" t="s">
        <v>648</v>
      </c>
    </row>
    <row r="481" spans="1:5" x14ac:dyDescent="0.35">
      <c r="A481" s="12" t="s">
        <v>647</v>
      </c>
      <c r="B481" s="10" t="s">
        <v>1923</v>
      </c>
      <c r="C481" s="16" t="s">
        <v>2953</v>
      </c>
      <c r="D481" s="11" t="s">
        <v>1924</v>
      </c>
      <c r="E481" s="11" t="s">
        <v>648</v>
      </c>
    </row>
    <row r="482" spans="1:5" x14ac:dyDescent="0.35">
      <c r="A482" s="12" t="s">
        <v>647</v>
      </c>
      <c r="B482" s="10" t="s">
        <v>1925</v>
      </c>
      <c r="C482" s="16" t="s">
        <v>2953</v>
      </c>
      <c r="D482" s="11" t="s">
        <v>1926</v>
      </c>
      <c r="E482" s="11" t="s">
        <v>648</v>
      </c>
    </row>
    <row r="483" spans="1:5" x14ac:dyDescent="0.35">
      <c r="A483" s="12" t="s">
        <v>647</v>
      </c>
      <c r="B483" s="10" t="s">
        <v>1927</v>
      </c>
      <c r="C483" s="16" t="s">
        <v>2953</v>
      </c>
      <c r="D483" s="11" t="s">
        <v>1928</v>
      </c>
      <c r="E483" s="11" t="s">
        <v>648</v>
      </c>
    </row>
    <row r="484" spans="1:5" x14ac:dyDescent="0.35">
      <c r="A484" s="12" t="s">
        <v>647</v>
      </c>
      <c r="B484" s="10" t="s">
        <v>1929</v>
      </c>
      <c r="C484" s="16" t="s">
        <v>2953</v>
      </c>
      <c r="D484" s="11" t="s">
        <v>1930</v>
      </c>
      <c r="E484" s="11" t="s">
        <v>648</v>
      </c>
    </row>
    <row r="485" spans="1:5" x14ac:dyDescent="0.35">
      <c r="A485" s="12" t="s">
        <v>647</v>
      </c>
      <c r="B485" s="10" t="s">
        <v>1931</v>
      </c>
      <c r="C485" s="16" t="s">
        <v>2953</v>
      </c>
      <c r="D485" s="11" t="s">
        <v>1932</v>
      </c>
      <c r="E485" s="11" t="s">
        <v>648</v>
      </c>
    </row>
    <row r="486" spans="1:5" x14ac:dyDescent="0.35">
      <c r="A486" s="12" t="s">
        <v>647</v>
      </c>
      <c r="B486" s="10" t="s">
        <v>1933</v>
      </c>
      <c r="C486" s="16" t="s">
        <v>2953</v>
      </c>
      <c r="D486" s="11" t="s">
        <v>1934</v>
      </c>
      <c r="E486" s="11" t="s">
        <v>648</v>
      </c>
    </row>
    <row r="487" spans="1:5" x14ac:dyDescent="0.35">
      <c r="A487" s="12" t="s">
        <v>647</v>
      </c>
      <c r="B487" s="10" t="s">
        <v>1935</v>
      </c>
      <c r="C487" s="16" t="s">
        <v>2954</v>
      </c>
      <c r="D487" s="11" t="s">
        <v>1936</v>
      </c>
      <c r="E487" s="11" t="s">
        <v>648</v>
      </c>
    </row>
    <row r="488" spans="1:5" x14ac:dyDescent="0.35">
      <c r="A488" s="12" t="s">
        <v>647</v>
      </c>
      <c r="B488" s="10" t="s">
        <v>1937</v>
      </c>
      <c r="C488" s="16" t="s">
        <v>2955</v>
      </c>
      <c r="D488" s="11" t="s">
        <v>1938</v>
      </c>
      <c r="E488" s="11" t="s">
        <v>648</v>
      </c>
    </row>
    <row r="489" spans="1:5" x14ac:dyDescent="0.35">
      <c r="A489" s="12" t="s">
        <v>647</v>
      </c>
      <c r="B489" s="10" t="s">
        <v>1939</v>
      </c>
      <c r="C489" s="16" t="s">
        <v>2955</v>
      </c>
      <c r="D489" s="11" t="s">
        <v>1940</v>
      </c>
      <c r="E489" s="11" t="s">
        <v>648</v>
      </c>
    </row>
    <row r="490" spans="1:5" x14ac:dyDescent="0.35">
      <c r="A490" s="12" t="s">
        <v>650</v>
      </c>
      <c r="B490" s="10" t="s">
        <v>1941</v>
      </c>
      <c r="C490" s="16" t="s">
        <v>2956</v>
      </c>
      <c r="D490" s="11" t="s">
        <v>1942</v>
      </c>
      <c r="E490" s="11" t="s">
        <v>651</v>
      </c>
    </row>
    <row r="491" spans="1:5" x14ac:dyDescent="0.35">
      <c r="A491" s="12" t="s">
        <v>650</v>
      </c>
      <c r="B491" s="10" t="s">
        <v>1943</v>
      </c>
      <c r="C491" s="16" t="s">
        <v>2956</v>
      </c>
      <c r="D491" s="11" t="s">
        <v>1944</v>
      </c>
      <c r="E491" s="11" t="s">
        <v>651</v>
      </c>
    </row>
    <row r="492" spans="1:5" x14ac:dyDescent="0.35">
      <c r="A492" s="12" t="s">
        <v>650</v>
      </c>
      <c r="B492" s="10" t="s">
        <v>1945</v>
      </c>
      <c r="C492" s="16" t="s">
        <v>2956</v>
      </c>
      <c r="D492" s="11" t="s">
        <v>1946</v>
      </c>
      <c r="E492" s="11" t="s">
        <v>651</v>
      </c>
    </row>
    <row r="493" spans="1:5" x14ac:dyDescent="0.35">
      <c r="A493" s="12" t="s">
        <v>650</v>
      </c>
      <c r="B493" s="10" t="s">
        <v>1947</v>
      </c>
      <c r="C493" s="16" t="s">
        <v>2956</v>
      </c>
      <c r="D493" s="11" t="s">
        <v>1948</v>
      </c>
      <c r="E493" s="11" t="s">
        <v>651</v>
      </c>
    </row>
    <row r="494" spans="1:5" x14ac:dyDescent="0.35">
      <c r="A494" s="12" t="s">
        <v>650</v>
      </c>
      <c r="B494" s="10" t="s">
        <v>1949</v>
      </c>
      <c r="C494" s="16" t="s">
        <v>2956</v>
      </c>
      <c r="D494" s="11" t="s">
        <v>1950</v>
      </c>
      <c r="E494" s="11" t="s">
        <v>651</v>
      </c>
    </row>
    <row r="495" spans="1:5" x14ac:dyDescent="0.35">
      <c r="A495" s="12" t="s">
        <v>650</v>
      </c>
      <c r="B495" s="10" t="s">
        <v>1951</v>
      </c>
      <c r="C495" s="16" t="s">
        <v>2956</v>
      </c>
      <c r="D495" s="11" t="s">
        <v>1952</v>
      </c>
      <c r="E495" s="11" t="s">
        <v>651</v>
      </c>
    </row>
    <row r="496" spans="1:5" x14ac:dyDescent="0.35">
      <c r="A496" s="12" t="s">
        <v>650</v>
      </c>
      <c r="B496" s="10" t="s">
        <v>1953</v>
      </c>
      <c r="C496" s="16" t="s">
        <v>2956</v>
      </c>
      <c r="D496" s="11" t="s">
        <v>1954</v>
      </c>
      <c r="E496" s="11" t="s">
        <v>651</v>
      </c>
    </row>
    <row r="497" spans="1:5" x14ac:dyDescent="0.35">
      <c r="A497" s="12" t="s">
        <v>650</v>
      </c>
      <c r="B497" s="10" t="s">
        <v>1955</v>
      </c>
      <c r="C497" s="16" t="s">
        <v>2957</v>
      </c>
      <c r="D497" s="11" t="s">
        <v>1956</v>
      </c>
      <c r="E497" s="11" t="s">
        <v>651</v>
      </c>
    </row>
    <row r="498" spans="1:5" x14ac:dyDescent="0.35">
      <c r="A498" s="12" t="s">
        <v>653</v>
      </c>
      <c r="B498" s="10" t="s">
        <v>1957</v>
      </c>
      <c r="C498" s="16" t="s">
        <v>2958</v>
      </c>
      <c r="D498" s="11" t="s">
        <v>1958</v>
      </c>
      <c r="E498" s="11" t="s">
        <v>654</v>
      </c>
    </row>
    <row r="499" spans="1:5" x14ac:dyDescent="0.35">
      <c r="A499" s="12" t="s">
        <v>653</v>
      </c>
      <c r="B499" s="10" t="s">
        <v>1959</v>
      </c>
      <c r="C499" s="16" t="s">
        <v>2959</v>
      </c>
      <c r="D499" s="11" t="s">
        <v>1960</v>
      </c>
      <c r="E499" s="11" t="s">
        <v>654</v>
      </c>
    </row>
    <row r="500" spans="1:5" x14ac:dyDescent="0.35">
      <c r="A500" s="12" t="s">
        <v>653</v>
      </c>
      <c r="B500" s="10" t="s">
        <v>1961</v>
      </c>
      <c r="C500" s="16" t="s">
        <v>2959</v>
      </c>
      <c r="D500" s="11" t="s">
        <v>1962</v>
      </c>
      <c r="E500" s="11" t="s">
        <v>654</v>
      </c>
    </row>
    <row r="501" spans="1:5" x14ac:dyDescent="0.35">
      <c r="A501" s="12" t="s">
        <v>653</v>
      </c>
      <c r="B501" s="10" t="s">
        <v>1963</v>
      </c>
      <c r="C501" s="16" t="s">
        <v>2959</v>
      </c>
      <c r="D501" s="11" t="s">
        <v>1964</v>
      </c>
      <c r="E501" s="11" t="s">
        <v>654</v>
      </c>
    </row>
    <row r="502" spans="1:5" x14ac:dyDescent="0.35">
      <c r="A502" s="12" t="s">
        <v>656</v>
      </c>
      <c r="B502" s="10" t="s">
        <v>1965</v>
      </c>
      <c r="C502" s="16" t="s">
        <v>2960</v>
      </c>
      <c r="D502" s="11" t="s">
        <v>1966</v>
      </c>
      <c r="E502" s="11" t="s">
        <v>657</v>
      </c>
    </row>
    <row r="503" spans="1:5" x14ac:dyDescent="0.35">
      <c r="A503" s="12" t="s">
        <v>656</v>
      </c>
      <c r="B503" s="10" t="s">
        <v>1967</v>
      </c>
      <c r="C503" s="16" t="s">
        <v>2961</v>
      </c>
      <c r="D503" s="11" t="s">
        <v>1968</v>
      </c>
      <c r="E503" s="11" t="s">
        <v>657</v>
      </c>
    </row>
    <row r="504" spans="1:5" x14ac:dyDescent="0.35">
      <c r="A504" s="12" t="s">
        <v>656</v>
      </c>
      <c r="B504" s="10" t="s">
        <v>1969</v>
      </c>
      <c r="C504" s="16" t="s">
        <v>2961</v>
      </c>
      <c r="D504" s="11" t="s">
        <v>1970</v>
      </c>
      <c r="E504" s="11" t="s">
        <v>657</v>
      </c>
    </row>
    <row r="505" spans="1:5" x14ac:dyDescent="0.35">
      <c r="A505" s="12" t="s">
        <v>656</v>
      </c>
      <c r="B505" s="10" t="s">
        <v>1971</v>
      </c>
      <c r="C505" s="16" t="s">
        <v>2962</v>
      </c>
      <c r="D505" s="11" t="s">
        <v>1972</v>
      </c>
      <c r="E505" s="11" t="s">
        <v>657</v>
      </c>
    </row>
    <row r="506" spans="1:5" x14ac:dyDescent="0.35">
      <c r="A506" s="12" t="s">
        <v>656</v>
      </c>
      <c r="B506" s="10" t="s">
        <v>1973</v>
      </c>
      <c r="C506" s="16" t="s">
        <v>2963</v>
      </c>
      <c r="D506" s="11" t="s">
        <v>1974</v>
      </c>
      <c r="E506" s="11" t="s">
        <v>657</v>
      </c>
    </row>
    <row r="507" spans="1:5" x14ac:dyDescent="0.35">
      <c r="A507" s="12" t="s">
        <v>656</v>
      </c>
      <c r="B507" s="10" t="s">
        <v>1975</v>
      </c>
      <c r="C507" s="16" t="s">
        <v>2963</v>
      </c>
      <c r="D507" s="11" t="s">
        <v>1976</v>
      </c>
      <c r="E507" s="11" t="s">
        <v>657</v>
      </c>
    </row>
    <row r="508" spans="1:5" x14ac:dyDescent="0.35">
      <c r="A508" s="12" t="s">
        <v>656</v>
      </c>
      <c r="B508" s="10" t="s">
        <v>1977</v>
      </c>
      <c r="C508" s="16" t="s">
        <v>2963</v>
      </c>
      <c r="D508" s="11" t="s">
        <v>1978</v>
      </c>
      <c r="E508" s="11" t="s">
        <v>657</v>
      </c>
    </row>
    <row r="509" spans="1:5" x14ac:dyDescent="0.35">
      <c r="A509" s="12" t="s">
        <v>656</v>
      </c>
      <c r="B509" s="10" t="s">
        <v>1979</v>
      </c>
      <c r="C509" s="16" t="s">
        <v>2963</v>
      </c>
      <c r="D509" s="11" t="s">
        <v>1980</v>
      </c>
      <c r="E509" s="11" t="s">
        <v>657</v>
      </c>
    </row>
    <row r="510" spans="1:5" ht="25.5" x14ac:dyDescent="0.35">
      <c r="A510" s="12" t="s">
        <v>656</v>
      </c>
      <c r="B510" s="10" t="s">
        <v>1981</v>
      </c>
      <c r="C510" s="16" t="s">
        <v>2963</v>
      </c>
      <c r="D510" s="11" t="s">
        <v>1982</v>
      </c>
      <c r="E510" s="11" t="s">
        <v>657</v>
      </c>
    </row>
    <row r="511" spans="1:5" x14ac:dyDescent="0.35">
      <c r="A511" s="12" t="s">
        <v>659</v>
      </c>
      <c r="B511" s="10" t="s">
        <v>1983</v>
      </c>
      <c r="C511" s="16" t="s">
        <v>2964</v>
      </c>
      <c r="D511" s="11" t="s">
        <v>1984</v>
      </c>
      <c r="E511" s="11" t="s">
        <v>660</v>
      </c>
    </row>
    <row r="512" spans="1:5" x14ac:dyDescent="0.35">
      <c r="A512" s="12" t="s">
        <v>659</v>
      </c>
      <c r="B512" s="10" t="s">
        <v>1985</v>
      </c>
      <c r="C512" s="16" t="s">
        <v>2965</v>
      </c>
      <c r="D512" s="11" t="s">
        <v>1986</v>
      </c>
      <c r="E512" s="11" t="s">
        <v>660</v>
      </c>
    </row>
    <row r="513" spans="1:5" x14ac:dyDescent="0.35">
      <c r="A513" s="12" t="s">
        <v>659</v>
      </c>
      <c r="B513" s="10" t="s">
        <v>1987</v>
      </c>
      <c r="C513" s="16" t="s">
        <v>2966</v>
      </c>
      <c r="D513" s="11" t="s">
        <v>1988</v>
      </c>
      <c r="E513" s="11" t="s">
        <v>660</v>
      </c>
    </row>
    <row r="514" spans="1:5" x14ac:dyDescent="0.35">
      <c r="A514" s="12" t="s">
        <v>659</v>
      </c>
      <c r="B514" s="10" t="s">
        <v>1989</v>
      </c>
      <c r="C514" s="16" t="s">
        <v>2966</v>
      </c>
      <c r="D514" s="11" t="s">
        <v>1990</v>
      </c>
      <c r="E514" s="11" t="s">
        <v>660</v>
      </c>
    </row>
    <row r="515" spans="1:5" x14ac:dyDescent="0.35">
      <c r="A515" s="12" t="s">
        <v>659</v>
      </c>
      <c r="B515" s="10" t="s">
        <v>1991</v>
      </c>
      <c r="C515" s="16" t="s">
        <v>2966</v>
      </c>
      <c r="D515" s="11" t="s">
        <v>1992</v>
      </c>
      <c r="E515" s="11" t="s">
        <v>660</v>
      </c>
    </row>
    <row r="516" spans="1:5" x14ac:dyDescent="0.35">
      <c r="A516" s="12" t="s">
        <v>659</v>
      </c>
      <c r="B516" s="10" t="s">
        <v>1993</v>
      </c>
      <c r="C516" s="16" t="s">
        <v>2966</v>
      </c>
      <c r="D516" s="11" t="s">
        <v>1994</v>
      </c>
      <c r="E516" s="11" t="s">
        <v>660</v>
      </c>
    </row>
    <row r="517" spans="1:5" x14ac:dyDescent="0.35">
      <c r="A517" s="12" t="s">
        <v>664</v>
      </c>
      <c r="B517" s="10" t="s">
        <v>1995</v>
      </c>
      <c r="C517" s="16" t="s">
        <v>2967</v>
      </c>
      <c r="D517" s="11" t="s">
        <v>1996</v>
      </c>
      <c r="E517" s="11" t="s">
        <v>665</v>
      </c>
    </row>
    <row r="518" spans="1:5" x14ac:dyDescent="0.35">
      <c r="A518" s="12" t="s">
        <v>664</v>
      </c>
      <c r="B518" s="10" t="s">
        <v>1997</v>
      </c>
      <c r="C518" s="16" t="s">
        <v>2968</v>
      </c>
      <c r="D518" s="11" t="s">
        <v>1998</v>
      </c>
      <c r="E518" s="11" t="s">
        <v>665</v>
      </c>
    </row>
    <row r="519" spans="1:5" x14ac:dyDescent="0.35">
      <c r="A519" s="12" t="s">
        <v>664</v>
      </c>
      <c r="B519" s="10" t="s">
        <v>1999</v>
      </c>
      <c r="C519" s="16" t="s">
        <v>2968</v>
      </c>
      <c r="D519" s="11" t="s">
        <v>2000</v>
      </c>
      <c r="E519" s="11" t="s">
        <v>665</v>
      </c>
    </row>
    <row r="520" spans="1:5" x14ac:dyDescent="0.35">
      <c r="A520" s="12" t="s">
        <v>667</v>
      </c>
      <c r="B520" s="10" t="s">
        <v>2001</v>
      </c>
      <c r="C520" s="16" t="s">
        <v>2969</v>
      </c>
      <c r="D520" s="11" t="s">
        <v>2002</v>
      </c>
      <c r="E520" s="11" t="s">
        <v>668</v>
      </c>
    </row>
    <row r="521" spans="1:5" x14ac:dyDescent="0.35">
      <c r="A521" s="12" t="s">
        <v>667</v>
      </c>
      <c r="B521" s="10" t="s">
        <v>2003</v>
      </c>
      <c r="C521" s="16" t="s">
        <v>2969</v>
      </c>
      <c r="D521" s="11" t="s">
        <v>2004</v>
      </c>
      <c r="E521" s="11" t="s">
        <v>668</v>
      </c>
    </row>
    <row r="522" spans="1:5" x14ac:dyDescent="0.35">
      <c r="A522" s="12" t="s">
        <v>667</v>
      </c>
      <c r="B522" s="10" t="s">
        <v>2005</v>
      </c>
      <c r="C522" s="16" t="s">
        <v>2969</v>
      </c>
      <c r="D522" s="11" t="s">
        <v>2006</v>
      </c>
      <c r="E522" s="11" t="s">
        <v>668</v>
      </c>
    </row>
    <row r="523" spans="1:5" ht="25.5" x14ac:dyDescent="0.35">
      <c r="A523" s="12" t="s">
        <v>670</v>
      </c>
      <c r="B523" s="10" t="s">
        <v>2007</v>
      </c>
      <c r="C523" s="16" t="s">
        <v>2970</v>
      </c>
      <c r="D523" s="11" t="s">
        <v>2008</v>
      </c>
      <c r="E523" s="11" t="s">
        <v>671</v>
      </c>
    </row>
    <row r="524" spans="1:5" x14ac:dyDescent="0.35">
      <c r="A524" s="12" t="s">
        <v>670</v>
      </c>
      <c r="B524" s="10" t="s">
        <v>2009</v>
      </c>
      <c r="C524" s="16" t="s">
        <v>2970</v>
      </c>
      <c r="D524" s="11" t="s">
        <v>2010</v>
      </c>
      <c r="E524" s="11" t="s">
        <v>671</v>
      </c>
    </row>
    <row r="525" spans="1:5" x14ac:dyDescent="0.35">
      <c r="A525" s="12" t="s">
        <v>670</v>
      </c>
      <c r="B525" s="10" t="s">
        <v>2011</v>
      </c>
      <c r="C525" s="16" t="s">
        <v>2971</v>
      </c>
      <c r="D525" s="11" t="s">
        <v>2012</v>
      </c>
      <c r="E525" s="11" t="s">
        <v>671</v>
      </c>
    </row>
    <row r="526" spans="1:5" x14ac:dyDescent="0.35">
      <c r="A526" s="12" t="s">
        <v>670</v>
      </c>
      <c r="B526" s="10" t="s">
        <v>2013</v>
      </c>
      <c r="C526" s="16" t="s">
        <v>2971</v>
      </c>
      <c r="D526" s="11" t="s">
        <v>2014</v>
      </c>
      <c r="E526" s="11" t="s">
        <v>671</v>
      </c>
    </row>
    <row r="527" spans="1:5" x14ac:dyDescent="0.35">
      <c r="A527" s="12" t="s">
        <v>673</v>
      </c>
      <c r="B527" s="10" t="s">
        <v>2015</v>
      </c>
      <c r="C527" s="16" t="s">
        <v>2972</v>
      </c>
      <c r="D527" s="11" t="s">
        <v>2016</v>
      </c>
      <c r="E527" s="11" t="s">
        <v>674</v>
      </c>
    </row>
    <row r="528" spans="1:5" x14ac:dyDescent="0.35">
      <c r="A528" s="12" t="s">
        <v>673</v>
      </c>
      <c r="B528" s="10" t="s">
        <v>2017</v>
      </c>
      <c r="C528" s="16" t="s">
        <v>2972</v>
      </c>
      <c r="D528" s="11" t="s">
        <v>2018</v>
      </c>
      <c r="E528" s="11" t="s">
        <v>674</v>
      </c>
    </row>
    <row r="529" spans="1:5" x14ac:dyDescent="0.35">
      <c r="A529" s="12" t="s">
        <v>673</v>
      </c>
      <c r="B529" s="10" t="s">
        <v>2019</v>
      </c>
      <c r="C529" s="16" t="s">
        <v>2972</v>
      </c>
      <c r="D529" s="11" t="s">
        <v>2020</v>
      </c>
      <c r="E529" s="11" t="s">
        <v>674</v>
      </c>
    </row>
    <row r="530" spans="1:5" x14ac:dyDescent="0.35">
      <c r="A530" s="12" t="s">
        <v>673</v>
      </c>
      <c r="B530" s="10" t="s">
        <v>2021</v>
      </c>
      <c r="C530" s="16" t="s">
        <v>2973</v>
      </c>
      <c r="D530" s="11" t="s">
        <v>2022</v>
      </c>
      <c r="E530" s="11" t="s">
        <v>674</v>
      </c>
    </row>
    <row r="531" spans="1:5" x14ac:dyDescent="0.35">
      <c r="A531" s="12" t="s">
        <v>673</v>
      </c>
      <c r="B531" s="10" t="s">
        <v>2023</v>
      </c>
      <c r="C531" s="16" t="s">
        <v>2973</v>
      </c>
      <c r="D531" s="11" t="s">
        <v>2024</v>
      </c>
      <c r="E531" s="11" t="s">
        <v>674</v>
      </c>
    </row>
    <row r="532" spans="1:5" x14ac:dyDescent="0.35">
      <c r="A532" s="12" t="s">
        <v>673</v>
      </c>
      <c r="B532" s="10" t="s">
        <v>2025</v>
      </c>
      <c r="C532" s="16" t="s">
        <v>2973</v>
      </c>
      <c r="D532" s="11" t="s">
        <v>2026</v>
      </c>
      <c r="E532" s="11" t="s">
        <v>674</v>
      </c>
    </row>
    <row r="533" spans="1:5" x14ac:dyDescent="0.35">
      <c r="A533" s="12" t="s">
        <v>673</v>
      </c>
      <c r="B533" s="10" t="s">
        <v>2027</v>
      </c>
      <c r="C533" s="16" t="s">
        <v>2973</v>
      </c>
      <c r="D533" s="11" t="s">
        <v>2028</v>
      </c>
      <c r="E533" s="11" t="s">
        <v>674</v>
      </c>
    </row>
    <row r="534" spans="1:5" x14ac:dyDescent="0.35">
      <c r="A534" s="12" t="s">
        <v>673</v>
      </c>
      <c r="B534" s="10" t="s">
        <v>2029</v>
      </c>
      <c r="C534" s="16" t="s">
        <v>2973</v>
      </c>
      <c r="D534" s="11" t="s">
        <v>2030</v>
      </c>
      <c r="E534" s="11" t="s">
        <v>674</v>
      </c>
    </row>
    <row r="535" spans="1:5" x14ac:dyDescent="0.35">
      <c r="A535" s="12" t="s">
        <v>673</v>
      </c>
      <c r="B535" s="10" t="s">
        <v>2031</v>
      </c>
      <c r="C535" s="16" t="s">
        <v>2973</v>
      </c>
      <c r="D535" s="11" t="s">
        <v>2032</v>
      </c>
      <c r="E535" s="11" t="s">
        <v>674</v>
      </c>
    </row>
    <row r="536" spans="1:5" x14ac:dyDescent="0.35">
      <c r="A536" s="12" t="s">
        <v>673</v>
      </c>
      <c r="B536" s="10" t="s">
        <v>2033</v>
      </c>
      <c r="C536" s="16" t="s">
        <v>2973</v>
      </c>
      <c r="D536" s="11" t="s">
        <v>2034</v>
      </c>
      <c r="E536" s="11" t="s">
        <v>674</v>
      </c>
    </row>
    <row r="537" spans="1:5" x14ac:dyDescent="0.35">
      <c r="A537" s="12" t="s">
        <v>673</v>
      </c>
      <c r="B537" s="10" t="s">
        <v>2035</v>
      </c>
      <c r="C537" s="16" t="s">
        <v>2973</v>
      </c>
      <c r="D537" s="11" t="s">
        <v>2036</v>
      </c>
      <c r="E537" s="11" t="s">
        <v>674</v>
      </c>
    </row>
    <row r="538" spans="1:5" x14ac:dyDescent="0.35">
      <c r="A538" s="12" t="s">
        <v>673</v>
      </c>
      <c r="B538" s="10" t="s">
        <v>2037</v>
      </c>
      <c r="C538" s="16" t="s">
        <v>2973</v>
      </c>
      <c r="D538" s="11" t="s">
        <v>2038</v>
      </c>
      <c r="E538" s="11" t="s">
        <v>674</v>
      </c>
    </row>
    <row r="539" spans="1:5" x14ac:dyDescent="0.35">
      <c r="A539" s="12" t="s">
        <v>678</v>
      </c>
      <c r="B539" s="10" t="s">
        <v>2039</v>
      </c>
      <c r="C539" s="16" t="s">
        <v>2974</v>
      </c>
      <c r="D539" s="11" t="s">
        <v>679</v>
      </c>
      <c r="E539" s="11" t="s">
        <v>679</v>
      </c>
    </row>
    <row r="540" spans="1:5" ht="25.5" x14ac:dyDescent="0.35">
      <c r="A540" s="12" t="s">
        <v>684</v>
      </c>
      <c r="B540" s="10" t="s">
        <v>2040</v>
      </c>
      <c r="C540" s="16" t="s">
        <v>2975</v>
      </c>
      <c r="D540" s="11" t="s">
        <v>2041</v>
      </c>
      <c r="E540" s="11" t="s">
        <v>685</v>
      </c>
    </row>
    <row r="541" spans="1:5" x14ac:dyDescent="0.35">
      <c r="A541" s="12" t="s">
        <v>681</v>
      </c>
      <c r="B541" s="10" t="s">
        <v>2042</v>
      </c>
      <c r="C541" s="16" t="s">
        <v>2976</v>
      </c>
      <c r="D541" s="11" t="s">
        <v>2043</v>
      </c>
      <c r="E541" s="11" t="s">
        <v>682</v>
      </c>
    </row>
    <row r="542" spans="1:5" x14ac:dyDescent="0.35">
      <c r="A542" s="12" t="s">
        <v>681</v>
      </c>
      <c r="B542" s="10" t="s">
        <v>2044</v>
      </c>
      <c r="C542" s="16" t="s">
        <v>2976</v>
      </c>
      <c r="D542" s="11" t="s">
        <v>2045</v>
      </c>
      <c r="E542" s="11" t="s">
        <v>682</v>
      </c>
    </row>
    <row r="543" spans="1:5" ht="25.5" x14ac:dyDescent="0.35">
      <c r="A543" s="12" t="s">
        <v>684</v>
      </c>
      <c r="B543" s="10" t="s">
        <v>2046</v>
      </c>
      <c r="C543" s="16" t="s">
        <v>2977</v>
      </c>
      <c r="D543" s="11" t="s">
        <v>2047</v>
      </c>
      <c r="E543" s="11" t="s">
        <v>685</v>
      </c>
    </row>
    <row r="544" spans="1:5" ht="25.5" x14ac:dyDescent="0.35">
      <c r="A544" s="12" t="s">
        <v>684</v>
      </c>
      <c r="B544" s="10" t="s">
        <v>2048</v>
      </c>
      <c r="C544" s="16" t="s">
        <v>2978</v>
      </c>
      <c r="D544" s="11" t="s">
        <v>2049</v>
      </c>
      <c r="E544" s="11" t="s">
        <v>685</v>
      </c>
    </row>
    <row r="545" spans="1:5" ht="25.5" x14ac:dyDescent="0.35">
      <c r="A545" s="12" t="s">
        <v>684</v>
      </c>
      <c r="B545" s="10" t="s">
        <v>2050</v>
      </c>
      <c r="C545" s="16" t="s">
        <v>2979</v>
      </c>
      <c r="D545" s="11" t="s">
        <v>2051</v>
      </c>
      <c r="E545" s="11" t="s">
        <v>685</v>
      </c>
    </row>
    <row r="546" spans="1:5" x14ac:dyDescent="0.35">
      <c r="A546" s="12" t="s">
        <v>695</v>
      </c>
      <c r="B546" s="10" t="s">
        <v>2052</v>
      </c>
      <c r="C546" s="16" t="s">
        <v>2980</v>
      </c>
      <c r="D546" s="11" t="s">
        <v>2053</v>
      </c>
      <c r="E546" s="11" t="s">
        <v>696</v>
      </c>
    </row>
    <row r="547" spans="1:5" x14ac:dyDescent="0.35">
      <c r="A547" s="12" t="s">
        <v>692</v>
      </c>
      <c r="B547" s="10" t="s">
        <v>2054</v>
      </c>
      <c r="C547" s="16" t="s">
        <v>2981</v>
      </c>
      <c r="D547" s="11" t="s">
        <v>693</v>
      </c>
      <c r="E547" s="11" t="s">
        <v>693</v>
      </c>
    </row>
    <row r="548" spans="1:5" x14ac:dyDescent="0.35">
      <c r="A548" s="12" t="s">
        <v>695</v>
      </c>
      <c r="B548" s="10" t="s">
        <v>2055</v>
      </c>
      <c r="C548" s="16" t="s">
        <v>2982</v>
      </c>
      <c r="D548" s="11" t="s">
        <v>2056</v>
      </c>
      <c r="E548" s="11" t="s">
        <v>696</v>
      </c>
    </row>
    <row r="549" spans="1:5" x14ac:dyDescent="0.35">
      <c r="A549" s="12" t="s">
        <v>695</v>
      </c>
      <c r="B549" s="10" t="s">
        <v>2057</v>
      </c>
      <c r="C549" s="16" t="s">
        <v>2982</v>
      </c>
      <c r="D549" s="11" t="s">
        <v>2058</v>
      </c>
      <c r="E549" s="11" t="s">
        <v>696</v>
      </c>
    </row>
    <row r="550" spans="1:5" ht="25.5" x14ac:dyDescent="0.35">
      <c r="A550" s="12" t="s">
        <v>684</v>
      </c>
      <c r="B550" s="10" t="s">
        <v>2059</v>
      </c>
      <c r="C550" s="16" t="s">
        <v>2983</v>
      </c>
      <c r="D550" s="11" t="s">
        <v>2060</v>
      </c>
      <c r="E550" s="11" t="s">
        <v>685</v>
      </c>
    </row>
    <row r="551" spans="1:5" ht="25.5" x14ac:dyDescent="0.35">
      <c r="A551" s="12" t="s">
        <v>684</v>
      </c>
      <c r="B551" s="10" t="s">
        <v>2061</v>
      </c>
      <c r="C551" s="16" t="s">
        <v>2984</v>
      </c>
      <c r="D551" s="11" t="s">
        <v>2062</v>
      </c>
      <c r="E551" s="11" t="s">
        <v>685</v>
      </c>
    </row>
    <row r="552" spans="1:5" ht="25.5" x14ac:dyDescent="0.35">
      <c r="A552" s="12" t="s">
        <v>684</v>
      </c>
      <c r="B552" s="10" t="s">
        <v>2063</v>
      </c>
      <c r="C552" s="16" t="s">
        <v>2985</v>
      </c>
      <c r="D552" s="11" t="s">
        <v>2064</v>
      </c>
      <c r="E552" s="11" t="s">
        <v>685</v>
      </c>
    </row>
    <row r="553" spans="1:5" x14ac:dyDescent="0.35">
      <c r="A553" s="12" t="s">
        <v>687</v>
      </c>
      <c r="B553" s="10" t="s">
        <v>2065</v>
      </c>
      <c r="C553" s="16" t="s">
        <v>2986</v>
      </c>
      <c r="D553" s="11" t="s">
        <v>2066</v>
      </c>
      <c r="E553" s="11" t="s">
        <v>688</v>
      </c>
    </row>
    <row r="554" spans="1:5" x14ac:dyDescent="0.35">
      <c r="A554" s="12" t="s">
        <v>687</v>
      </c>
      <c r="B554" s="10" t="s">
        <v>2067</v>
      </c>
      <c r="C554" s="16" t="s">
        <v>2986</v>
      </c>
      <c r="D554" s="11" t="s">
        <v>2068</v>
      </c>
      <c r="E554" s="11" t="s">
        <v>688</v>
      </c>
    </row>
    <row r="555" spans="1:5" x14ac:dyDescent="0.35">
      <c r="A555" s="12" t="s">
        <v>687</v>
      </c>
      <c r="B555" s="10" t="s">
        <v>2069</v>
      </c>
      <c r="C555" s="16" t="s">
        <v>2986</v>
      </c>
      <c r="D555" s="11" t="s">
        <v>2070</v>
      </c>
      <c r="E555" s="11" t="s">
        <v>688</v>
      </c>
    </row>
    <row r="556" spans="1:5" x14ac:dyDescent="0.35">
      <c r="A556" s="12" t="s">
        <v>687</v>
      </c>
      <c r="B556" s="10" t="s">
        <v>2071</v>
      </c>
      <c r="C556" s="16" t="s">
        <v>2987</v>
      </c>
      <c r="D556" s="11" t="s">
        <v>2072</v>
      </c>
      <c r="E556" s="11" t="s">
        <v>688</v>
      </c>
    </row>
    <row r="557" spans="1:5" x14ac:dyDescent="0.35">
      <c r="A557" s="12" t="s">
        <v>687</v>
      </c>
      <c r="B557" s="10" t="s">
        <v>2073</v>
      </c>
      <c r="C557" s="16" t="s">
        <v>2988</v>
      </c>
      <c r="D557" s="11" t="s">
        <v>2074</v>
      </c>
      <c r="E557" s="11" t="s">
        <v>688</v>
      </c>
    </row>
    <row r="558" spans="1:5" x14ac:dyDescent="0.35">
      <c r="A558" s="12" t="s">
        <v>687</v>
      </c>
      <c r="B558" s="10" t="s">
        <v>2075</v>
      </c>
      <c r="C558" s="16" t="s">
        <v>2988</v>
      </c>
      <c r="D558" s="11" t="s">
        <v>2076</v>
      </c>
      <c r="E558" s="11" t="s">
        <v>688</v>
      </c>
    </row>
    <row r="559" spans="1:5" x14ac:dyDescent="0.35">
      <c r="A559" s="12" t="s">
        <v>687</v>
      </c>
      <c r="B559" s="10" t="s">
        <v>2077</v>
      </c>
      <c r="C559" s="16" t="s">
        <v>2988</v>
      </c>
      <c r="D559" s="11" t="s">
        <v>2078</v>
      </c>
      <c r="E559" s="11" t="s">
        <v>688</v>
      </c>
    </row>
    <row r="560" spans="1:5" x14ac:dyDescent="0.35">
      <c r="A560" s="12" t="s">
        <v>687</v>
      </c>
      <c r="B560" s="10" t="s">
        <v>2079</v>
      </c>
      <c r="C560" s="16" t="s">
        <v>2988</v>
      </c>
      <c r="D560" s="11" t="s">
        <v>2080</v>
      </c>
      <c r="E560" s="11" t="s">
        <v>688</v>
      </c>
    </row>
    <row r="561" spans="1:5" x14ac:dyDescent="0.35">
      <c r="A561" s="12" t="s">
        <v>687</v>
      </c>
      <c r="B561" s="10" t="s">
        <v>2081</v>
      </c>
      <c r="C561" s="16" t="s">
        <v>2988</v>
      </c>
      <c r="D561" s="11" t="s">
        <v>2082</v>
      </c>
      <c r="E561" s="11" t="s">
        <v>688</v>
      </c>
    </row>
    <row r="562" spans="1:5" x14ac:dyDescent="0.35">
      <c r="A562" s="12" t="s">
        <v>687</v>
      </c>
      <c r="B562" s="10" t="s">
        <v>2083</v>
      </c>
      <c r="C562" s="16" t="s">
        <v>2988</v>
      </c>
      <c r="D562" s="11" t="s">
        <v>2084</v>
      </c>
      <c r="E562" s="11" t="s">
        <v>688</v>
      </c>
    </row>
    <row r="563" spans="1:5" x14ac:dyDescent="0.35">
      <c r="A563" s="12" t="s">
        <v>687</v>
      </c>
      <c r="B563" s="10" t="s">
        <v>2085</v>
      </c>
      <c r="C563" s="16" t="s">
        <v>2989</v>
      </c>
      <c r="D563" s="11" t="s">
        <v>2086</v>
      </c>
      <c r="E563" s="11" t="s">
        <v>688</v>
      </c>
    </row>
    <row r="564" spans="1:5" x14ac:dyDescent="0.35">
      <c r="A564" s="12" t="s">
        <v>687</v>
      </c>
      <c r="B564" s="10" t="s">
        <v>2087</v>
      </c>
      <c r="C564" s="16" t="s">
        <v>2989</v>
      </c>
      <c r="D564" s="11" t="s">
        <v>2088</v>
      </c>
      <c r="E564" s="11" t="s">
        <v>688</v>
      </c>
    </row>
    <row r="565" spans="1:5" x14ac:dyDescent="0.35">
      <c r="A565" s="12" t="s">
        <v>687</v>
      </c>
      <c r="B565" s="10" t="s">
        <v>2089</v>
      </c>
      <c r="C565" s="16" t="s">
        <v>2990</v>
      </c>
      <c r="D565" s="11" t="s">
        <v>2090</v>
      </c>
      <c r="E565" s="11" t="s">
        <v>688</v>
      </c>
    </row>
    <row r="566" spans="1:5" x14ac:dyDescent="0.35">
      <c r="A566" s="12" t="s">
        <v>687</v>
      </c>
      <c r="B566" s="10" t="s">
        <v>2091</v>
      </c>
      <c r="C566" s="16" t="s">
        <v>2990</v>
      </c>
      <c r="D566" s="11" t="s">
        <v>2092</v>
      </c>
      <c r="E566" s="11" t="s">
        <v>688</v>
      </c>
    </row>
    <row r="567" spans="1:5" x14ac:dyDescent="0.35">
      <c r="A567" s="12" t="s">
        <v>687</v>
      </c>
      <c r="B567" s="10" t="s">
        <v>2093</v>
      </c>
      <c r="C567" s="16" t="s">
        <v>2991</v>
      </c>
      <c r="D567" s="11" t="s">
        <v>2094</v>
      </c>
      <c r="E567" s="11" t="s">
        <v>688</v>
      </c>
    </row>
    <row r="568" spans="1:5" x14ac:dyDescent="0.35">
      <c r="A568" s="12" t="s">
        <v>700</v>
      </c>
      <c r="B568" s="10" t="s">
        <v>2095</v>
      </c>
      <c r="C568" s="16" t="s">
        <v>2992</v>
      </c>
      <c r="D568" s="11" t="s">
        <v>701</v>
      </c>
      <c r="E568" s="11" t="s">
        <v>701</v>
      </c>
    </row>
    <row r="569" spans="1:5" x14ac:dyDescent="0.35">
      <c r="A569" s="12" t="s">
        <v>703</v>
      </c>
      <c r="B569" s="10" t="s">
        <v>2096</v>
      </c>
      <c r="C569" s="16" t="s">
        <v>2993</v>
      </c>
      <c r="D569" s="11" t="s">
        <v>2097</v>
      </c>
      <c r="E569" s="11" t="s">
        <v>704</v>
      </c>
    </row>
    <row r="570" spans="1:5" x14ac:dyDescent="0.35">
      <c r="A570" s="12" t="s">
        <v>703</v>
      </c>
      <c r="B570" s="10" t="s">
        <v>2098</v>
      </c>
      <c r="C570" s="16" t="s">
        <v>2994</v>
      </c>
      <c r="D570" s="11" t="s">
        <v>2099</v>
      </c>
      <c r="E570" s="11" t="s">
        <v>704</v>
      </c>
    </row>
    <row r="571" spans="1:5" x14ac:dyDescent="0.35">
      <c r="A571" s="12" t="s">
        <v>706</v>
      </c>
      <c r="B571" s="10" t="s">
        <v>2100</v>
      </c>
      <c r="C571" s="16" t="s">
        <v>2995</v>
      </c>
      <c r="D571" s="11" t="s">
        <v>2101</v>
      </c>
      <c r="E571" s="11" t="s">
        <v>707</v>
      </c>
    </row>
    <row r="572" spans="1:5" x14ac:dyDescent="0.35">
      <c r="A572" s="12" t="s">
        <v>706</v>
      </c>
      <c r="B572" s="10" t="s">
        <v>2102</v>
      </c>
      <c r="C572" s="16" t="s">
        <v>2995</v>
      </c>
      <c r="D572" s="11" t="s">
        <v>2103</v>
      </c>
      <c r="E572" s="11" t="s">
        <v>707</v>
      </c>
    </row>
    <row r="573" spans="1:5" x14ac:dyDescent="0.35">
      <c r="A573" s="12" t="s">
        <v>706</v>
      </c>
      <c r="B573" s="10" t="s">
        <v>2104</v>
      </c>
      <c r="C573" s="16" t="s">
        <v>2995</v>
      </c>
      <c r="D573" s="11" t="s">
        <v>2105</v>
      </c>
      <c r="E573" s="11" t="s">
        <v>707</v>
      </c>
    </row>
    <row r="574" spans="1:5" x14ac:dyDescent="0.35">
      <c r="A574" s="12" t="s">
        <v>706</v>
      </c>
      <c r="B574" s="10" t="s">
        <v>2106</v>
      </c>
      <c r="C574" s="16" t="s">
        <v>2995</v>
      </c>
      <c r="D574" s="11" t="s">
        <v>2107</v>
      </c>
      <c r="E574" s="11" t="s">
        <v>707</v>
      </c>
    </row>
    <row r="575" spans="1:5" x14ac:dyDescent="0.35">
      <c r="A575" s="12" t="s">
        <v>18</v>
      </c>
      <c r="B575" s="10" t="s">
        <v>2108</v>
      </c>
      <c r="C575" s="16" t="s">
        <v>16</v>
      </c>
      <c r="D575" s="11" t="s">
        <v>713</v>
      </c>
      <c r="E575" s="11" t="s">
        <v>713</v>
      </c>
    </row>
    <row r="576" spans="1:5" x14ac:dyDescent="0.35">
      <c r="A576" s="12" t="s">
        <v>20</v>
      </c>
      <c r="B576" s="10" t="s">
        <v>2109</v>
      </c>
      <c r="C576" s="16" t="s">
        <v>16</v>
      </c>
      <c r="D576" s="11" t="s">
        <v>2110</v>
      </c>
      <c r="E576" s="11" t="s">
        <v>715</v>
      </c>
    </row>
    <row r="577" spans="1:5" x14ac:dyDescent="0.35">
      <c r="A577" s="12" t="s">
        <v>20</v>
      </c>
      <c r="B577" s="10" t="s">
        <v>2111</v>
      </c>
      <c r="C577" s="16" t="s">
        <v>16</v>
      </c>
      <c r="D577" s="11" t="s">
        <v>2112</v>
      </c>
      <c r="E577" s="11" t="s">
        <v>715</v>
      </c>
    </row>
    <row r="578" spans="1:5" x14ac:dyDescent="0.35">
      <c r="A578" s="12" t="s">
        <v>20</v>
      </c>
      <c r="B578" s="10" t="s">
        <v>2113</v>
      </c>
      <c r="C578" s="16" t="s">
        <v>16</v>
      </c>
      <c r="D578" s="11" t="s">
        <v>2114</v>
      </c>
      <c r="E578" s="11" t="s">
        <v>715</v>
      </c>
    </row>
    <row r="579" spans="1:5" x14ac:dyDescent="0.35">
      <c r="A579" s="12" t="s">
        <v>20</v>
      </c>
      <c r="B579" s="10" t="s">
        <v>2115</v>
      </c>
      <c r="C579" s="16" t="s">
        <v>16</v>
      </c>
      <c r="D579" s="11" t="s">
        <v>2116</v>
      </c>
      <c r="E579" s="11" t="s">
        <v>715</v>
      </c>
    </row>
    <row r="580" spans="1:5" x14ac:dyDescent="0.35">
      <c r="A580" s="12" t="s">
        <v>24</v>
      </c>
      <c r="B580" s="10" t="s">
        <v>2117</v>
      </c>
      <c r="C580" s="16" t="s">
        <v>23</v>
      </c>
      <c r="D580" s="11" t="s">
        <v>2118</v>
      </c>
      <c r="E580" s="11" t="s">
        <v>26</v>
      </c>
    </row>
    <row r="581" spans="1:5" x14ac:dyDescent="0.35">
      <c r="A581" s="12" t="s">
        <v>24</v>
      </c>
      <c r="B581" s="10" t="s">
        <v>2119</v>
      </c>
      <c r="C581" s="16" t="s">
        <v>23</v>
      </c>
      <c r="D581" s="11" t="s">
        <v>2120</v>
      </c>
      <c r="E581" s="11" t="s">
        <v>26</v>
      </c>
    </row>
    <row r="582" spans="1:5" x14ac:dyDescent="0.35">
      <c r="A582" s="12" t="s">
        <v>34</v>
      </c>
      <c r="B582" s="10" t="s">
        <v>2121</v>
      </c>
      <c r="C582" s="16" t="s">
        <v>29</v>
      </c>
      <c r="D582" s="11" t="s">
        <v>2122</v>
      </c>
      <c r="E582" s="11" t="s">
        <v>722</v>
      </c>
    </row>
    <row r="583" spans="1:5" x14ac:dyDescent="0.35">
      <c r="A583" s="12" t="s">
        <v>34</v>
      </c>
      <c r="B583" s="10" t="s">
        <v>2123</v>
      </c>
      <c r="C583" s="16" t="s">
        <v>29</v>
      </c>
      <c r="D583" s="11" t="s">
        <v>2124</v>
      </c>
      <c r="E583" s="11" t="s">
        <v>722</v>
      </c>
    </row>
    <row r="584" spans="1:5" x14ac:dyDescent="0.35">
      <c r="A584" s="12" t="s">
        <v>32</v>
      </c>
      <c r="B584" s="10" t="s">
        <v>2125</v>
      </c>
      <c r="C584" s="16" t="s">
        <v>29</v>
      </c>
      <c r="D584" s="11" t="s">
        <v>720</v>
      </c>
      <c r="E584" s="11" t="s">
        <v>720</v>
      </c>
    </row>
    <row r="585" spans="1:5" x14ac:dyDescent="0.35">
      <c r="A585" s="12" t="s">
        <v>34</v>
      </c>
      <c r="B585" s="10" t="s">
        <v>2126</v>
      </c>
      <c r="C585" s="16" t="s">
        <v>29</v>
      </c>
      <c r="D585" s="11" t="s">
        <v>2127</v>
      </c>
      <c r="E585" s="11" t="s">
        <v>722</v>
      </c>
    </row>
    <row r="586" spans="1:5" x14ac:dyDescent="0.35">
      <c r="A586" s="12" t="s">
        <v>38</v>
      </c>
      <c r="B586" s="10" t="s">
        <v>2128</v>
      </c>
      <c r="C586" s="16" t="s">
        <v>37</v>
      </c>
      <c r="D586" s="11" t="s">
        <v>2129</v>
      </c>
      <c r="E586" s="11" t="s">
        <v>39</v>
      </c>
    </row>
    <row r="587" spans="1:5" x14ac:dyDescent="0.35">
      <c r="A587" s="12" t="s">
        <v>38</v>
      </c>
      <c r="B587" s="10" t="s">
        <v>2130</v>
      </c>
      <c r="C587" s="16" t="s">
        <v>37</v>
      </c>
      <c r="D587" s="11" t="s">
        <v>2131</v>
      </c>
      <c r="E587" s="11" t="s">
        <v>39</v>
      </c>
    </row>
    <row r="588" spans="1:5" x14ac:dyDescent="0.35">
      <c r="A588" s="12" t="s">
        <v>38</v>
      </c>
      <c r="B588" s="10" t="s">
        <v>2132</v>
      </c>
      <c r="C588" s="16" t="s">
        <v>37</v>
      </c>
      <c r="D588" s="11" t="s">
        <v>2133</v>
      </c>
      <c r="E588" s="11" t="s">
        <v>39</v>
      </c>
    </row>
    <row r="589" spans="1:5" x14ac:dyDescent="0.35">
      <c r="A589" s="12" t="s">
        <v>38</v>
      </c>
      <c r="B589" s="10" t="s">
        <v>2134</v>
      </c>
      <c r="C589" s="16" t="s">
        <v>37</v>
      </c>
      <c r="D589" s="11" t="s">
        <v>2135</v>
      </c>
      <c r="E589" s="11" t="s">
        <v>39</v>
      </c>
    </row>
    <row r="590" spans="1:5" x14ac:dyDescent="0.35">
      <c r="A590" s="12" t="s">
        <v>38</v>
      </c>
      <c r="B590" s="10" t="s">
        <v>2136</v>
      </c>
      <c r="C590" s="16" t="s">
        <v>37</v>
      </c>
      <c r="D590" s="11" t="s">
        <v>2137</v>
      </c>
      <c r="E590" s="11" t="s">
        <v>39</v>
      </c>
    </row>
    <row r="591" spans="1:5" x14ac:dyDescent="0.35">
      <c r="A591" s="12" t="s">
        <v>43</v>
      </c>
      <c r="B591" s="10" t="s">
        <v>2138</v>
      </c>
      <c r="C591" s="16" t="s">
        <v>42</v>
      </c>
      <c r="D591" s="11" t="s">
        <v>2139</v>
      </c>
      <c r="E591" s="11" t="s">
        <v>44</v>
      </c>
    </row>
    <row r="592" spans="1:5" x14ac:dyDescent="0.35">
      <c r="A592" s="12" t="s">
        <v>43</v>
      </c>
      <c r="B592" s="10" t="s">
        <v>2140</v>
      </c>
      <c r="C592" s="16" t="s">
        <v>42</v>
      </c>
      <c r="D592" s="11" t="s">
        <v>2141</v>
      </c>
      <c r="E592" s="11" t="s">
        <v>44</v>
      </c>
    </row>
    <row r="593" spans="1:5" x14ac:dyDescent="0.35">
      <c r="A593" s="12" t="s">
        <v>48</v>
      </c>
      <c r="B593" s="10" t="s">
        <v>2142</v>
      </c>
      <c r="C593" s="16" t="s">
        <v>47</v>
      </c>
      <c r="D593" s="11" t="s">
        <v>49</v>
      </c>
      <c r="E593" s="11" t="s">
        <v>49</v>
      </c>
    </row>
    <row r="594" spans="1:5" x14ac:dyDescent="0.35">
      <c r="A594" s="12" t="s">
        <v>729</v>
      </c>
      <c r="B594" s="10" t="s">
        <v>2143</v>
      </c>
      <c r="C594" s="16" t="s">
        <v>2996</v>
      </c>
      <c r="D594" s="11" t="s">
        <v>2144</v>
      </c>
      <c r="E594" s="11" t="s">
        <v>730</v>
      </c>
    </row>
    <row r="595" spans="1:5" x14ac:dyDescent="0.35">
      <c r="A595" s="12" t="s">
        <v>729</v>
      </c>
      <c r="B595" s="10" t="s">
        <v>2145</v>
      </c>
      <c r="C595" s="16" t="s">
        <v>2996</v>
      </c>
      <c r="D595" s="11" t="s">
        <v>2146</v>
      </c>
      <c r="E595" s="11" t="s">
        <v>730</v>
      </c>
    </row>
    <row r="596" spans="1:5" x14ac:dyDescent="0.35">
      <c r="A596" s="12" t="s">
        <v>729</v>
      </c>
      <c r="B596" s="10" t="s">
        <v>2147</v>
      </c>
      <c r="C596" s="16" t="s">
        <v>2997</v>
      </c>
      <c r="D596" s="11" t="s">
        <v>2148</v>
      </c>
      <c r="E596" s="11" t="s">
        <v>730</v>
      </c>
    </row>
    <row r="597" spans="1:5" x14ac:dyDescent="0.35">
      <c r="A597" s="12" t="s">
        <v>729</v>
      </c>
      <c r="B597" s="10" t="s">
        <v>2149</v>
      </c>
      <c r="C597" s="16" t="s">
        <v>2998</v>
      </c>
      <c r="D597" s="11" t="s">
        <v>2150</v>
      </c>
      <c r="E597" s="11" t="s">
        <v>730</v>
      </c>
    </row>
    <row r="598" spans="1:5" x14ac:dyDescent="0.35">
      <c r="A598" s="12" t="s">
        <v>729</v>
      </c>
      <c r="B598" s="10" t="s">
        <v>2151</v>
      </c>
      <c r="C598" s="16" t="s">
        <v>2999</v>
      </c>
      <c r="D598" s="11" t="s">
        <v>2152</v>
      </c>
      <c r="E598" s="11" t="s">
        <v>730</v>
      </c>
    </row>
    <row r="599" spans="1:5" x14ac:dyDescent="0.35">
      <c r="A599" s="12" t="s">
        <v>53</v>
      </c>
      <c r="B599" s="10" t="s">
        <v>2153</v>
      </c>
      <c r="C599" s="16" t="s">
        <v>52</v>
      </c>
      <c r="D599" s="11" t="s">
        <v>54</v>
      </c>
      <c r="E599" s="11" t="s">
        <v>54</v>
      </c>
    </row>
    <row r="600" spans="1:5" x14ac:dyDescent="0.35">
      <c r="A600" s="12" t="s">
        <v>58</v>
      </c>
      <c r="B600" s="10" t="s">
        <v>2154</v>
      </c>
      <c r="C600" s="16" t="s">
        <v>57</v>
      </c>
      <c r="D600" s="11" t="s">
        <v>2155</v>
      </c>
      <c r="E600" s="11" t="s">
        <v>59</v>
      </c>
    </row>
    <row r="601" spans="1:5" x14ac:dyDescent="0.35">
      <c r="A601" s="12" t="s">
        <v>58</v>
      </c>
      <c r="B601" s="10" t="s">
        <v>2156</v>
      </c>
      <c r="C601" s="16" t="s">
        <v>57</v>
      </c>
      <c r="D601" s="11" t="s">
        <v>2157</v>
      </c>
      <c r="E601" s="11" t="s">
        <v>59</v>
      </c>
    </row>
    <row r="602" spans="1:5" x14ac:dyDescent="0.35">
      <c r="A602" s="12" t="s">
        <v>58</v>
      </c>
      <c r="B602" s="10" t="s">
        <v>2158</v>
      </c>
      <c r="C602" s="16" t="s">
        <v>57</v>
      </c>
      <c r="D602" s="11" t="s">
        <v>2159</v>
      </c>
      <c r="E602" s="11" t="s">
        <v>59</v>
      </c>
    </row>
    <row r="603" spans="1:5" x14ac:dyDescent="0.35">
      <c r="A603" s="12" t="s">
        <v>58</v>
      </c>
      <c r="B603" s="10" t="s">
        <v>2160</v>
      </c>
      <c r="C603" s="16" t="s">
        <v>57</v>
      </c>
      <c r="D603" s="11" t="s">
        <v>2161</v>
      </c>
      <c r="E603" s="11" t="s">
        <v>59</v>
      </c>
    </row>
    <row r="604" spans="1:5" x14ac:dyDescent="0.35">
      <c r="A604" s="12" t="s">
        <v>58</v>
      </c>
      <c r="B604" s="10" t="s">
        <v>2162</v>
      </c>
      <c r="C604" s="16" t="s">
        <v>57</v>
      </c>
      <c r="D604" s="11" t="s">
        <v>2163</v>
      </c>
      <c r="E604" s="11" t="s">
        <v>59</v>
      </c>
    </row>
    <row r="605" spans="1:5" x14ac:dyDescent="0.35">
      <c r="A605" s="12" t="s">
        <v>740</v>
      </c>
      <c r="B605" s="10" t="s">
        <v>2164</v>
      </c>
      <c r="C605" s="16" t="s">
        <v>3000</v>
      </c>
      <c r="D605" s="11" t="s">
        <v>741</v>
      </c>
      <c r="E605" s="11" t="s">
        <v>741</v>
      </c>
    </row>
    <row r="606" spans="1:5" x14ac:dyDescent="0.35">
      <c r="A606" s="12" t="s">
        <v>746</v>
      </c>
      <c r="B606" s="10" t="s">
        <v>2165</v>
      </c>
      <c r="C606" s="16" t="s">
        <v>3001</v>
      </c>
      <c r="D606" s="11" t="s">
        <v>2166</v>
      </c>
      <c r="E606" s="11" t="s">
        <v>747</v>
      </c>
    </row>
    <row r="607" spans="1:5" x14ac:dyDescent="0.35">
      <c r="A607" s="12" t="s">
        <v>746</v>
      </c>
      <c r="B607" s="10" t="s">
        <v>2167</v>
      </c>
      <c r="C607" s="16" t="s">
        <v>3001</v>
      </c>
      <c r="D607" s="11" t="s">
        <v>2168</v>
      </c>
      <c r="E607" s="11" t="s">
        <v>747</v>
      </c>
    </row>
    <row r="608" spans="1:5" x14ac:dyDescent="0.35">
      <c r="A608" s="12" t="s">
        <v>743</v>
      </c>
      <c r="B608" s="10" t="s">
        <v>2169</v>
      </c>
      <c r="C608" s="16" t="s">
        <v>3001</v>
      </c>
      <c r="D608" s="11" t="s">
        <v>744</v>
      </c>
      <c r="E608" s="11" t="s">
        <v>744</v>
      </c>
    </row>
    <row r="609" spans="1:5" x14ac:dyDescent="0.35">
      <c r="A609" s="12" t="s">
        <v>746</v>
      </c>
      <c r="B609" s="10" t="s">
        <v>2170</v>
      </c>
      <c r="C609" s="16" t="s">
        <v>3001</v>
      </c>
      <c r="D609" s="11" t="s">
        <v>2171</v>
      </c>
      <c r="E609" s="11" t="s">
        <v>747</v>
      </c>
    </row>
    <row r="610" spans="1:5" x14ac:dyDescent="0.35">
      <c r="A610" s="12" t="s">
        <v>749</v>
      </c>
      <c r="B610" s="10" t="s">
        <v>2172</v>
      </c>
      <c r="C610" s="16" t="s">
        <v>3002</v>
      </c>
      <c r="D610" s="11" t="s">
        <v>2173</v>
      </c>
      <c r="E610" s="11" t="s">
        <v>750</v>
      </c>
    </row>
    <row r="611" spans="1:5" x14ac:dyDescent="0.35">
      <c r="A611" s="12" t="s">
        <v>749</v>
      </c>
      <c r="B611" s="10" t="s">
        <v>2174</v>
      </c>
      <c r="C611" s="16" t="s">
        <v>3002</v>
      </c>
      <c r="D611" s="11" t="s">
        <v>2175</v>
      </c>
      <c r="E611" s="11" t="s">
        <v>750</v>
      </c>
    </row>
    <row r="612" spans="1:5" x14ac:dyDescent="0.35">
      <c r="A612" s="12" t="s">
        <v>749</v>
      </c>
      <c r="B612" s="10" t="s">
        <v>2176</v>
      </c>
      <c r="C612" s="16" t="s">
        <v>3002</v>
      </c>
      <c r="D612" s="11" t="s">
        <v>2177</v>
      </c>
      <c r="E612" s="11" t="s">
        <v>750</v>
      </c>
    </row>
    <row r="613" spans="1:5" x14ac:dyDescent="0.35">
      <c r="A613" s="12" t="s">
        <v>749</v>
      </c>
      <c r="B613" s="10" t="s">
        <v>2178</v>
      </c>
      <c r="C613" s="16" t="s">
        <v>3002</v>
      </c>
      <c r="D613" s="11" t="s">
        <v>2179</v>
      </c>
      <c r="E613" s="11" t="s">
        <v>750</v>
      </c>
    </row>
    <row r="614" spans="1:5" x14ac:dyDescent="0.35">
      <c r="A614" s="12" t="s">
        <v>752</v>
      </c>
      <c r="B614" s="10" t="s">
        <v>2180</v>
      </c>
      <c r="C614" s="16" t="s">
        <v>3003</v>
      </c>
      <c r="D614" s="11" t="s">
        <v>2181</v>
      </c>
      <c r="E614" s="11" t="s">
        <v>753</v>
      </c>
    </row>
    <row r="615" spans="1:5" x14ac:dyDescent="0.35">
      <c r="A615" s="12" t="s">
        <v>752</v>
      </c>
      <c r="B615" s="10" t="s">
        <v>2182</v>
      </c>
      <c r="C615" s="16" t="s">
        <v>3003</v>
      </c>
      <c r="D615" s="11" t="s">
        <v>2183</v>
      </c>
      <c r="E615" s="11" t="s">
        <v>753</v>
      </c>
    </row>
    <row r="616" spans="1:5" x14ac:dyDescent="0.35">
      <c r="A616" s="12" t="s">
        <v>752</v>
      </c>
      <c r="B616" s="10" t="s">
        <v>2184</v>
      </c>
      <c r="C616" s="16" t="s">
        <v>3003</v>
      </c>
      <c r="D616" s="11" t="s">
        <v>2185</v>
      </c>
      <c r="E616" s="11" t="s">
        <v>753</v>
      </c>
    </row>
    <row r="617" spans="1:5" x14ac:dyDescent="0.35">
      <c r="A617" s="12" t="s">
        <v>752</v>
      </c>
      <c r="B617" s="10" t="s">
        <v>2186</v>
      </c>
      <c r="C617" s="16" t="s">
        <v>3003</v>
      </c>
      <c r="D617" s="11" t="s">
        <v>2187</v>
      </c>
      <c r="E617" s="11" t="s">
        <v>753</v>
      </c>
    </row>
    <row r="618" spans="1:5" x14ac:dyDescent="0.35">
      <c r="A618" s="12" t="s">
        <v>763</v>
      </c>
      <c r="B618" s="10" t="s">
        <v>2188</v>
      </c>
      <c r="C618" s="16" t="s">
        <v>3004</v>
      </c>
      <c r="D618" s="11" t="s">
        <v>2189</v>
      </c>
      <c r="E618" s="11" t="s">
        <v>764</v>
      </c>
    </row>
    <row r="619" spans="1:5" x14ac:dyDescent="0.35">
      <c r="A619" s="12" t="s">
        <v>763</v>
      </c>
      <c r="B619" s="10" t="s">
        <v>2190</v>
      </c>
      <c r="C619" s="16" t="s">
        <v>3004</v>
      </c>
      <c r="D619" s="11" t="s">
        <v>2191</v>
      </c>
      <c r="E619" s="11" t="s">
        <v>764</v>
      </c>
    </row>
    <row r="620" spans="1:5" x14ac:dyDescent="0.35">
      <c r="A620" s="12" t="s">
        <v>763</v>
      </c>
      <c r="B620" s="10" t="s">
        <v>2192</v>
      </c>
      <c r="C620" s="16" t="s">
        <v>3004</v>
      </c>
      <c r="D620" s="11" t="s">
        <v>2193</v>
      </c>
      <c r="E620" s="11" t="s">
        <v>764</v>
      </c>
    </row>
    <row r="621" spans="1:5" x14ac:dyDescent="0.35">
      <c r="A621" s="12" t="s">
        <v>763</v>
      </c>
      <c r="B621" s="10" t="s">
        <v>2194</v>
      </c>
      <c r="C621" s="16" t="s">
        <v>3004</v>
      </c>
      <c r="D621" s="11" t="s">
        <v>2195</v>
      </c>
      <c r="E621" s="11" t="s">
        <v>764</v>
      </c>
    </row>
    <row r="622" spans="1:5" x14ac:dyDescent="0.35">
      <c r="A622" s="12" t="s">
        <v>763</v>
      </c>
      <c r="B622" s="10" t="s">
        <v>2196</v>
      </c>
      <c r="C622" s="16" t="s">
        <v>3005</v>
      </c>
      <c r="D622" s="11" t="s">
        <v>2197</v>
      </c>
      <c r="E622" s="11" t="s">
        <v>764</v>
      </c>
    </row>
    <row r="623" spans="1:5" x14ac:dyDescent="0.35">
      <c r="A623" s="12" t="s">
        <v>763</v>
      </c>
      <c r="B623" s="10" t="s">
        <v>2198</v>
      </c>
      <c r="C623" s="16" t="s">
        <v>3006</v>
      </c>
      <c r="D623" s="11" t="s">
        <v>2199</v>
      </c>
      <c r="E623" s="11" t="s">
        <v>764</v>
      </c>
    </row>
    <row r="624" spans="1:5" x14ac:dyDescent="0.35">
      <c r="A624" s="12" t="s">
        <v>763</v>
      </c>
      <c r="B624" s="10" t="s">
        <v>2200</v>
      </c>
      <c r="C624" s="16" t="s">
        <v>3006</v>
      </c>
      <c r="D624" s="11" t="s">
        <v>2201</v>
      </c>
      <c r="E624" s="11" t="s">
        <v>764</v>
      </c>
    </row>
    <row r="625" spans="1:5" x14ac:dyDescent="0.35">
      <c r="A625" s="12" t="s">
        <v>763</v>
      </c>
      <c r="B625" s="10" t="s">
        <v>2202</v>
      </c>
      <c r="C625" s="16" t="s">
        <v>3006</v>
      </c>
      <c r="D625" s="11" t="s">
        <v>2203</v>
      </c>
      <c r="E625" s="11" t="s">
        <v>764</v>
      </c>
    </row>
    <row r="626" spans="1:5" x14ac:dyDescent="0.35">
      <c r="A626" s="12" t="s">
        <v>763</v>
      </c>
      <c r="B626" s="10" t="s">
        <v>2204</v>
      </c>
      <c r="C626" s="16" t="s">
        <v>3006</v>
      </c>
      <c r="D626" s="11" t="s">
        <v>2205</v>
      </c>
      <c r="E626" s="11" t="s">
        <v>764</v>
      </c>
    </row>
    <row r="627" spans="1:5" x14ac:dyDescent="0.35">
      <c r="A627" s="12" t="s">
        <v>757</v>
      </c>
      <c r="B627" s="10" t="s">
        <v>2206</v>
      </c>
      <c r="C627" s="16" t="s">
        <v>3007</v>
      </c>
      <c r="D627" s="11" t="s">
        <v>2207</v>
      </c>
      <c r="E627" s="11" t="s">
        <v>758</v>
      </c>
    </row>
    <row r="628" spans="1:5" x14ac:dyDescent="0.35">
      <c r="A628" s="12" t="s">
        <v>757</v>
      </c>
      <c r="B628" s="10" t="s">
        <v>2208</v>
      </c>
      <c r="C628" s="16" t="s">
        <v>3007</v>
      </c>
      <c r="D628" s="11" t="s">
        <v>2209</v>
      </c>
      <c r="E628" s="11" t="s">
        <v>758</v>
      </c>
    </row>
    <row r="629" spans="1:5" x14ac:dyDescent="0.35">
      <c r="A629" s="12" t="s">
        <v>757</v>
      </c>
      <c r="B629" s="10" t="s">
        <v>2210</v>
      </c>
      <c r="C629" s="16" t="s">
        <v>3007</v>
      </c>
      <c r="D629" s="11" t="s">
        <v>2211</v>
      </c>
      <c r="E629" s="11" t="s">
        <v>758</v>
      </c>
    </row>
    <row r="630" spans="1:5" x14ac:dyDescent="0.35">
      <c r="A630" s="12" t="s">
        <v>757</v>
      </c>
      <c r="B630" s="10" t="s">
        <v>2212</v>
      </c>
      <c r="C630" s="16" t="s">
        <v>3007</v>
      </c>
      <c r="D630" s="11" t="s">
        <v>2213</v>
      </c>
      <c r="E630" s="11" t="s">
        <v>758</v>
      </c>
    </row>
    <row r="631" spans="1:5" x14ac:dyDescent="0.35">
      <c r="A631" s="12" t="s">
        <v>757</v>
      </c>
      <c r="B631" s="10" t="s">
        <v>2214</v>
      </c>
      <c r="C631" s="16" t="s">
        <v>3007</v>
      </c>
      <c r="D631" s="11" t="s">
        <v>2215</v>
      </c>
      <c r="E631" s="11" t="s">
        <v>758</v>
      </c>
    </row>
    <row r="632" spans="1:5" x14ac:dyDescent="0.35">
      <c r="A632" s="12" t="s">
        <v>757</v>
      </c>
      <c r="B632" s="10" t="s">
        <v>2216</v>
      </c>
      <c r="C632" s="16" t="s">
        <v>3007</v>
      </c>
      <c r="D632" s="11" t="s">
        <v>2217</v>
      </c>
      <c r="E632" s="11" t="s">
        <v>758</v>
      </c>
    </row>
    <row r="633" spans="1:5" x14ac:dyDescent="0.35">
      <c r="A633" s="12" t="s">
        <v>757</v>
      </c>
      <c r="B633" s="10" t="s">
        <v>2218</v>
      </c>
      <c r="C633" s="16" t="s">
        <v>3007</v>
      </c>
      <c r="D633" s="11" t="s">
        <v>2219</v>
      </c>
      <c r="E633" s="11" t="s">
        <v>758</v>
      </c>
    </row>
    <row r="634" spans="1:5" x14ac:dyDescent="0.35">
      <c r="A634" s="12" t="s">
        <v>757</v>
      </c>
      <c r="B634" s="10" t="s">
        <v>2220</v>
      </c>
      <c r="C634" s="16" t="s">
        <v>3007</v>
      </c>
      <c r="D634" s="11" t="s">
        <v>2221</v>
      </c>
      <c r="E634" s="11" t="s">
        <v>758</v>
      </c>
    </row>
    <row r="635" spans="1:5" x14ac:dyDescent="0.35">
      <c r="A635" s="12" t="s">
        <v>757</v>
      </c>
      <c r="B635" s="10" t="s">
        <v>2222</v>
      </c>
      <c r="C635" s="16" t="s">
        <v>3007</v>
      </c>
      <c r="D635" s="11" t="s">
        <v>2223</v>
      </c>
      <c r="E635" s="11" t="s">
        <v>758</v>
      </c>
    </row>
    <row r="636" spans="1:5" x14ac:dyDescent="0.35">
      <c r="A636" s="12" t="s">
        <v>757</v>
      </c>
      <c r="B636" s="10" t="s">
        <v>2224</v>
      </c>
      <c r="C636" s="16" t="s">
        <v>3007</v>
      </c>
      <c r="D636" s="11" t="s">
        <v>2225</v>
      </c>
      <c r="E636" s="11" t="s">
        <v>758</v>
      </c>
    </row>
    <row r="637" spans="1:5" x14ac:dyDescent="0.35">
      <c r="A637" s="12" t="s">
        <v>757</v>
      </c>
      <c r="B637" s="10" t="s">
        <v>2226</v>
      </c>
      <c r="C637" s="16" t="s">
        <v>3007</v>
      </c>
      <c r="D637" s="11" t="s">
        <v>2227</v>
      </c>
      <c r="E637" s="11" t="s">
        <v>758</v>
      </c>
    </row>
    <row r="638" spans="1:5" x14ac:dyDescent="0.35">
      <c r="A638" s="12" t="s">
        <v>757</v>
      </c>
      <c r="B638" s="10" t="s">
        <v>2228</v>
      </c>
      <c r="C638" s="16" t="s">
        <v>3007</v>
      </c>
      <c r="D638" s="11" t="s">
        <v>2229</v>
      </c>
      <c r="E638" s="11" t="s">
        <v>758</v>
      </c>
    </row>
    <row r="639" spans="1:5" x14ac:dyDescent="0.35">
      <c r="A639" s="12" t="s">
        <v>757</v>
      </c>
      <c r="B639" s="10" t="s">
        <v>2230</v>
      </c>
      <c r="C639" s="16" t="s">
        <v>3007</v>
      </c>
      <c r="D639" s="11" t="s">
        <v>2231</v>
      </c>
      <c r="E639" s="11" t="s">
        <v>758</v>
      </c>
    </row>
    <row r="640" spans="1:5" x14ac:dyDescent="0.35">
      <c r="A640" s="12" t="s">
        <v>757</v>
      </c>
      <c r="B640" s="10" t="s">
        <v>2232</v>
      </c>
      <c r="C640" s="16" t="s">
        <v>3007</v>
      </c>
      <c r="D640" s="11" t="s">
        <v>2233</v>
      </c>
      <c r="E640" s="11" t="s">
        <v>758</v>
      </c>
    </row>
    <row r="641" spans="1:5" x14ac:dyDescent="0.35">
      <c r="A641" s="12" t="s">
        <v>760</v>
      </c>
      <c r="B641" s="10" t="s">
        <v>2234</v>
      </c>
      <c r="C641" s="16" t="s">
        <v>3008</v>
      </c>
      <c r="D641" s="11" t="s">
        <v>2235</v>
      </c>
      <c r="E641" s="11" t="s">
        <v>761</v>
      </c>
    </row>
    <row r="642" spans="1:5" x14ac:dyDescent="0.35">
      <c r="A642" s="12" t="s">
        <v>760</v>
      </c>
      <c r="B642" s="10" t="s">
        <v>2236</v>
      </c>
      <c r="C642" s="16" t="s">
        <v>3008</v>
      </c>
      <c r="D642" s="11" t="s">
        <v>2237</v>
      </c>
      <c r="E642" s="11" t="s">
        <v>761</v>
      </c>
    </row>
    <row r="643" spans="1:5" x14ac:dyDescent="0.35">
      <c r="A643" s="12" t="s">
        <v>760</v>
      </c>
      <c r="B643" s="10" t="s">
        <v>2238</v>
      </c>
      <c r="C643" s="16" t="s">
        <v>3008</v>
      </c>
      <c r="D643" s="11" t="s">
        <v>2239</v>
      </c>
      <c r="E643" s="11" t="s">
        <v>761</v>
      </c>
    </row>
    <row r="644" spans="1:5" x14ac:dyDescent="0.35">
      <c r="A644" s="12" t="s">
        <v>763</v>
      </c>
      <c r="B644" s="10" t="s">
        <v>2240</v>
      </c>
      <c r="C644" s="16" t="s">
        <v>3009</v>
      </c>
      <c r="D644" s="11" t="s">
        <v>2241</v>
      </c>
      <c r="E644" s="11" t="s">
        <v>764</v>
      </c>
    </row>
    <row r="645" spans="1:5" x14ac:dyDescent="0.35">
      <c r="A645" s="12" t="s">
        <v>763</v>
      </c>
      <c r="B645" s="10" t="s">
        <v>2242</v>
      </c>
      <c r="C645" s="16" t="s">
        <v>3009</v>
      </c>
      <c r="D645" s="11" t="s">
        <v>2243</v>
      </c>
      <c r="E645" s="11" t="s">
        <v>764</v>
      </c>
    </row>
    <row r="646" spans="1:5" x14ac:dyDescent="0.35">
      <c r="A646" s="12" t="s">
        <v>763</v>
      </c>
      <c r="B646" s="10" t="s">
        <v>2244</v>
      </c>
      <c r="C646" s="16" t="s">
        <v>3010</v>
      </c>
      <c r="D646" s="11" t="s">
        <v>2245</v>
      </c>
      <c r="E646" s="11" t="s">
        <v>764</v>
      </c>
    </row>
    <row r="647" spans="1:5" x14ac:dyDescent="0.35">
      <c r="A647" s="12" t="s">
        <v>763</v>
      </c>
      <c r="B647" s="10" t="s">
        <v>2246</v>
      </c>
      <c r="C647" s="16" t="s">
        <v>3010</v>
      </c>
      <c r="D647" s="11" t="s">
        <v>2247</v>
      </c>
      <c r="E647" s="11" t="s">
        <v>764</v>
      </c>
    </row>
    <row r="648" spans="1:5" x14ac:dyDescent="0.35">
      <c r="A648" s="12" t="s">
        <v>763</v>
      </c>
      <c r="B648" s="10" t="s">
        <v>2248</v>
      </c>
      <c r="C648" s="16" t="s">
        <v>3010</v>
      </c>
      <c r="D648" s="11" t="s">
        <v>2249</v>
      </c>
      <c r="E648" s="11" t="s">
        <v>764</v>
      </c>
    </row>
    <row r="649" spans="1:5" x14ac:dyDescent="0.35">
      <c r="A649" s="12" t="s">
        <v>763</v>
      </c>
      <c r="B649" s="10" t="s">
        <v>2250</v>
      </c>
      <c r="C649" s="16" t="s">
        <v>3010</v>
      </c>
      <c r="D649" s="11" t="s">
        <v>2251</v>
      </c>
      <c r="E649" s="11" t="s">
        <v>764</v>
      </c>
    </row>
    <row r="650" spans="1:5" x14ac:dyDescent="0.35">
      <c r="A650" s="12" t="s">
        <v>763</v>
      </c>
      <c r="B650" s="10" t="s">
        <v>2252</v>
      </c>
      <c r="C650" s="16" t="s">
        <v>3010</v>
      </c>
      <c r="D650" s="11" t="s">
        <v>2253</v>
      </c>
      <c r="E650" s="11" t="s">
        <v>764</v>
      </c>
    </row>
    <row r="651" spans="1:5" x14ac:dyDescent="0.35">
      <c r="A651" s="12" t="s">
        <v>763</v>
      </c>
      <c r="B651" s="10" t="s">
        <v>2254</v>
      </c>
      <c r="C651" s="16" t="s">
        <v>3010</v>
      </c>
      <c r="D651" s="11" t="s">
        <v>2255</v>
      </c>
      <c r="E651" s="11" t="s">
        <v>764</v>
      </c>
    </row>
    <row r="652" spans="1:5" x14ac:dyDescent="0.35">
      <c r="A652" s="12" t="s">
        <v>763</v>
      </c>
      <c r="B652" s="10" t="s">
        <v>2256</v>
      </c>
      <c r="C652" s="16" t="s">
        <v>3010</v>
      </c>
      <c r="D652" s="11" t="s">
        <v>2257</v>
      </c>
      <c r="E652" s="11" t="s">
        <v>764</v>
      </c>
    </row>
    <row r="653" spans="1:5" x14ac:dyDescent="0.35">
      <c r="A653" s="12" t="s">
        <v>763</v>
      </c>
      <c r="B653" s="10" t="s">
        <v>2258</v>
      </c>
      <c r="C653" s="16" t="s">
        <v>3010</v>
      </c>
      <c r="D653" s="11" t="s">
        <v>2259</v>
      </c>
      <c r="E653" s="11" t="s">
        <v>764</v>
      </c>
    </row>
    <row r="654" spans="1:5" x14ac:dyDescent="0.35">
      <c r="A654" s="12" t="s">
        <v>763</v>
      </c>
      <c r="B654" s="10" t="s">
        <v>2260</v>
      </c>
      <c r="C654" s="16" t="s">
        <v>3010</v>
      </c>
      <c r="D654" s="11" t="s">
        <v>2261</v>
      </c>
      <c r="E654" s="11" t="s">
        <v>764</v>
      </c>
    </row>
    <row r="655" spans="1:5" x14ac:dyDescent="0.35">
      <c r="A655" s="12" t="s">
        <v>763</v>
      </c>
      <c r="B655" s="10" t="s">
        <v>2262</v>
      </c>
      <c r="C655" s="16" t="s">
        <v>3010</v>
      </c>
      <c r="D655" s="11" t="s">
        <v>2263</v>
      </c>
      <c r="E655" s="11" t="s">
        <v>764</v>
      </c>
    </row>
    <row r="656" spans="1:5" x14ac:dyDescent="0.35">
      <c r="A656" s="12" t="s">
        <v>763</v>
      </c>
      <c r="B656" s="10" t="s">
        <v>2264</v>
      </c>
      <c r="C656" s="16" t="s">
        <v>3010</v>
      </c>
      <c r="D656" s="11" t="s">
        <v>2265</v>
      </c>
      <c r="E656" s="11" t="s">
        <v>764</v>
      </c>
    </row>
    <row r="657" spans="1:5" ht="25.5" x14ac:dyDescent="0.35">
      <c r="A657" s="12" t="s">
        <v>770</v>
      </c>
      <c r="B657" s="10" t="s">
        <v>2266</v>
      </c>
      <c r="C657" s="16" t="s">
        <v>3011</v>
      </c>
      <c r="D657" s="11" t="s">
        <v>2267</v>
      </c>
      <c r="E657" s="11" t="s">
        <v>771</v>
      </c>
    </row>
    <row r="658" spans="1:5" x14ac:dyDescent="0.35">
      <c r="A658" s="12" t="s">
        <v>770</v>
      </c>
      <c r="B658" s="10" t="s">
        <v>2268</v>
      </c>
      <c r="C658" s="16" t="s">
        <v>3011</v>
      </c>
      <c r="D658" s="11" t="s">
        <v>2269</v>
      </c>
      <c r="E658" s="11" t="s">
        <v>771</v>
      </c>
    </row>
    <row r="659" spans="1:5" x14ac:dyDescent="0.35">
      <c r="A659" s="12" t="s">
        <v>770</v>
      </c>
      <c r="B659" s="10" t="s">
        <v>2270</v>
      </c>
      <c r="C659" s="16" t="s">
        <v>3011</v>
      </c>
      <c r="D659" s="11" t="s">
        <v>2271</v>
      </c>
      <c r="E659" s="11" t="s">
        <v>771</v>
      </c>
    </row>
    <row r="660" spans="1:5" x14ac:dyDescent="0.35">
      <c r="A660" s="12" t="s">
        <v>770</v>
      </c>
      <c r="B660" s="10" t="s">
        <v>2272</v>
      </c>
      <c r="C660" s="16" t="s">
        <v>3011</v>
      </c>
      <c r="D660" s="11" t="s">
        <v>2273</v>
      </c>
      <c r="E660" s="11" t="s">
        <v>771</v>
      </c>
    </row>
    <row r="661" spans="1:5" x14ac:dyDescent="0.35">
      <c r="A661" s="12" t="s">
        <v>770</v>
      </c>
      <c r="B661" s="10" t="s">
        <v>2274</v>
      </c>
      <c r="C661" s="16" t="s">
        <v>3011</v>
      </c>
      <c r="D661" s="11" t="s">
        <v>2275</v>
      </c>
      <c r="E661" s="11" t="s">
        <v>771</v>
      </c>
    </row>
    <row r="662" spans="1:5" x14ac:dyDescent="0.35">
      <c r="A662" s="12" t="s">
        <v>773</v>
      </c>
      <c r="B662" s="10" t="s">
        <v>2276</v>
      </c>
      <c r="C662" s="16" t="s">
        <v>3012</v>
      </c>
      <c r="D662" s="11" t="s">
        <v>2277</v>
      </c>
      <c r="E662" s="11" t="s">
        <v>774</v>
      </c>
    </row>
    <row r="663" spans="1:5" x14ac:dyDescent="0.35">
      <c r="A663" s="12" t="s">
        <v>773</v>
      </c>
      <c r="B663" s="10" t="s">
        <v>2278</v>
      </c>
      <c r="C663" s="16" t="s">
        <v>3012</v>
      </c>
      <c r="D663" s="11" t="s">
        <v>2279</v>
      </c>
      <c r="E663" s="11" t="s">
        <v>774</v>
      </c>
    </row>
    <row r="664" spans="1:5" x14ac:dyDescent="0.35">
      <c r="A664" s="12" t="s">
        <v>773</v>
      </c>
      <c r="B664" s="10" t="s">
        <v>2280</v>
      </c>
      <c r="C664" s="16" t="s">
        <v>3013</v>
      </c>
      <c r="D664" s="11" t="s">
        <v>2281</v>
      </c>
      <c r="E664" s="11" t="s">
        <v>774</v>
      </c>
    </row>
    <row r="665" spans="1:5" x14ac:dyDescent="0.35">
      <c r="A665" s="12" t="s">
        <v>773</v>
      </c>
      <c r="B665" s="10" t="s">
        <v>2282</v>
      </c>
      <c r="C665" s="16" t="s">
        <v>3013</v>
      </c>
      <c r="D665" s="11" t="s">
        <v>2283</v>
      </c>
      <c r="E665" s="11" t="s">
        <v>774</v>
      </c>
    </row>
    <row r="666" spans="1:5" x14ac:dyDescent="0.35">
      <c r="A666" s="12" t="s">
        <v>773</v>
      </c>
      <c r="B666" s="10" t="s">
        <v>2284</v>
      </c>
      <c r="C666" s="16" t="s">
        <v>3013</v>
      </c>
      <c r="D666" s="11" t="s">
        <v>2285</v>
      </c>
      <c r="E666" s="11" t="s">
        <v>774</v>
      </c>
    </row>
    <row r="667" spans="1:5" x14ac:dyDescent="0.35">
      <c r="A667" s="12" t="s">
        <v>778</v>
      </c>
      <c r="B667" s="10" t="s">
        <v>2286</v>
      </c>
      <c r="C667" s="16" t="s">
        <v>3014</v>
      </c>
      <c r="D667" s="11" t="s">
        <v>2287</v>
      </c>
      <c r="E667" s="11" t="s">
        <v>779</v>
      </c>
    </row>
    <row r="668" spans="1:5" x14ac:dyDescent="0.35">
      <c r="A668" s="12" t="s">
        <v>778</v>
      </c>
      <c r="B668" s="10" t="s">
        <v>2288</v>
      </c>
      <c r="C668" s="16" t="s">
        <v>3014</v>
      </c>
      <c r="D668" s="11" t="s">
        <v>2289</v>
      </c>
      <c r="E668" s="11" t="s">
        <v>779</v>
      </c>
    </row>
    <row r="669" spans="1:5" x14ac:dyDescent="0.35">
      <c r="A669" s="12" t="s">
        <v>778</v>
      </c>
      <c r="B669" s="10" t="s">
        <v>2290</v>
      </c>
      <c r="C669" s="16" t="s">
        <v>3014</v>
      </c>
      <c r="D669" s="11" t="s">
        <v>2291</v>
      </c>
      <c r="E669" s="11" t="s">
        <v>779</v>
      </c>
    </row>
    <row r="670" spans="1:5" x14ac:dyDescent="0.35">
      <c r="A670" s="12" t="s">
        <v>781</v>
      </c>
      <c r="B670" s="10" t="s">
        <v>2292</v>
      </c>
      <c r="C670" s="16" t="s">
        <v>3015</v>
      </c>
      <c r="D670" s="11" t="s">
        <v>2293</v>
      </c>
      <c r="E670" s="11" t="s">
        <v>782</v>
      </c>
    </row>
    <row r="671" spans="1:5" x14ac:dyDescent="0.35">
      <c r="A671" s="12" t="s">
        <v>781</v>
      </c>
      <c r="B671" s="10" t="s">
        <v>2294</v>
      </c>
      <c r="C671" s="16" t="s">
        <v>3015</v>
      </c>
      <c r="D671" s="11" t="s">
        <v>2295</v>
      </c>
      <c r="E671" s="11" t="s">
        <v>782</v>
      </c>
    </row>
    <row r="672" spans="1:5" x14ac:dyDescent="0.35">
      <c r="A672" s="12" t="s">
        <v>781</v>
      </c>
      <c r="B672" s="10" t="s">
        <v>2296</v>
      </c>
      <c r="C672" s="16" t="s">
        <v>3015</v>
      </c>
      <c r="D672" s="11" t="s">
        <v>2297</v>
      </c>
      <c r="E672" s="11" t="s">
        <v>782</v>
      </c>
    </row>
    <row r="673" spans="1:5" x14ac:dyDescent="0.35">
      <c r="A673" s="12" t="s">
        <v>781</v>
      </c>
      <c r="B673" s="10" t="s">
        <v>2298</v>
      </c>
      <c r="C673" s="16" t="s">
        <v>3015</v>
      </c>
      <c r="D673" s="11" t="s">
        <v>2299</v>
      </c>
      <c r="E673" s="11" t="s">
        <v>782</v>
      </c>
    </row>
    <row r="674" spans="1:5" x14ac:dyDescent="0.35">
      <c r="A674" s="12" t="s">
        <v>781</v>
      </c>
      <c r="B674" s="10" t="s">
        <v>2300</v>
      </c>
      <c r="C674" s="16" t="s">
        <v>3016</v>
      </c>
      <c r="D674" s="11" t="s">
        <v>2301</v>
      </c>
      <c r="E674" s="11" t="s">
        <v>782</v>
      </c>
    </row>
    <row r="675" spans="1:5" ht="25.5" x14ac:dyDescent="0.35">
      <c r="A675" s="12" t="s">
        <v>781</v>
      </c>
      <c r="B675" s="10" t="s">
        <v>2302</v>
      </c>
      <c r="C675" s="16" t="s">
        <v>3017</v>
      </c>
      <c r="D675" s="11" t="s">
        <v>2303</v>
      </c>
      <c r="E675" s="11" t="s">
        <v>782</v>
      </c>
    </row>
    <row r="676" spans="1:5" x14ac:dyDescent="0.35">
      <c r="A676" s="12" t="s">
        <v>781</v>
      </c>
      <c r="B676" s="10" t="s">
        <v>2304</v>
      </c>
      <c r="C676" s="16" t="s">
        <v>3017</v>
      </c>
      <c r="D676" s="11" t="s">
        <v>2305</v>
      </c>
      <c r="E676" s="11" t="s">
        <v>782</v>
      </c>
    </row>
    <row r="677" spans="1:5" ht="25.5" x14ac:dyDescent="0.35">
      <c r="A677" s="12" t="s">
        <v>781</v>
      </c>
      <c r="B677" s="10" t="s">
        <v>2306</v>
      </c>
      <c r="C677" s="16" t="s">
        <v>3017</v>
      </c>
      <c r="D677" s="11" t="s">
        <v>2307</v>
      </c>
      <c r="E677" s="11" t="s">
        <v>782</v>
      </c>
    </row>
    <row r="678" spans="1:5" x14ac:dyDescent="0.35">
      <c r="A678" s="12" t="s">
        <v>784</v>
      </c>
      <c r="B678" s="10" t="s">
        <v>2308</v>
      </c>
      <c r="C678" s="16" t="s">
        <v>3018</v>
      </c>
      <c r="D678" s="11" t="s">
        <v>785</v>
      </c>
      <c r="E678" s="11" t="s">
        <v>785</v>
      </c>
    </row>
    <row r="679" spans="1:5" x14ac:dyDescent="0.35">
      <c r="A679" s="12" t="s">
        <v>790</v>
      </c>
      <c r="B679" s="10" t="s">
        <v>2309</v>
      </c>
      <c r="C679" s="16" t="s">
        <v>3019</v>
      </c>
      <c r="D679" s="11" t="s">
        <v>2310</v>
      </c>
      <c r="E679" s="11" t="s">
        <v>791</v>
      </c>
    </row>
    <row r="680" spans="1:5" x14ac:dyDescent="0.35">
      <c r="A680" s="12" t="s">
        <v>790</v>
      </c>
      <c r="B680" s="10" t="s">
        <v>2311</v>
      </c>
      <c r="C680" s="16" t="s">
        <v>3019</v>
      </c>
      <c r="D680" s="11" t="s">
        <v>2312</v>
      </c>
      <c r="E680" s="11" t="s">
        <v>791</v>
      </c>
    </row>
    <row r="681" spans="1:5" x14ac:dyDescent="0.35">
      <c r="A681" s="12" t="s">
        <v>790</v>
      </c>
      <c r="B681" s="10" t="s">
        <v>2313</v>
      </c>
      <c r="C681" s="16" t="s">
        <v>3019</v>
      </c>
      <c r="D681" s="11" t="s">
        <v>2314</v>
      </c>
      <c r="E681" s="11" t="s">
        <v>791</v>
      </c>
    </row>
    <row r="682" spans="1:5" x14ac:dyDescent="0.35">
      <c r="A682" s="12" t="s">
        <v>793</v>
      </c>
      <c r="B682" s="10" t="s">
        <v>2315</v>
      </c>
      <c r="C682" s="16" t="s">
        <v>3020</v>
      </c>
      <c r="D682" s="11" t="s">
        <v>2316</v>
      </c>
      <c r="E682" s="11" t="s">
        <v>794</v>
      </c>
    </row>
    <row r="683" spans="1:5" x14ac:dyDescent="0.35">
      <c r="A683" s="12" t="s">
        <v>793</v>
      </c>
      <c r="B683" s="10" t="s">
        <v>2317</v>
      </c>
      <c r="C683" s="16" t="s">
        <v>3020</v>
      </c>
      <c r="D683" s="11" t="s">
        <v>2318</v>
      </c>
      <c r="E683" s="11" t="s">
        <v>794</v>
      </c>
    </row>
    <row r="684" spans="1:5" x14ac:dyDescent="0.35">
      <c r="A684" s="12" t="s">
        <v>793</v>
      </c>
      <c r="B684" s="10" t="s">
        <v>2319</v>
      </c>
      <c r="C684" s="16" t="s">
        <v>3020</v>
      </c>
      <c r="D684" s="11" t="s">
        <v>2320</v>
      </c>
      <c r="E684" s="11" t="s">
        <v>794</v>
      </c>
    </row>
    <row r="685" spans="1:5" x14ac:dyDescent="0.35">
      <c r="A685" s="12" t="s">
        <v>63</v>
      </c>
      <c r="B685" s="10" t="s">
        <v>2321</v>
      </c>
      <c r="C685" s="16" t="s">
        <v>62</v>
      </c>
      <c r="D685" s="11" t="s">
        <v>2322</v>
      </c>
      <c r="E685" s="11" t="s">
        <v>65</v>
      </c>
    </row>
    <row r="686" spans="1:5" x14ac:dyDescent="0.35">
      <c r="A686" s="12" t="s">
        <v>63</v>
      </c>
      <c r="B686" s="10" t="s">
        <v>2323</v>
      </c>
      <c r="C686" s="16" t="s">
        <v>62</v>
      </c>
      <c r="D686" s="11" t="s">
        <v>2324</v>
      </c>
      <c r="E686" s="11" t="s">
        <v>65</v>
      </c>
    </row>
    <row r="687" spans="1:5" x14ac:dyDescent="0.35">
      <c r="A687" s="12" t="s">
        <v>63</v>
      </c>
      <c r="B687" s="10" t="s">
        <v>2325</v>
      </c>
      <c r="C687" s="16" t="s">
        <v>62</v>
      </c>
      <c r="D687" s="11" t="s">
        <v>2326</v>
      </c>
      <c r="E687" s="11" t="s">
        <v>65</v>
      </c>
    </row>
    <row r="688" spans="1:5" x14ac:dyDescent="0.35">
      <c r="A688" s="12" t="s">
        <v>63</v>
      </c>
      <c r="B688" s="10" t="s">
        <v>2327</v>
      </c>
      <c r="C688" s="16" t="s">
        <v>62</v>
      </c>
      <c r="D688" s="11" t="s">
        <v>2328</v>
      </c>
      <c r="E688" s="11" t="s">
        <v>65</v>
      </c>
    </row>
    <row r="689" spans="1:5" x14ac:dyDescent="0.35">
      <c r="A689" s="12" t="s">
        <v>63</v>
      </c>
      <c r="B689" s="10" t="s">
        <v>2329</v>
      </c>
      <c r="C689" s="16" t="s">
        <v>62</v>
      </c>
      <c r="D689" s="11" t="s">
        <v>2330</v>
      </c>
      <c r="E689" s="11" t="s">
        <v>65</v>
      </c>
    </row>
    <row r="690" spans="1:5" x14ac:dyDescent="0.35">
      <c r="A690" s="12" t="s">
        <v>63</v>
      </c>
      <c r="B690" s="10" t="s">
        <v>2331</v>
      </c>
      <c r="C690" s="16" t="s">
        <v>62</v>
      </c>
      <c r="D690" s="11" t="s">
        <v>2332</v>
      </c>
      <c r="E690" s="11" t="s">
        <v>65</v>
      </c>
    </row>
    <row r="691" spans="1:5" x14ac:dyDescent="0.35">
      <c r="A691" s="12" t="s">
        <v>63</v>
      </c>
      <c r="B691" s="10" t="s">
        <v>2333</v>
      </c>
      <c r="C691" s="16" t="s">
        <v>62</v>
      </c>
      <c r="D691" s="11" t="s">
        <v>2334</v>
      </c>
      <c r="E691" s="11" t="s">
        <v>65</v>
      </c>
    </row>
    <row r="692" spans="1:5" x14ac:dyDescent="0.35">
      <c r="A692" s="12" t="s">
        <v>63</v>
      </c>
      <c r="B692" s="10" t="s">
        <v>2335</v>
      </c>
      <c r="C692" s="16" t="s">
        <v>62</v>
      </c>
      <c r="D692" s="11" t="s">
        <v>2336</v>
      </c>
      <c r="E692" s="11" t="s">
        <v>65</v>
      </c>
    </row>
    <row r="693" spans="1:5" x14ac:dyDescent="0.35">
      <c r="A693" s="12" t="s">
        <v>69</v>
      </c>
      <c r="B693" s="10" t="s">
        <v>2337</v>
      </c>
      <c r="C693" s="16" t="s">
        <v>68</v>
      </c>
      <c r="D693" s="11" t="s">
        <v>2338</v>
      </c>
      <c r="E693" s="11" t="s">
        <v>71</v>
      </c>
    </row>
    <row r="694" spans="1:5" x14ac:dyDescent="0.35">
      <c r="A694" s="12" t="s">
        <v>69</v>
      </c>
      <c r="B694" s="10" t="s">
        <v>2339</v>
      </c>
      <c r="C694" s="16" t="s">
        <v>68</v>
      </c>
      <c r="D694" s="11" t="s">
        <v>2340</v>
      </c>
      <c r="E694" s="11" t="s">
        <v>71</v>
      </c>
    </row>
    <row r="695" spans="1:5" x14ac:dyDescent="0.35">
      <c r="A695" s="12" t="s">
        <v>69</v>
      </c>
      <c r="B695" s="10" t="s">
        <v>2341</v>
      </c>
      <c r="C695" s="16" t="s">
        <v>68</v>
      </c>
      <c r="D695" s="11" t="s">
        <v>2342</v>
      </c>
      <c r="E695" s="11" t="s">
        <v>71</v>
      </c>
    </row>
    <row r="696" spans="1:5" x14ac:dyDescent="0.35">
      <c r="A696" s="12" t="s">
        <v>69</v>
      </c>
      <c r="B696" s="10" t="s">
        <v>2343</v>
      </c>
      <c r="C696" s="16" t="s">
        <v>68</v>
      </c>
      <c r="D696" s="11" t="s">
        <v>2344</v>
      </c>
      <c r="E696" s="11" t="s">
        <v>71</v>
      </c>
    </row>
    <row r="697" spans="1:5" ht="25.5" x14ac:dyDescent="0.35">
      <c r="A697" s="12" t="s">
        <v>75</v>
      </c>
      <c r="B697" s="10" t="s">
        <v>2345</v>
      </c>
      <c r="C697" s="16" t="s">
        <v>74</v>
      </c>
      <c r="D697" s="11" t="s">
        <v>2346</v>
      </c>
      <c r="E697" s="11" t="s">
        <v>76</v>
      </c>
    </row>
    <row r="698" spans="1:5" x14ac:dyDescent="0.35">
      <c r="A698" s="12" t="s">
        <v>75</v>
      </c>
      <c r="B698" s="10" t="s">
        <v>2347</v>
      </c>
      <c r="C698" s="16" t="s">
        <v>74</v>
      </c>
      <c r="D698" s="11" t="s">
        <v>2348</v>
      </c>
      <c r="E698" s="11" t="s">
        <v>76</v>
      </c>
    </row>
    <row r="699" spans="1:5" ht="25.5" x14ac:dyDescent="0.35">
      <c r="A699" s="12" t="s">
        <v>80</v>
      </c>
      <c r="B699" s="10" t="s">
        <v>2349</v>
      </c>
      <c r="C699" s="16" t="s">
        <v>79</v>
      </c>
      <c r="D699" s="11" t="s">
        <v>2350</v>
      </c>
      <c r="E699" s="11" t="s">
        <v>82</v>
      </c>
    </row>
    <row r="700" spans="1:5" x14ac:dyDescent="0.35">
      <c r="A700" s="12" t="s">
        <v>80</v>
      </c>
      <c r="B700" s="10" t="s">
        <v>2351</v>
      </c>
      <c r="C700" s="16" t="s">
        <v>79</v>
      </c>
      <c r="D700" s="11" t="s">
        <v>2352</v>
      </c>
      <c r="E700" s="11" t="s">
        <v>82</v>
      </c>
    </row>
    <row r="701" spans="1:5" x14ac:dyDescent="0.35">
      <c r="A701" s="12" t="s">
        <v>80</v>
      </c>
      <c r="B701" s="10" t="s">
        <v>2353</v>
      </c>
      <c r="C701" s="16" t="s">
        <v>79</v>
      </c>
      <c r="D701" s="11" t="s">
        <v>2354</v>
      </c>
      <c r="E701" s="11" t="s">
        <v>82</v>
      </c>
    </row>
    <row r="702" spans="1:5" x14ac:dyDescent="0.35">
      <c r="A702" s="12" t="s">
        <v>80</v>
      </c>
      <c r="B702" s="10" t="s">
        <v>2355</v>
      </c>
      <c r="C702" s="16" t="s">
        <v>79</v>
      </c>
      <c r="D702" s="11" t="s">
        <v>2356</v>
      </c>
      <c r="E702" s="11" t="s">
        <v>82</v>
      </c>
    </row>
    <row r="703" spans="1:5" x14ac:dyDescent="0.35">
      <c r="A703" s="12" t="s">
        <v>80</v>
      </c>
      <c r="B703" s="10" t="s">
        <v>2357</v>
      </c>
      <c r="C703" s="16" t="s">
        <v>79</v>
      </c>
      <c r="D703" s="11" t="s">
        <v>2358</v>
      </c>
      <c r="E703" s="11" t="s">
        <v>82</v>
      </c>
    </row>
    <row r="704" spans="1:5" x14ac:dyDescent="0.35">
      <c r="A704" s="12" t="s">
        <v>801</v>
      </c>
      <c r="B704" s="10" t="s">
        <v>2359</v>
      </c>
      <c r="C704" s="16" t="s">
        <v>3021</v>
      </c>
      <c r="D704" s="11" t="s">
        <v>2360</v>
      </c>
      <c r="E704" s="11" t="s">
        <v>802</v>
      </c>
    </row>
    <row r="705" spans="1:5" x14ac:dyDescent="0.35">
      <c r="A705" s="12" t="s">
        <v>801</v>
      </c>
      <c r="B705" s="10" t="s">
        <v>2361</v>
      </c>
      <c r="C705" s="16" t="s">
        <v>3021</v>
      </c>
      <c r="D705" s="11" t="s">
        <v>2362</v>
      </c>
      <c r="E705" s="11" t="s">
        <v>802</v>
      </c>
    </row>
    <row r="706" spans="1:5" x14ac:dyDescent="0.35">
      <c r="A706" s="12" t="s">
        <v>86</v>
      </c>
      <c r="B706" s="10" t="s">
        <v>2363</v>
      </c>
      <c r="C706" s="16" t="s">
        <v>85</v>
      </c>
      <c r="D706" s="11" t="s">
        <v>2364</v>
      </c>
      <c r="E706" s="11" t="s">
        <v>87</v>
      </c>
    </row>
    <row r="707" spans="1:5" x14ac:dyDescent="0.35">
      <c r="A707" s="12" t="s">
        <v>86</v>
      </c>
      <c r="B707" s="10" t="s">
        <v>2365</v>
      </c>
      <c r="C707" s="16" t="s">
        <v>85</v>
      </c>
      <c r="D707" s="11" t="s">
        <v>2366</v>
      </c>
      <c r="E707" s="11" t="s">
        <v>87</v>
      </c>
    </row>
    <row r="708" spans="1:5" x14ac:dyDescent="0.35">
      <c r="A708" s="12" t="s">
        <v>86</v>
      </c>
      <c r="B708" s="10" t="s">
        <v>2367</v>
      </c>
      <c r="C708" s="16" t="s">
        <v>85</v>
      </c>
      <c r="D708" s="11" t="s">
        <v>2368</v>
      </c>
      <c r="E708" s="11" t="s">
        <v>87</v>
      </c>
    </row>
    <row r="709" spans="1:5" x14ac:dyDescent="0.35">
      <c r="A709" s="12" t="s">
        <v>86</v>
      </c>
      <c r="B709" s="10" t="s">
        <v>2369</v>
      </c>
      <c r="C709" s="16" t="s">
        <v>85</v>
      </c>
      <c r="D709" s="11" t="s">
        <v>2370</v>
      </c>
      <c r="E709" s="11" t="s">
        <v>87</v>
      </c>
    </row>
    <row r="710" spans="1:5" x14ac:dyDescent="0.35">
      <c r="A710" s="12" t="s">
        <v>86</v>
      </c>
      <c r="B710" s="10" t="s">
        <v>2371</v>
      </c>
      <c r="C710" s="16" t="s">
        <v>85</v>
      </c>
      <c r="D710" s="11" t="s">
        <v>2372</v>
      </c>
      <c r="E710" s="11" t="s">
        <v>87</v>
      </c>
    </row>
    <row r="711" spans="1:5" x14ac:dyDescent="0.35">
      <c r="A711" s="12" t="s">
        <v>86</v>
      </c>
      <c r="B711" s="10" t="s">
        <v>2373</v>
      </c>
      <c r="C711" s="16" t="s">
        <v>85</v>
      </c>
      <c r="D711" s="11" t="s">
        <v>2374</v>
      </c>
      <c r="E711" s="11" t="s">
        <v>87</v>
      </c>
    </row>
    <row r="712" spans="1:5" x14ac:dyDescent="0.35">
      <c r="A712" s="12" t="s">
        <v>86</v>
      </c>
      <c r="B712" s="10" t="s">
        <v>2375</v>
      </c>
      <c r="C712" s="16" t="s">
        <v>85</v>
      </c>
      <c r="D712" s="11" t="s">
        <v>2376</v>
      </c>
      <c r="E712" s="11" t="s">
        <v>87</v>
      </c>
    </row>
    <row r="713" spans="1:5" x14ac:dyDescent="0.35">
      <c r="A713" s="12" t="s">
        <v>86</v>
      </c>
      <c r="B713" s="10" t="s">
        <v>2377</v>
      </c>
      <c r="C713" s="16" t="s">
        <v>85</v>
      </c>
      <c r="D713" s="11" t="s">
        <v>2378</v>
      </c>
      <c r="E713" s="11" t="s">
        <v>87</v>
      </c>
    </row>
    <row r="714" spans="1:5" x14ac:dyDescent="0.35">
      <c r="A714" s="12" t="s">
        <v>86</v>
      </c>
      <c r="B714" s="10" t="s">
        <v>2379</v>
      </c>
      <c r="C714" s="16" t="s">
        <v>85</v>
      </c>
      <c r="D714" s="11" t="s">
        <v>2380</v>
      </c>
      <c r="E714" s="11" t="s">
        <v>87</v>
      </c>
    </row>
    <row r="715" spans="1:5" x14ac:dyDescent="0.35">
      <c r="A715" s="12" t="s">
        <v>91</v>
      </c>
      <c r="B715" s="10" t="s">
        <v>2381</v>
      </c>
      <c r="C715" s="16" t="s">
        <v>90</v>
      </c>
      <c r="D715" s="11" t="s">
        <v>2382</v>
      </c>
      <c r="E715" s="11" t="s">
        <v>92</v>
      </c>
    </row>
    <row r="716" spans="1:5" x14ac:dyDescent="0.35">
      <c r="A716" s="12" t="s">
        <v>91</v>
      </c>
      <c r="B716" s="10" t="s">
        <v>2383</v>
      </c>
      <c r="C716" s="16" t="s">
        <v>90</v>
      </c>
      <c r="D716" s="11" t="s">
        <v>2384</v>
      </c>
      <c r="E716" s="11" t="s">
        <v>92</v>
      </c>
    </row>
    <row r="717" spans="1:5" x14ac:dyDescent="0.35">
      <c r="A717" s="12" t="s">
        <v>91</v>
      </c>
      <c r="B717" s="10" t="s">
        <v>2385</v>
      </c>
      <c r="C717" s="16" t="s">
        <v>90</v>
      </c>
      <c r="D717" s="11" t="s">
        <v>2386</v>
      </c>
      <c r="E717" s="11" t="s">
        <v>92</v>
      </c>
    </row>
    <row r="718" spans="1:5" x14ac:dyDescent="0.35">
      <c r="A718" s="12" t="s">
        <v>91</v>
      </c>
      <c r="B718" s="10" t="s">
        <v>2387</v>
      </c>
      <c r="C718" s="16" t="s">
        <v>90</v>
      </c>
      <c r="D718" s="11" t="s">
        <v>2388</v>
      </c>
      <c r="E718" s="11" t="s">
        <v>92</v>
      </c>
    </row>
    <row r="719" spans="1:5" x14ac:dyDescent="0.35">
      <c r="A719" s="12" t="s">
        <v>91</v>
      </c>
      <c r="B719" s="10" t="s">
        <v>2389</v>
      </c>
      <c r="C719" s="16" t="s">
        <v>90</v>
      </c>
      <c r="D719" s="11" t="s">
        <v>2390</v>
      </c>
      <c r="E719" s="11" t="s">
        <v>92</v>
      </c>
    </row>
    <row r="720" spans="1:5" x14ac:dyDescent="0.35">
      <c r="A720" s="12" t="s">
        <v>807</v>
      </c>
      <c r="B720" s="10" t="s">
        <v>2391</v>
      </c>
      <c r="C720" s="16" t="s">
        <v>3022</v>
      </c>
      <c r="D720" s="11" t="s">
        <v>808</v>
      </c>
      <c r="E720" s="11" t="s">
        <v>808</v>
      </c>
    </row>
    <row r="721" spans="1:5" x14ac:dyDescent="0.35">
      <c r="A721" s="12" t="s">
        <v>814</v>
      </c>
      <c r="B721" s="10" t="s">
        <v>2392</v>
      </c>
      <c r="C721" s="16" t="s">
        <v>3023</v>
      </c>
      <c r="D721" s="11" t="s">
        <v>815</v>
      </c>
      <c r="E721" s="11" t="s">
        <v>815</v>
      </c>
    </row>
    <row r="722" spans="1:5" x14ac:dyDescent="0.35">
      <c r="A722" s="12" t="s">
        <v>832</v>
      </c>
      <c r="B722" s="10" t="s">
        <v>2393</v>
      </c>
      <c r="C722" s="16" t="s">
        <v>3024</v>
      </c>
      <c r="D722" s="11" t="s">
        <v>2394</v>
      </c>
      <c r="E722" s="11" t="s">
        <v>833</v>
      </c>
    </row>
    <row r="723" spans="1:5" x14ac:dyDescent="0.35">
      <c r="A723" s="12" t="s">
        <v>817</v>
      </c>
      <c r="B723" s="10" t="s">
        <v>2395</v>
      </c>
      <c r="C723" s="16" t="s">
        <v>3025</v>
      </c>
      <c r="D723" s="11" t="s">
        <v>2396</v>
      </c>
      <c r="E723" s="11" t="s">
        <v>818</v>
      </c>
    </row>
    <row r="724" spans="1:5" x14ac:dyDescent="0.35">
      <c r="A724" s="12" t="s">
        <v>817</v>
      </c>
      <c r="B724" s="10" t="s">
        <v>2397</v>
      </c>
      <c r="C724" s="16" t="s">
        <v>3025</v>
      </c>
      <c r="D724" s="11" t="s">
        <v>2398</v>
      </c>
      <c r="E724" s="11" t="s">
        <v>818</v>
      </c>
    </row>
    <row r="725" spans="1:5" x14ac:dyDescent="0.35">
      <c r="A725" s="12" t="s">
        <v>817</v>
      </c>
      <c r="B725" s="10" t="s">
        <v>2399</v>
      </c>
      <c r="C725" s="16" t="s">
        <v>3025</v>
      </c>
      <c r="D725" s="11" t="s">
        <v>2400</v>
      </c>
      <c r="E725" s="11" t="s">
        <v>818</v>
      </c>
    </row>
    <row r="726" spans="1:5" x14ac:dyDescent="0.35">
      <c r="A726" s="12" t="s">
        <v>820</v>
      </c>
      <c r="B726" s="10" t="s">
        <v>2401</v>
      </c>
      <c r="C726" s="16" t="s">
        <v>3026</v>
      </c>
      <c r="D726" s="11" t="s">
        <v>2402</v>
      </c>
      <c r="E726" s="11" t="s">
        <v>821</v>
      </c>
    </row>
    <row r="727" spans="1:5" x14ac:dyDescent="0.35">
      <c r="A727" s="12" t="s">
        <v>820</v>
      </c>
      <c r="B727" s="10" t="s">
        <v>2403</v>
      </c>
      <c r="C727" s="16" t="s">
        <v>3026</v>
      </c>
      <c r="D727" s="11" t="s">
        <v>2404</v>
      </c>
      <c r="E727" s="11" t="s">
        <v>821</v>
      </c>
    </row>
    <row r="728" spans="1:5" x14ac:dyDescent="0.35">
      <c r="A728" s="12" t="s">
        <v>820</v>
      </c>
      <c r="B728" s="10" t="s">
        <v>2405</v>
      </c>
      <c r="C728" s="16" t="s">
        <v>3026</v>
      </c>
      <c r="D728" s="11" t="s">
        <v>2406</v>
      </c>
      <c r="E728" s="11" t="s">
        <v>821</v>
      </c>
    </row>
    <row r="729" spans="1:5" x14ac:dyDescent="0.35">
      <c r="A729" s="12" t="s">
        <v>820</v>
      </c>
      <c r="B729" s="10" t="s">
        <v>2407</v>
      </c>
      <c r="C729" s="16" t="s">
        <v>3026</v>
      </c>
      <c r="D729" s="11" t="s">
        <v>2408</v>
      </c>
      <c r="E729" s="11" t="s">
        <v>821</v>
      </c>
    </row>
    <row r="730" spans="1:5" x14ac:dyDescent="0.35">
      <c r="A730" s="12" t="s">
        <v>820</v>
      </c>
      <c r="B730" s="10" t="s">
        <v>2409</v>
      </c>
      <c r="C730" s="16" t="s">
        <v>3026</v>
      </c>
      <c r="D730" s="11" t="s">
        <v>2410</v>
      </c>
      <c r="E730" s="11" t="s">
        <v>821</v>
      </c>
    </row>
    <row r="731" spans="1:5" x14ac:dyDescent="0.35">
      <c r="A731" s="12" t="s">
        <v>820</v>
      </c>
      <c r="B731" s="10" t="s">
        <v>2411</v>
      </c>
      <c r="C731" s="16" t="s">
        <v>3026</v>
      </c>
      <c r="D731" s="11" t="s">
        <v>2412</v>
      </c>
      <c r="E731" s="11" t="s">
        <v>821</v>
      </c>
    </row>
    <row r="732" spans="1:5" x14ac:dyDescent="0.35">
      <c r="A732" s="12" t="s">
        <v>823</v>
      </c>
      <c r="B732" s="10" t="s">
        <v>2413</v>
      </c>
      <c r="C732" s="16" t="s">
        <v>3027</v>
      </c>
      <c r="D732" s="11" t="s">
        <v>2414</v>
      </c>
      <c r="E732" s="11" t="s">
        <v>824</v>
      </c>
    </row>
    <row r="733" spans="1:5" x14ac:dyDescent="0.35">
      <c r="A733" s="12" t="s">
        <v>823</v>
      </c>
      <c r="B733" s="10" t="s">
        <v>2415</v>
      </c>
      <c r="C733" s="16" t="s">
        <v>3027</v>
      </c>
      <c r="D733" s="11" t="s">
        <v>2416</v>
      </c>
      <c r="E733" s="11" t="s">
        <v>824</v>
      </c>
    </row>
    <row r="734" spans="1:5" x14ac:dyDescent="0.35">
      <c r="A734" s="12" t="s">
        <v>823</v>
      </c>
      <c r="B734" s="10" t="s">
        <v>2417</v>
      </c>
      <c r="C734" s="16" t="s">
        <v>3027</v>
      </c>
      <c r="D734" s="11" t="s">
        <v>2418</v>
      </c>
      <c r="E734" s="11" t="s">
        <v>824</v>
      </c>
    </row>
    <row r="735" spans="1:5" x14ac:dyDescent="0.35">
      <c r="A735" s="12" t="s">
        <v>826</v>
      </c>
      <c r="B735" s="10" t="s">
        <v>2419</v>
      </c>
      <c r="C735" s="16" t="s">
        <v>3028</v>
      </c>
      <c r="D735" s="11" t="s">
        <v>2420</v>
      </c>
      <c r="E735" s="11" t="s">
        <v>827</v>
      </c>
    </row>
    <row r="736" spans="1:5" x14ac:dyDescent="0.35">
      <c r="A736" s="12" t="s">
        <v>826</v>
      </c>
      <c r="B736" s="10" t="s">
        <v>2421</v>
      </c>
      <c r="C736" s="16" t="s">
        <v>3028</v>
      </c>
      <c r="D736" s="11" t="s">
        <v>2422</v>
      </c>
      <c r="E736" s="11" t="s">
        <v>827</v>
      </c>
    </row>
    <row r="737" spans="1:5" x14ac:dyDescent="0.35">
      <c r="A737" s="12" t="s">
        <v>826</v>
      </c>
      <c r="B737" s="10" t="s">
        <v>2423</v>
      </c>
      <c r="C737" s="16" t="s">
        <v>3028</v>
      </c>
      <c r="D737" s="11" t="s">
        <v>2424</v>
      </c>
      <c r="E737" s="11" t="s">
        <v>827</v>
      </c>
    </row>
    <row r="738" spans="1:5" x14ac:dyDescent="0.35">
      <c r="A738" s="12" t="s">
        <v>826</v>
      </c>
      <c r="B738" s="10" t="s">
        <v>2425</v>
      </c>
      <c r="C738" s="16" t="s">
        <v>3028</v>
      </c>
      <c r="D738" s="11" t="s">
        <v>2426</v>
      </c>
      <c r="E738" s="11" t="s">
        <v>827</v>
      </c>
    </row>
    <row r="739" spans="1:5" x14ac:dyDescent="0.35">
      <c r="A739" s="12" t="s">
        <v>826</v>
      </c>
      <c r="B739" s="10" t="s">
        <v>2427</v>
      </c>
      <c r="C739" s="16" t="s">
        <v>3028</v>
      </c>
      <c r="D739" s="11" t="s">
        <v>2428</v>
      </c>
      <c r="E739" s="11" t="s">
        <v>827</v>
      </c>
    </row>
    <row r="740" spans="1:5" x14ac:dyDescent="0.35">
      <c r="A740" s="12" t="s">
        <v>829</v>
      </c>
      <c r="B740" s="10" t="s">
        <v>2429</v>
      </c>
      <c r="C740" s="16" t="s">
        <v>3029</v>
      </c>
      <c r="D740" s="11" t="s">
        <v>2430</v>
      </c>
      <c r="E740" s="11" t="s">
        <v>830</v>
      </c>
    </row>
    <row r="741" spans="1:5" x14ac:dyDescent="0.35">
      <c r="A741" s="12" t="s">
        <v>829</v>
      </c>
      <c r="B741" s="10" t="s">
        <v>2431</v>
      </c>
      <c r="C741" s="16" t="s">
        <v>3029</v>
      </c>
      <c r="D741" s="11" t="s">
        <v>2432</v>
      </c>
      <c r="E741" s="11" t="s">
        <v>830</v>
      </c>
    </row>
    <row r="742" spans="1:5" x14ac:dyDescent="0.35">
      <c r="A742" s="12" t="s">
        <v>829</v>
      </c>
      <c r="B742" s="10" t="s">
        <v>2433</v>
      </c>
      <c r="C742" s="16" t="s">
        <v>3029</v>
      </c>
      <c r="D742" s="11" t="s">
        <v>2434</v>
      </c>
      <c r="E742" s="11" t="s">
        <v>830</v>
      </c>
    </row>
    <row r="743" spans="1:5" x14ac:dyDescent="0.35">
      <c r="A743" s="12" t="s">
        <v>829</v>
      </c>
      <c r="B743" s="10" t="s">
        <v>2435</v>
      </c>
      <c r="C743" s="16" t="s">
        <v>3029</v>
      </c>
      <c r="D743" s="11" t="s">
        <v>2436</v>
      </c>
      <c r="E743" s="11" t="s">
        <v>830</v>
      </c>
    </row>
    <row r="744" spans="1:5" x14ac:dyDescent="0.35">
      <c r="A744" s="12" t="s">
        <v>829</v>
      </c>
      <c r="B744" s="10" t="s">
        <v>2437</v>
      </c>
      <c r="C744" s="16" t="s">
        <v>3029</v>
      </c>
      <c r="D744" s="11" t="s">
        <v>2438</v>
      </c>
      <c r="E744" s="11" t="s">
        <v>830</v>
      </c>
    </row>
    <row r="745" spans="1:5" x14ac:dyDescent="0.35">
      <c r="A745" s="12" t="s">
        <v>829</v>
      </c>
      <c r="B745" s="10" t="s">
        <v>2439</v>
      </c>
      <c r="C745" s="16" t="s">
        <v>3029</v>
      </c>
      <c r="D745" s="11" t="s">
        <v>2440</v>
      </c>
      <c r="E745" s="11" t="s">
        <v>830</v>
      </c>
    </row>
    <row r="746" spans="1:5" x14ac:dyDescent="0.35">
      <c r="A746" s="12" t="s">
        <v>829</v>
      </c>
      <c r="B746" s="10" t="s">
        <v>2441</v>
      </c>
      <c r="C746" s="16" t="s">
        <v>3029</v>
      </c>
      <c r="D746" s="11" t="s">
        <v>2442</v>
      </c>
      <c r="E746" s="11" t="s">
        <v>830</v>
      </c>
    </row>
    <row r="747" spans="1:5" x14ac:dyDescent="0.35">
      <c r="A747" s="12" t="s">
        <v>832</v>
      </c>
      <c r="B747" s="10" t="s">
        <v>2443</v>
      </c>
      <c r="C747" s="16" t="s">
        <v>3030</v>
      </c>
      <c r="D747" s="11" t="s">
        <v>2444</v>
      </c>
      <c r="E747" s="11" t="s">
        <v>833</v>
      </c>
    </row>
    <row r="748" spans="1:5" x14ac:dyDescent="0.35">
      <c r="A748" s="12" t="s">
        <v>832</v>
      </c>
      <c r="B748" s="10" t="s">
        <v>2445</v>
      </c>
      <c r="C748" s="16" t="s">
        <v>3030</v>
      </c>
      <c r="D748" s="11" t="s">
        <v>2446</v>
      </c>
      <c r="E748" s="11" t="s">
        <v>833</v>
      </c>
    </row>
    <row r="749" spans="1:5" x14ac:dyDescent="0.35">
      <c r="A749" s="12" t="s">
        <v>832</v>
      </c>
      <c r="B749" s="10" t="s">
        <v>2447</v>
      </c>
      <c r="C749" s="16" t="s">
        <v>3030</v>
      </c>
      <c r="D749" s="11" t="s">
        <v>2448</v>
      </c>
      <c r="E749" s="11" t="s">
        <v>833</v>
      </c>
    </row>
    <row r="750" spans="1:5" x14ac:dyDescent="0.35">
      <c r="A750" s="12" t="s">
        <v>835</v>
      </c>
      <c r="B750" s="10" t="s">
        <v>2449</v>
      </c>
      <c r="C750" s="16" t="s">
        <v>3031</v>
      </c>
      <c r="D750" s="11" t="s">
        <v>2450</v>
      </c>
      <c r="E750" s="11" t="s">
        <v>836</v>
      </c>
    </row>
    <row r="751" spans="1:5" x14ac:dyDescent="0.35">
      <c r="A751" s="12" t="s">
        <v>835</v>
      </c>
      <c r="B751" s="10" t="s">
        <v>2451</v>
      </c>
      <c r="C751" s="16" t="s">
        <v>3032</v>
      </c>
      <c r="D751" s="11" t="s">
        <v>2452</v>
      </c>
      <c r="E751" s="11" t="s">
        <v>836</v>
      </c>
    </row>
    <row r="752" spans="1:5" x14ac:dyDescent="0.35">
      <c r="A752" s="12" t="s">
        <v>835</v>
      </c>
      <c r="B752" s="10" t="s">
        <v>2453</v>
      </c>
      <c r="C752" s="16" t="s">
        <v>3033</v>
      </c>
      <c r="D752" s="11" t="s">
        <v>2454</v>
      </c>
      <c r="E752" s="11" t="s">
        <v>836</v>
      </c>
    </row>
    <row r="753" spans="1:5" x14ac:dyDescent="0.35">
      <c r="A753" s="12" t="s">
        <v>835</v>
      </c>
      <c r="B753" s="10" t="s">
        <v>2455</v>
      </c>
      <c r="C753" s="16" t="s">
        <v>3033</v>
      </c>
      <c r="D753" s="11" t="s">
        <v>2456</v>
      </c>
      <c r="E753" s="11" t="s">
        <v>836</v>
      </c>
    </row>
    <row r="754" spans="1:5" x14ac:dyDescent="0.35">
      <c r="A754" s="12" t="s">
        <v>835</v>
      </c>
      <c r="B754" s="10" t="s">
        <v>2457</v>
      </c>
      <c r="C754" s="16" t="s">
        <v>3033</v>
      </c>
      <c r="D754" s="11" t="s">
        <v>2458</v>
      </c>
      <c r="E754" s="11" t="s">
        <v>836</v>
      </c>
    </row>
    <row r="755" spans="1:5" x14ac:dyDescent="0.35">
      <c r="A755" s="12" t="s">
        <v>960</v>
      </c>
      <c r="B755" s="10" t="s">
        <v>2459</v>
      </c>
      <c r="C755" s="16" t="s">
        <v>3034</v>
      </c>
      <c r="D755" s="11" t="s">
        <v>961</v>
      </c>
      <c r="E755" s="11" t="s">
        <v>961</v>
      </c>
    </row>
    <row r="756" spans="1:5" x14ac:dyDescent="0.35">
      <c r="A756" s="12" t="s">
        <v>963</v>
      </c>
      <c r="B756" s="10" t="s">
        <v>2460</v>
      </c>
      <c r="C756" s="16" t="s">
        <v>3035</v>
      </c>
      <c r="D756" s="11" t="s">
        <v>964</v>
      </c>
      <c r="E756" s="11" t="s">
        <v>964</v>
      </c>
    </row>
    <row r="757" spans="1:5" x14ac:dyDescent="0.35">
      <c r="A757" s="12" t="s">
        <v>966</v>
      </c>
      <c r="B757" s="10" t="s">
        <v>2461</v>
      </c>
      <c r="C757" s="16" t="s">
        <v>3036</v>
      </c>
      <c r="D757" s="11" t="s">
        <v>967</v>
      </c>
      <c r="E757" s="11" t="s">
        <v>967</v>
      </c>
    </row>
    <row r="758" spans="1:5" x14ac:dyDescent="0.35">
      <c r="A758" s="12" t="s">
        <v>838</v>
      </c>
      <c r="B758" s="10" t="s">
        <v>2462</v>
      </c>
      <c r="C758" s="16" t="s">
        <v>3037</v>
      </c>
      <c r="D758" s="11" t="s">
        <v>2463</v>
      </c>
      <c r="E758" s="11" t="s">
        <v>160</v>
      </c>
    </row>
    <row r="759" spans="1:5" x14ac:dyDescent="0.35">
      <c r="A759" s="12" t="s">
        <v>838</v>
      </c>
      <c r="B759" s="10" t="s">
        <v>2464</v>
      </c>
      <c r="C759" s="16" t="s">
        <v>3037</v>
      </c>
      <c r="D759" s="11" t="s">
        <v>2465</v>
      </c>
      <c r="E759" s="11" t="s">
        <v>160</v>
      </c>
    </row>
    <row r="760" spans="1:5" x14ac:dyDescent="0.35">
      <c r="A760" s="12" t="s">
        <v>838</v>
      </c>
      <c r="B760" s="10" t="s">
        <v>2466</v>
      </c>
      <c r="C760" s="16" t="s">
        <v>3037</v>
      </c>
      <c r="D760" s="11" t="s">
        <v>2467</v>
      </c>
      <c r="E760" s="11" t="s">
        <v>160</v>
      </c>
    </row>
    <row r="761" spans="1:5" x14ac:dyDescent="0.35">
      <c r="A761" s="12" t="s">
        <v>838</v>
      </c>
      <c r="B761" s="10" t="s">
        <v>2468</v>
      </c>
      <c r="C761" s="16" t="s">
        <v>3038</v>
      </c>
      <c r="D761" s="11" t="s">
        <v>2469</v>
      </c>
      <c r="E761" s="11" t="s">
        <v>160</v>
      </c>
    </row>
    <row r="762" spans="1:5" x14ac:dyDescent="0.35">
      <c r="A762" s="12" t="s">
        <v>838</v>
      </c>
      <c r="B762" s="10" t="s">
        <v>2470</v>
      </c>
      <c r="C762" s="16" t="s">
        <v>95</v>
      </c>
      <c r="D762" s="11" t="s">
        <v>2471</v>
      </c>
      <c r="E762" s="11" t="s">
        <v>160</v>
      </c>
    </row>
    <row r="763" spans="1:5" x14ac:dyDescent="0.35">
      <c r="A763" s="12" t="s">
        <v>838</v>
      </c>
      <c r="B763" s="10" t="s">
        <v>2472</v>
      </c>
      <c r="C763" s="16" t="s">
        <v>95</v>
      </c>
      <c r="D763" s="11" t="s">
        <v>2473</v>
      </c>
      <c r="E763" s="11" t="s">
        <v>160</v>
      </c>
    </row>
    <row r="764" spans="1:5" x14ac:dyDescent="0.35">
      <c r="A764" s="12" t="s">
        <v>838</v>
      </c>
      <c r="B764" s="10" t="s">
        <v>2474</v>
      </c>
      <c r="C764" s="16" t="s">
        <v>95</v>
      </c>
      <c r="D764" s="11" t="s">
        <v>2475</v>
      </c>
      <c r="E764" s="11" t="s">
        <v>160</v>
      </c>
    </row>
    <row r="765" spans="1:5" x14ac:dyDescent="0.35">
      <c r="A765" s="12" t="s">
        <v>838</v>
      </c>
      <c r="B765" s="10" t="s">
        <v>2476</v>
      </c>
      <c r="C765" s="16" t="s">
        <v>95</v>
      </c>
      <c r="D765" s="11" t="s">
        <v>2477</v>
      </c>
      <c r="E765" s="11" t="s">
        <v>160</v>
      </c>
    </row>
    <row r="766" spans="1:5" x14ac:dyDescent="0.35">
      <c r="A766" s="12" t="s">
        <v>838</v>
      </c>
      <c r="B766" s="10" t="s">
        <v>2478</v>
      </c>
      <c r="C766" s="16" t="s">
        <v>3039</v>
      </c>
      <c r="D766" s="11" t="s">
        <v>2479</v>
      </c>
      <c r="E766" s="11" t="s">
        <v>160</v>
      </c>
    </row>
    <row r="767" spans="1:5" x14ac:dyDescent="0.35">
      <c r="A767" s="12" t="s">
        <v>848</v>
      </c>
      <c r="B767" s="10" t="s">
        <v>2480</v>
      </c>
      <c r="C767" s="16" t="s">
        <v>3040</v>
      </c>
      <c r="D767" s="11" t="s">
        <v>849</v>
      </c>
      <c r="E767" s="11" t="s">
        <v>849</v>
      </c>
    </row>
    <row r="768" spans="1:5" x14ac:dyDescent="0.35">
      <c r="A768" s="12" t="s">
        <v>851</v>
      </c>
      <c r="B768" s="10" t="s">
        <v>2481</v>
      </c>
      <c r="C768" s="16" t="s">
        <v>3041</v>
      </c>
      <c r="D768" s="11" t="s">
        <v>852</v>
      </c>
      <c r="E768" s="11" t="s">
        <v>852</v>
      </c>
    </row>
    <row r="769" spans="1:5" x14ac:dyDescent="0.35">
      <c r="A769" s="12" t="s">
        <v>854</v>
      </c>
      <c r="B769" s="10" t="s">
        <v>2482</v>
      </c>
      <c r="C769" s="16" t="s">
        <v>3042</v>
      </c>
      <c r="D769" s="11" t="s">
        <v>2483</v>
      </c>
      <c r="E769" s="11" t="s">
        <v>855</v>
      </c>
    </row>
    <row r="770" spans="1:5" x14ac:dyDescent="0.35">
      <c r="A770" s="12" t="s">
        <v>854</v>
      </c>
      <c r="B770" s="10" t="s">
        <v>2484</v>
      </c>
      <c r="C770" s="16" t="s">
        <v>3042</v>
      </c>
      <c r="D770" s="11" t="s">
        <v>2485</v>
      </c>
      <c r="E770" s="11" t="s">
        <v>855</v>
      </c>
    </row>
    <row r="771" spans="1:5" x14ac:dyDescent="0.35">
      <c r="A771" s="12" t="s">
        <v>854</v>
      </c>
      <c r="B771" s="10" t="s">
        <v>2486</v>
      </c>
      <c r="C771" s="16" t="s">
        <v>3042</v>
      </c>
      <c r="D771" s="11" t="s">
        <v>2487</v>
      </c>
      <c r="E771" s="11" t="s">
        <v>855</v>
      </c>
    </row>
    <row r="772" spans="1:5" x14ac:dyDescent="0.35">
      <c r="A772" s="12" t="s">
        <v>854</v>
      </c>
      <c r="B772" s="10" t="s">
        <v>2488</v>
      </c>
      <c r="C772" s="16" t="s">
        <v>3042</v>
      </c>
      <c r="D772" s="11" t="s">
        <v>2489</v>
      </c>
      <c r="E772" s="11" t="s">
        <v>855</v>
      </c>
    </row>
    <row r="773" spans="1:5" x14ac:dyDescent="0.35">
      <c r="A773" s="12" t="s">
        <v>854</v>
      </c>
      <c r="B773" s="10" t="s">
        <v>2490</v>
      </c>
      <c r="C773" s="16" t="s">
        <v>3042</v>
      </c>
      <c r="D773" s="11" t="s">
        <v>2491</v>
      </c>
      <c r="E773" s="11" t="s">
        <v>855</v>
      </c>
    </row>
    <row r="774" spans="1:5" x14ac:dyDescent="0.35">
      <c r="A774" s="12" t="s">
        <v>854</v>
      </c>
      <c r="B774" s="10" t="s">
        <v>2492</v>
      </c>
      <c r="C774" s="16" t="s">
        <v>3043</v>
      </c>
      <c r="D774" s="11" t="s">
        <v>2493</v>
      </c>
      <c r="E774" s="11" t="s">
        <v>855</v>
      </c>
    </row>
    <row r="775" spans="1:5" x14ac:dyDescent="0.35">
      <c r="A775" s="12" t="s">
        <v>854</v>
      </c>
      <c r="B775" s="10" t="s">
        <v>2494</v>
      </c>
      <c r="C775" s="16" t="s">
        <v>3043</v>
      </c>
      <c r="D775" s="11" t="s">
        <v>2495</v>
      </c>
      <c r="E775" s="11" t="s">
        <v>855</v>
      </c>
    </row>
    <row r="776" spans="1:5" x14ac:dyDescent="0.35">
      <c r="A776" s="12" t="s">
        <v>854</v>
      </c>
      <c r="B776" s="10" t="s">
        <v>2496</v>
      </c>
      <c r="C776" s="16" t="s">
        <v>3043</v>
      </c>
      <c r="D776" s="11" t="s">
        <v>2497</v>
      </c>
      <c r="E776" s="11" t="s">
        <v>855</v>
      </c>
    </row>
    <row r="777" spans="1:5" x14ac:dyDescent="0.35">
      <c r="A777" s="12" t="s">
        <v>854</v>
      </c>
      <c r="B777" s="10" t="s">
        <v>2498</v>
      </c>
      <c r="C777" s="16" t="s">
        <v>3043</v>
      </c>
      <c r="D777" s="11" t="s">
        <v>2499</v>
      </c>
      <c r="E777" s="11" t="s">
        <v>855</v>
      </c>
    </row>
    <row r="778" spans="1:5" x14ac:dyDescent="0.35">
      <c r="A778" s="12" t="s">
        <v>854</v>
      </c>
      <c r="B778" s="10" t="s">
        <v>2500</v>
      </c>
      <c r="C778" s="16" t="s">
        <v>3044</v>
      </c>
      <c r="D778" s="11" t="s">
        <v>2501</v>
      </c>
      <c r="E778" s="11" t="s">
        <v>855</v>
      </c>
    </row>
    <row r="779" spans="1:5" x14ac:dyDescent="0.35">
      <c r="A779" s="12" t="s">
        <v>854</v>
      </c>
      <c r="B779" s="10" t="s">
        <v>2502</v>
      </c>
      <c r="C779" s="16" t="s">
        <v>3045</v>
      </c>
      <c r="D779" s="11" t="s">
        <v>2503</v>
      </c>
      <c r="E779" s="11" t="s">
        <v>855</v>
      </c>
    </row>
    <row r="780" spans="1:5" x14ac:dyDescent="0.35">
      <c r="A780" s="12" t="s">
        <v>854</v>
      </c>
      <c r="B780" s="10" t="s">
        <v>2504</v>
      </c>
      <c r="C780" s="16" t="s">
        <v>3046</v>
      </c>
      <c r="D780" s="11" t="s">
        <v>2505</v>
      </c>
      <c r="E780" s="11" t="s">
        <v>855</v>
      </c>
    </row>
    <row r="781" spans="1:5" x14ac:dyDescent="0.35">
      <c r="A781" s="12" t="s">
        <v>854</v>
      </c>
      <c r="B781" s="10" t="s">
        <v>2506</v>
      </c>
      <c r="C781" s="16" t="s">
        <v>3046</v>
      </c>
      <c r="D781" s="11" t="s">
        <v>2507</v>
      </c>
      <c r="E781" s="11" t="s">
        <v>855</v>
      </c>
    </row>
    <row r="782" spans="1:5" x14ac:dyDescent="0.35">
      <c r="A782" s="12" t="s">
        <v>854</v>
      </c>
      <c r="B782" s="10" t="s">
        <v>2508</v>
      </c>
      <c r="C782" s="16" t="s">
        <v>3046</v>
      </c>
      <c r="D782" s="11" t="s">
        <v>2509</v>
      </c>
      <c r="E782" s="11" t="s">
        <v>855</v>
      </c>
    </row>
    <row r="783" spans="1:5" x14ac:dyDescent="0.35">
      <c r="A783" s="12" t="s">
        <v>973</v>
      </c>
      <c r="B783" s="10" t="s">
        <v>2510</v>
      </c>
      <c r="C783" s="16" t="s">
        <v>3047</v>
      </c>
      <c r="D783" s="11" t="s">
        <v>2511</v>
      </c>
      <c r="E783" s="11" t="s">
        <v>974</v>
      </c>
    </row>
    <row r="784" spans="1:5" x14ac:dyDescent="0.35">
      <c r="A784" s="12" t="s">
        <v>973</v>
      </c>
      <c r="B784" s="10" t="s">
        <v>2512</v>
      </c>
      <c r="C784" s="16" t="s">
        <v>3047</v>
      </c>
      <c r="D784" s="11" t="s">
        <v>2513</v>
      </c>
      <c r="E784" s="11" t="s">
        <v>974</v>
      </c>
    </row>
    <row r="785" spans="1:5" x14ac:dyDescent="0.35">
      <c r="A785" s="12" t="s">
        <v>973</v>
      </c>
      <c r="B785" s="10" t="s">
        <v>2514</v>
      </c>
      <c r="C785" s="16" t="s">
        <v>3048</v>
      </c>
      <c r="D785" s="11" t="s">
        <v>2515</v>
      </c>
      <c r="E785" s="11" t="s">
        <v>974</v>
      </c>
    </row>
    <row r="786" spans="1:5" x14ac:dyDescent="0.35">
      <c r="A786" s="12" t="s">
        <v>973</v>
      </c>
      <c r="B786" s="10" t="s">
        <v>2516</v>
      </c>
      <c r="C786" s="16" t="s">
        <v>3049</v>
      </c>
      <c r="D786" s="11" t="s">
        <v>2517</v>
      </c>
      <c r="E786" s="11" t="s">
        <v>974</v>
      </c>
    </row>
    <row r="787" spans="1:5" x14ac:dyDescent="0.35">
      <c r="A787" s="12" t="s">
        <v>857</v>
      </c>
      <c r="B787" s="10" t="s">
        <v>2518</v>
      </c>
      <c r="C787" s="16" t="s">
        <v>3050</v>
      </c>
      <c r="D787" s="11" t="s">
        <v>2519</v>
      </c>
      <c r="E787" s="11" t="s">
        <v>858</v>
      </c>
    </row>
    <row r="788" spans="1:5" x14ac:dyDescent="0.35">
      <c r="A788" s="12" t="s">
        <v>857</v>
      </c>
      <c r="B788" s="10" t="s">
        <v>2520</v>
      </c>
      <c r="C788" s="16" t="s">
        <v>3051</v>
      </c>
      <c r="D788" s="11" t="s">
        <v>2521</v>
      </c>
      <c r="E788" s="11" t="s">
        <v>858</v>
      </c>
    </row>
    <row r="789" spans="1:5" x14ac:dyDescent="0.35">
      <c r="A789" s="12" t="s">
        <v>857</v>
      </c>
      <c r="B789" s="10" t="s">
        <v>2522</v>
      </c>
      <c r="C789" s="16" t="s">
        <v>3051</v>
      </c>
      <c r="D789" s="11" t="s">
        <v>2523</v>
      </c>
      <c r="E789" s="11" t="s">
        <v>858</v>
      </c>
    </row>
    <row r="790" spans="1:5" x14ac:dyDescent="0.35">
      <c r="A790" s="12" t="s">
        <v>857</v>
      </c>
      <c r="B790" s="10" t="s">
        <v>2524</v>
      </c>
      <c r="C790" s="16" t="s">
        <v>3051</v>
      </c>
      <c r="D790" s="11" t="s">
        <v>2525</v>
      </c>
      <c r="E790" s="11" t="s">
        <v>858</v>
      </c>
    </row>
    <row r="791" spans="1:5" x14ac:dyDescent="0.35">
      <c r="A791" s="12" t="s">
        <v>857</v>
      </c>
      <c r="B791" s="10" t="s">
        <v>2526</v>
      </c>
      <c r="C791" s="16" t="s">
        <v>3052</v>
      </c>
      <c r="D791" s="11" t="s">
        <v>2527</v>
      </c>
      <c r="E791" s="11" t="s">
        <v>858</v>
      </c>
    </row>
    <row r="792" spans="1:5" x14ac:dyDescent="0.35">
      <c r="A792" s="12" t="s">
        <v>857</v>
      </c>
      <c r="B792" s="10" t="s">
        <v>2528</v>
      </c>
      <c r="C792" s="16" t="s">
        <v>3053</v>
      </c>
      <c r="D792" s="11" t="s">
        <v>2529</v>
      </c>
      <c r="E792" s="11" t="s">
        <v>858</v>
      </c>
    </row>
    <row r="793" spans="1:5" x14ac:dyDescent="0.35">
      <c r="A793" s="12" t="s">
        <v>857</v>
      </c>
      <c r="B793" s="10" t="s">
        <v>2530</v>
      </c>
      <c r="C793" s="16" t="s">
        <v>3053</v>
      </c>
      <c r="D793" s="11" t="s">
        <v>2531</v>
      </c>
      <c r="E793" s="11" t="s">
        <v>858</v>
      </c>
    </row>
    <row r="794" spans="1:5" x14ac:dyDescent="0.35">
      <c r="A794" s="12" t="s">
        <v>857</v>
      </c>
      <c r="B794" s="10" t="s">
        <v>2532</v>
      </c>
      <c r="C794" s="16" t="s">
        <v>3053</v>
      </c>
      <c r="D794" s="11" t="s">
        <v>2533</v>
      </c>
      <c r="E794" s="11" t="s">
        <v>858</v>
      </c>
    </row>
    <row r="795" spans="1:5" x14ac:dyDescent="0.35">
      <c r="A795" s="12" t="s">
        <v>857</v>
      </c>
      <c r="B795" s="10" t="s">
        <v>2534</v>
      </c>
      <c r="C795" s="16" t="s">
        <v>3053</v>
      </c>
      <c r="D795" s="11" t="s">
        <v>2535</v>
      </c>
      <c r="E795" s="11" t="s">
        <v>858</v>
      </c>
    </row>
    <row r="796" spans="1:5" x14ac:dyDescent="0.35">
      <c r="A796" s="12" t="s">
        <v>2538</v>
      </c>
      <c r="B796" s="10" t="s">
        <v>2536</v>
      </c>
      <c r="C796" s="16" t="s">
        <v>3054</v>
      </c>
      <c r="D796" s="11" t="s">
        <v>2537</v>
      </c>
      <c r="E796" s="11" t="s">
        <v>861</v>
      </c>
    </row>
    <row r="797" spans="1:5" x14ac:dyDescent="0.35">
      <c r="A797" s="12" t="s">
        <v>860</v>
      </c>
      <c r="B797" s="10" t="s">
        <v>2539</v>
      </c>
      <c r="C797" s="16" t="s">
        <v>3054</v>
      </c>
      <c r="D797" s="11" t="s">
        <v>2540</v>
      </c>
      <c r="E797" s="11" t="s">
        <v>861</v>
      </c>
    </row>
    <row r="798" spans="1:5" x14ac:dyDescent="0.35">
      <c r="A798" s="12" t="s">
        <v>2538</v>
      </c>
      <c r="B798" s="10" t="s">
        <v>2541</v>
      </c>
      <c r="C798" s="16" t="s">
        <v>3054</v>
      </c>
      <c r="D798" s="11" t="s">
        <v>2542</v>
      </c>
      <c r="E798" s="11" t="s">
        <v>861</v>
      </c>
    </row>
    <row r="799" spans="1:5" x14ac:dyDescent="0.35">
      <c r="A799" s="12" t="s">
        <v>2538</v>
      </c>
      <c r="B799" s="10" t="s">
        <v>2543</v>
      </c>
      <c r="C799" s="16" t="s">
        <v>3055</v>
      </c>
      <c r="D799" s="11" t="s">
        <v>2544</v>
      </c>
      <c r="E799" s="11" t="s">
        <v>861</v>
      </c>
    </row>
    <row r="800" spans="1:5" x14ac:dyDescent="0.35">
      <c r="A800" s="12" t="s">
        <v>2538</v>
      </c>
      <c r="B800" s="10" t="s">
        <v>2545</v>
      </c>
      <c r="C800" s="16" t="s">
        <v>3055</v>
      </c>
      <c r="D800" s="11" t="s">
        <v>2546</v>
      </c>
      <c r="E800" s="11" t="s">
        <v>861</v>
      </c>
    </row>
    <row r="801" spans="1:5" x14ac:dyDescent="0.35">
      <c r="A801" s="12" t="s">
        <v>2538</v>
      </c>
      <c r="B801" s="10" t="s">
        <v>2547</v>
      </c>
      <c r="C801" s="16" t="s">
        <v>3055</v>
      </c>
      <c r="D801" s="11" t="s">
        <v>2548</v>
      </c>
      <c r="E801" s="11" t="s">
        <v>861</v>
      </c>
    </row>
    <row r="802" spans="1:5" x14ac:dyDescent="0.35">
      <c r="A802" s="12" t="s">
        <v>2538</v>
      </c>
      <c r="B802" s="10" t="s">
        <v>2549</v>
      </c>
      <c r="C802" s="16" t="s">
        <v>3056</v>
      </c>
      <c r="D802" s="11" t="s">
        <v>2550</v>
      </c>
      <c r="E802" s="11" t="s">
        <v>861</v>
      </c>
    </row>
    <row r="803" spans="1:5" x14ac:dyDescent="0.35">
      <c r="A803" s="12" t="s">
        <v>860</v>
      </c>
      <c r="B803" s="10" t="s">
        <v>2551</v>
      </c>
      <c r="C803" s="16" t="s">
        <v>3057</v>
      </c>
      <c r="D803" s="11" t="s">
        <v>2552</v>
      </c>
      <c r="E803" s="11" t="s">
        <v>861</v>
      </c>
    </row>
    <row r="804" spans="1:5" ht="25.5" x14ac:dyDescent="0.35">
      <c r="A804" s="12" t="s">
        <v>102</v>
      </c>
      <c r="B804" s="10" t="s">
        <v>2553</v>
      </c>
      <c r="C804" s="16" t="s">
        <v>100</v>
      </c>
      <c r="D804" s="11" t="s">
        <v>2554</v>
      </c>
      <c r="E804" s="11" t="s">
        <v>864</v>
      </c>
    </row>
    <row r="805" spans="1:5" ht="25.5" x14ac:dyDescent="0.35">
      <c r="A805" s="12" t="s">
        <v>102</v>
      </c>
      <c r="B805" s="10" t="s">
        <v>2555</v>
      </c>
      <c r="C805" s="16" t="s">
        <v>100</v>
      </c>
      <c r="D805" s="11" t="s">
        <v>2556</v>
      </c>
      <c r="E805" s="11" t="s">
        <v>864</v>
      </c>
    </row>
    <row r="806" spans="1:5" ht="25.5" x14ac:dyDescent="0.35">
      <c r="A806" s="12" t="s">
        <v>102</v>
      </c>
      <c r="B806" s="10" t="s">
        <v>2557</v>
      </c>
      <c r="C806" s="16" t="s">
        <v>100</v>
      </c>
      <c r="D806" s="11" t="s">
        <v>2558</v>
      </c>
      <c r="E806" s="11" t="s">
        <v>864</v>
      </c>
    </row>
    <row r="807" spans="1:5" ht="25.5" x14ac:dyDescent="0.35">
      <c r="A807" s="12" t="s">
        <v>102</v>
      </c>
      <c r="B807" s="10" t="s">
        <v>2559</v>
      </c>
      <c r="C807" s="16" t="s">
        <v>100</v>
      </c>
      <c r="D807" s="11" t="s">
        <v>2560</v>
      </c>
      <c r="E807" s="11" t="s">
        <v>864</v>
      </c>
    </row>
    <row r="808" spans="1:5" ht="25.5" x14ac:dyDescent="0.35">
      <c r="A808" s="12" t="s">
        <v>102</v>
      </c>
      <c r="B808" s="10" t="s">
        <v>2561</v>
      </c>
      <c r="C808" s="16" t="s">
        <v>100</v>
      </c>
      <c r="D808" s="11" t="s">
        <v>2562</v>
      </c>
      <c r="E808" s="11" t="s">
        <v>864</v>
      </c>
    </row>
    <row r="809" spans="1:5" ht="25.5" x14ac:dyDescent="0.35">
      <c r="A809" s="12" t="s">
        <v>102</v>
      </c>
      <c r="B809" s="10" t="s">
        <v>2563</v>
      </c>
      <c r="C809" s="16" t="s">
        <v>3058</v>
      </c>
      <c r="D809" s="11" t="s">
        <v>2564</v>
      </c>
      <c r="E809" s="11" t="s">
        <v>864</v>
      </c>
    </row>
    <row r="810" spans="1:5" ht="25.5" x14ac:dyDescent="0.35">
      <c r="A810" s="12" t="s">
        <v>102</v>
      </c>
      <c r="B810" s="10" t="s">
        <v>2565</v>
      </c>
      <c r="C810" s="16" t="s">
        <v>3058</v>
      </c>
      <c r="D810" s="11" t="s">
        <v>2566</v>
      </c>
      <c r="E810" s="11" t="s">
        <v>864</v>
      </c>
    </row>
    <row r="811" spans="1:5" ht="25.5" x14ac:dyDescent="0.35">
      <c r="A811" s="12" t="s">
        <v>102</v>
      </c>
      <c r="B811" s="10" t="s">
        <v>2567</v>
      </c>
      <c r="C811" s="16" t="s">
        <v>3058</v>
      </c>
      <c r="D811" s="11" t="s">
        <v>2568</v>
      </c>
      <c r="E811" s="11" t="s">
        <v>864</v>
      </c>
    </row>
    <row r="812" spans="1:5" ht="25.5" x14ac:dyDescent="0.35">
      <c r="A812" s="12" t="s">
        <v>102</v>
      </c>
      <c r="B812" s="10" t="s">
        <v>2569</v>
      </c>
      <c r="C812" s="16" t="s">
        <v>106</v>
      </c>
      <c r="D812" s="11" t="s">
        <v>2570</v>
      </c>
      <c r="E812" s="11" t="s">
        <v>864</v>
      </c>
    </row>
    <row r="813" spans="1:5" ht="25.5" x14ac:dyDescent="0.35">
      <c r="A813" s="12" t="s">
        <v>102</v>
      </c>
      <c r="B813" s="10" t="s">
        <v>2571</v>
      </c>
      <c r="C813" s="16" t="s">
        <v>106</v>
      </c>
      <c r="D813" s="11" t="s">
        <v>2572</v>
      </c>
      <c r="E813" s="11" t="s">
        <v>864</v>
      </c>
    </row>
    <row r="814" spans="1:5" ht="25.5" x14ac:dyDescent="0.35">
      <c r="A814" s="12" t="s">
        <v>102</v>
      </c>
      <c r="B814" s="10" t="s">
        <v>2573</v>
      </c>
      <c r="C814" s="16" t="s">
        <v>106</v>
      </c>
      <c r="D814" s="11" t="s">
        <v>2574</v>
      </c>
      <c r="E814" s="11" t="s">
        <v>864</v>
      </c>
    </row>
    <row r="815" spans="1:5" ht="25.5" x14ac:dyDescent="0.35">
      <c r="A815" s="12" t="s">
        <v>102</v>
      </c>
      <c r="B815" s="10" t="s">
        <v>2575</v>
      </c>
      <c r="C815" s="16" t="s">
        <v>106</v>
      </c>
      <c r="D815" s="11" t="s">
        <v>2576</v>
      </c>
      <c r="E815" s="11" t="s">
        <v>864</v>
      </c>
    </row>
    <row r="816" spans="1:5" ht="25.5" x14ac:dyDescent="0.35">
      <c r="A816" s="12" t="s">
        <v>102</v>
      </c>
      <c r="B816" s="10" t="s">
        <v>2577</v>
      </c>
      <c r="C816" s="16" t="s">
        <v>106</v>
      </c>
      <c r="D816" s="11" t="s">
        <v>2578</v>
      </c>
      <c r="E816" s="11" t="s">
        <v>864</v>
      </c>
    </row>
    <row r="817" spans="1:5" ht="25.5" x14ac:dyDescent="0.35">
      <c r="A817" s="12" t="s">
        <v>102</v>
      </c>
      <c r="B817" s="10" t="s">
        <v>2579</v>
      </c>
      <c r="C817" s="16" t="s">
        <v>109</v>
      </c>
      <c r="D817" s="11" t="s">
        <v>110</v>
      </c>
      <c r="E817" s="11" t="s">
        <v>864</v>
      </c>
    </row>
    <row r="818" spans="1:5" ht="25.5" x14ac:dyDescent="0.35">
      <c r="A818" s="12" t="s">
        <v>102</v>
      </c>
      <c r="B818" s="10" t="s">
        <v>2580</v>
      </c>
      <c r="C818" s="16" t="s">
        <v>112</v>
      </c>
      <c r="D818" s="11" t="s">
        <v>2581</v>
      </c>
      <c r="E818" s="11" t="s">
        <v>864</v>
      </c>
    </row>
    <row r="819" spans="1:5" ht="25.5" x14ac:dyDescent="0.35">
      <c r="A819" s="12" t="s">
        <v>102</v>
      </c>
      <c r="B819" s="10" t="s">
        <v>2582</v>
      </c>
      <c r="C819" s="16" t="s">
        <v>112</v>
      </c>
      <c r="D819" s="11" t="s">
        <v>2583</v>
      </c>
      <c r="E819" s="11" t="s">
        <v>864</v>
      </c>
    </row>
    <row r="820" spans="1:5" ht="25.5" x14ac:dyDescent="0.35">
      <c r="A820" s="12" t="s">
        <v>102</v>
      </c>
      <c r="B820" s="10" t="s">
        <v>2584</v>
      </c>
      <c r="C820" s="16" t="s">
        <v>112</v>
      </c>
      <c r="D820" s="11" t="s">
        <v>2585</v>
      </c>
      <c r="E820" s="11" t="s">
        <v>864</v>
      </c>
    </row>
    <row r="821" spans="1:5" ht="25.5" x14ac:dyDescent="0.35">
      <c r="A821" s="12" t="s">
        <v>102</v>
      </c>
      <c r="B821" s="10" t="s">
        <v>2586</v>
      </c>
      <c r="C821" s="16" t="s">
        <v>115</v>
      </c>
      <c r="D821" s="11" t="s">
        <v>2587</v>
      </c>
      <c r="E821" s="11" t="s">
        <v>864</v>
      </c>
    </row>
    <row r="822" spans="1:5" ht="25.5" x14ac:dyDescent="0.35">
      <c r="A822" s="12" t="s">
        <v>102</v>
      </c>
      <c r="B822" s="10" t="s">
        <v>2588</v>
      </c>
      <c r="C822" s="16" t="s">
        <v>115</v>
      </c>
      <c r="D822" s="11" t="s">
        <v>2589</v>
      </c>
      <c r="E822" s="11" t="s">
        <v>864</v>
      </c>
    </row>
    <row r="823" spans="1:5" ht="25.5" x14ac:dyDescent="0.35">
      <c r="A823" s="12" t="s">
        <v>102</v>
      </c>
      <c r="B823" s="10" t="s">
        <v>2590</v>
      </c>
      <c r="C823" s="16" t="s">
        <v>115</v>
      </c>
      <c r="D823" s="11" t="s">
        <v>2591</v>
      </c>
      <c r="E823" s="11" t="s">
        <v>864</v>
      </c>
    </row>
    <row r="824" spans="1:5" ht="25.5" x14ac:dyDescent="0.35">
      <c r="A824" s="12" t="s">
        <v>102</v>
      </c>
      <c r="B824" s="10" t="s">
        <v>2592</v>
      </c>
      <c r="C824" s="16" t="s">
        <v>115</v>
      </c>
      <c r="D824" s="11" t="s">
        <v>2593</v>
      </c>
      <c r="E824" s="11" t="s">
        <v>864</v>
      </c>
    </row>
    <row r="825" spans="1:5" ht="25.5" x14ac:dyDescent="0.35">
      <c r="A825" s="12" t="s">
        <v>102</v>
      </c>
      <c r="B825" s="10" t="s">
        <v>2594</v>
      </c>
      <c r="C825" s="16" t="s">
        <v>115</v>
      </c>
      <c r="D825" s="11" t="s">
        <v>2595</v>
      </c>
      <c r="E825" s="11" t="s">
        <v>864</v>
      </c>
    </row>
    <row r="826" spans="1:5" ht="25.5" x14ac:dyDescent="0.35">
      <c r="A826" s="12" t="s">
        <v>102</v>
      </c>
      <c r="B826" s="10" t="s">
        <v>2596</v>
      </c>
      <c r="C826" s="16" t="s">
        <v>115</v>
      </c>
      <c r="D826" s="11" t="s">
        <v>2597</v>
      </c>
      <c r="E826" s="11" t="s">
        <v>864</v>
      </c>
    </row>
    <row r="827" spans="1:5" x14ac:dyDescent="0.35">
      <c r="A827" s="12" t="s">
        <v>871</v>
      </c>
      <c r="B827" s="10" t="s">
        <v>2598</v>
      </c>
      <c r="C827" s="16" t="s">
        <v>3059</v>
      </c>
      <c r="D827" s="11" t="s">
        <v>2599</v>
      </c>
      <c r="E827" s="11" t="s">
        <v>872</v>
      </c>
    </row>
    <row r="828" spans="1:5" x14ac:dyDescent="0.35">
      <c r="A828" s="12" t="s">
        <v>871</v>
      </c>
      <c r="B828" s="10" t="s">
        <v>2600</v>
      </c>
      <c r="C828" s="16" t="s">
        <v>3059</v>
      </c>
      <c r="D828" s="11" t="s">
        <v>2601</v>
      </c>
      <c r="E828" s="11" t="s">
        <v>872</v>
      </c>
    </row>
    <row r="829" spans="1:5" x14ac:dyDescent="0.35">
      <c r="A829" s="12" t="s">
        <v>868</v>
      </c>
      <c r="B829" s="10" t="s">
        <v>2602</v>
      </c>
      <c r="C829" s="16" t="s">
        <v>3060</v>
      </c>
      <c r="D829" s="11" t="s">
        <v>2603</v>
      </c>
      <c r="E829" s="11" t="s">
        <v>869</v>
      </c>
    </row>
    <row r="830" spans="1:5" x14ac:dyDescent="0.35">
      <c r="A830" s="12" t="s">
        <v>868</v>
      </c>
      <c r="B830" s="10" t="s">
        <v>2604</v>
      </c>
      <c r="C830" s="16" t="s">
        <v>3060</v>
      </c>
      <c r="D830" s="11" t="s">
        <v>2605</v>
      </c>
      <c r="E830" s="11" t="s">
        <v>869</v>
      </c>
    </row>
    <row r="831" spans="1:5" x14ac:dyDescent="0.35">
      <c r="A831" s="12" t="s">
        <v>868</v>
      </c>
      <c r="B831" s="10" t="s">
        <v>2606</v>
      </c>
      <c r="C831" s="16" t="s">
        <v>3060</v>
      </c>
      <c r="D831" s="11" t="s">
        <v>2607</v>
      </c>
      <c r="E831" s="11" t="s">
        <v>869</v>
      </c>
    </row>
    <row r="832" spans="1:5" x14ac:dyDescent="0.35">
      <c r="A832" s="12" t="s">
        <v>871</v>
      </c>
      <c r="B832" s="10" t="s">
        <v>2608</v>
      </c>
      <c r="C832" s="16" t="s">
        <v>3061</v>
      </c>
      <c r="D832" s="11" t="s">
        <v>2609</v>
      </c>
      <c r="E832" s="11" t="s">
        <v>872</v>
      </c>
    </row>
    <row r="833" spans="1:5" x14ac:dyDescent="0.35">
      <c r="A833" s="12" t="s">
        <v>871</v>
      </c>
      <c r="B833" s="10" t="s">
        <v>2610</v>
      </c>
      <c r="C833" s="16" t="s">
        <v>3061</v>
      </c>
      <c r="D833" s="11" t="s">
        <v>2611</v>
      </c>
      <c r="E833" s="11" t="s">
        <v>872</v>
      </c>
    </row>
    <row r="834" spans="1:5" x14ac:dyDescent="0.35">
      <c r="A834" s="12" t="s">
        <v>871</v>
      </c>
      <c r="B834" s="10" t="s">
        <v>2612</v>
      </c>
      <c r="C834" s="16" t="s">
        <v>3061</v>
      </c>
      <c r="D834" s="11" t="s">
        <v>2613</v>
      </c>
      <c r="E834" s="11" t="s">
        <v>872</v>
      </c>
    </row>
    <row r="835" spans="1:5" x14ac:dyDescent="0.35">
      <c r="A835" s="12" t="s">
        <v>871</v>
      </c>
      <c r="B835" s="10" t="s">
        <v>2614</v>
      </c>
      <c r="C835" s="16" t="s">
        <v>3061</v>
      </c>
      <c r="D835" s="11" t="s">
        <v>2615</v>
      </c>
      <c r="E835" s="11" t="s">
        <v>872</v>
      </c>
    </row>
    <row r="836" spans="1:5" x14ac:dyDescent="0.35">
      <c r="A836" s="12" t="s">
        <v>871</v>
      </c>
      <c r="B836" s="10" t="s">
        <v>2616</v>
      </c>
      <c r="C836" s="16" t="s">
        <v>3061</v>
      </c>
      <c r="D836" s="11" t="s">
        <v>2617</v>
      </c>
      <c r="E836" s="11" t="s">
        <v>872</v>
      </c>
    </row>
    <row r="837" spans="1:5" x14ac:dyDescent="0.35">
      <c r="A837" s="12" t="s">
        <v>871</v>
      </c>
      <c r="B837" s="10" t="s">
        <v>2618</v>
      </c>
      <c r="C837" s="16" t="s">
        <v>3061</v>
      </c>
      <c r="D837" s="11" t="s">
        <v>2619</v>
      </c>
      <c r="E837" s="11" t="s">
        <v>872</v>
      </c>
    </row>
    <row r="838" spans="1:5" x14ac:dyDescent="0.35">
      <c r="A838" s="12" t="s">
        <v>878</v>
      </c>
      <c r="B838" s="10" t="s">
        <v>2620</v>
      </c>
      <c r="C838" s="16" t="s">
        <v>3062</v>
      </c>
      <c r="D838" s="11" t="s">
        <v>2621</v>
      </c>
      <c r="E838" s="11" t="s">
        <v>879</v>
      </c>
    </row>
    <row r="839" spans="1:5" x14ac:dyDescent="0.35">
      <c r="A839" s="12" t="s">
        <v>878</v>
      </c>
      <c r="B839" s="10" t="s">
        <v>2622</v>
      </c>
      <c r="C839" s="16" t="s">
        <v>3062</v>
      </c>
      <c r="D839" s="11" t="s">
        <v>2623</v>
      </c>
      <c r="E839" s="11" t="s">
        <v>879</v>
      </c>
    </row>
    <row r="840" spans="1:5" x14ac:dyDescent="0.35">
      <c r="A840" s="12" t="s">
        <v>878</v>
      </c>
      <c r="B840" s="10" t="s">
        <v>2624</v>
      </c>
      <c r="C840" s="16" t="s">
        <v>3062</v>
      </c>
      <c r="D840" s="11" t="s">
        <v>2625</v>
      </c>
      <c r="E840" s="11" t="s">
        <v>879</v>
      </c>
    </row>
    <row r="841" spans="1:5" x14ac:dyDescent="0.35">
      <c r="A841" s="12" t="s">
        <v>878</v>
      </c>
      <c r="B841" s="10" t="s">
        <v>2626</v>
      </c>
      <c r="C841" s="16" t="s">
        <v>3062</v>
      </c>
      <c r="D841" s="11" t="s">
        <v>2627</v>
      </c>
      <c r="E841" s="11" t="s">
        <v>879</v>
      </c>
    </row>
    <row r="842" spans="1:5" x14ac:dyDescent="0.35">
      <c r="A842" s="12" t="s">
        <v>878</v>
      </c>
      <c r="B842" s="10" t="s">
        <v>2628</v>
      </c>
      <c r="C842" s="16" t="s">
        <v>3062</v>
      </c>
      <c r="D842" s="11" t="s">
        <v>2629</v>
      </c>
      <c r="E842" s="11" t="s">
        <v>879</v>
      </c>
    </row>
    <row r="843" spans="1:5" x14ac:dyDescent="0.35">
      <c r="A843" s="12" t="s">
        <v>878</v>
      </c>
      <c r="B843" s="10" t="s">
        <v>2630</v>
      </c>
      <c r="C843" s="16" t="s">
        <v>3062</v>
      </c>
      <c r="D843" s="11" t="s">
        <v>2631</v>
      </c>
      <c r="E843" s="11" t="s">
        <v>879</v>
      </c>
    </row>
    <row r="844" spans="1:5" x14ac:dyDescent="0.35">
      <c r="A844" s="12" t="s">
        <v>878</v>
      </c>
      <c r="B844" s="10" t="s">
        <v>2632</v>
      </c>
      <c r="C844" s="16" t="s">
        <v>3062</v>
      </c>
      <c r="D844" s="11" t="s">
        <v>2633</v>
      </c>
      <c r="E844" s="11" t="s">
        <v>879</v>
      </c>
    </row>
    <row r="845" spans="1:5" x14ac:dyDescent="0.35">
      <c r="A845" s="12" t="s">
        <v>878</v>
      </c>
      <c r="B845" s="10" t="s">
        <v>2634</v>
      </c>
      <c r="C845" s="16" t="s">
        <v>3062</v>
      </c>
      <c r="D845" s="11" t="s">
        <v>2635</v>
      </c>
      <c r="E845" s="11" t="s">
        <v>879</v>
      </c>
    </row>
    <row r="846" spans="1:5" ht="25.5" x14ac:dyDescent="0.35">
      <c r="A846" s="12" t="s">
        <v>881</v>
      </c>
      <c r="B846" s="10" t="s">
        <v>2636</v>
      </c>
      <c r="C846" s="16" t="s">
        <v>3063</v>
      </c>
      <c r="D846" s="11" t="s">
        <v>2637</v>
      </c>
      <c r="E846" s="11" t="s">
        <v>882</v>
      </c>
    </row>
    <row r="847" spans="1:5" ht="25.5" x14ac:dyDescent="0.35">
      <c r="A847" s="12" t="s">
        <v>881</v>
      </c>
      <c r="B847" s="10" t="s">
        <v>2638</v>
      </c>
      <c r="C847" s="16" t="s">
        <v>3063</v>
      </c>
      <c r="D847" s="11" t="s">
        <v>2639</v>
      </c>
      <c r="E847" s="11" t="s">
        <v>882</v>
      </c>
    </row>
    <row r="848" spans="1:5" ht="25.5" x14ac:dyDescent="0.35">
      <c r="A848" s="12" t="s">
        <v>881</v>
      </c>
      <c r="B848" s="10" t="s">
        <v>2640</v>
      </c>
      <c r="C848" s="16" t="s">
        <v>3063</v>
      </c>
      <c r="D848" s="11" t="s">
        <v>2641</v>
      </c>
      <c r="E848" s="11" t="s">
        <v>882</v>
      </c>
    </row>
    <row r="849" spans="1:5" ht="25.5" x14ac:dyDescent="0.35">
      <c r="A849" s="12" t="s">
        <v>881</v>
      </c>
      <c r="B849" s="10" t="s">
        <v>2642</v>
      </c>
      <c r="C849" s="16" t="s">
        <v>3064</v>
      </c>
      <c r="D849" s="11" t="s">
        <v>2643</v>
      </c>
      <c r="E849" s="11" t="s">
        <v>882</v>
      </c>
    </row>
    <row r="850" spans="1:5" x14ac:dyDescent="0.35">
      <c r="A850" s="12" t="s">
        <v>884</v>
      </c>
      <c r="B850" s="10" t="s">
        <v>2644</v>
      </c>
      <c r="C850" s="16" t="s">
        <v>3065</v>
      </c>
      <c r="D850" s="11" t="s">
        <v>2645</v>
      </c>
      <c r="E850" s="11" t="s">
        <v>885</v>
      </c>
    </row>
    <row r="851" spans="1:5" x14ac:dyDescent="0.35">
      <c r="A851" s="12" t="s">
        <v>884</v>
      </c>
      <c r="B851" s="10" t="s">
        <v>2646</v>
      </c>
      <c r="C851" s="16" t="s">
        <v>3065</v>
      </c>
      <c r="D851" s="11" t="s">
        <v>2647</v>
      </c>
      <c r="E851" s="11" t="s">
        <v>885</v>
      </c>
    </row>
    <row r="852" spans="1:5" x14ac:dyDescent="0.35">
      <c r="A852" s="12" t="s">
        <v>884</v>
      </c>
      <c r="B852" s="10" t="s">
        <v>2648</v>
      </c>
      <c r="C852" s="16" t="s">
        <v>3065</v>
      </c>
      <c r="D852" s="11" t="s">
        <v>2649</v>
      </c>
      <c r="E852" s="11" t="s">
        <v>885</v>
      </c>
    </row>
    <row r="853" spans="1:5" x14ac:dyDescent="0.35">
      <c r="A853" s="12" t="s">
        <v>884</v>
      </c>
      <c r="B853" s="10" t="s">
        <v>2650</v>
      </c>
      <c r="C853" s="16" t="s">
        <v>3066</v>
      </c>
      <c r="D853" s="11" t="s">
        <v>2651</v>
      </c>
      <c r="E853" s="11" t="s">
        <v>885</v>
      </c>
    </row>
    <row r="854" spans="1:5" x14ac:dyDescent="0.35">
      <c r="A854" s="12" t="s">
        <v>884</v>
      </c>
      <c r="B854" s="10" t="s">
        <v>2652</v>
      </c>
      <c r="C854" s="16" t="s">
        <v>3067</v>
      </c>
      <c r="D854" s="11" t="s">
        <v>2653</v>
      </c>
      <c r="E854" s="11" t="s">
        <v>885</v>
      </c>
    </row>
    <row r="855" spans="1:5" x14ac:dyDescent="0.35">
      <c r="A855" s="12" t="s">
        <v>884</v>
      </c>
      <c r="B855" s="10" t="s">
        <v>2654</v>
      </c>
      <c r="C855" s="16" t="s">
        <v>3067</v>
      </c>
      <c r="D855" s="11" t="s">
        <v>2655</v>
      </c>
      <c r="E855" s="11" t="s">
        <v>885</v>
      </c>
    </row>
    <row r="856" spans="1:5" x14ac:dyDescent="0.35">
      <c r="A856" s="12" t="s">
        <v>891</v>
      </c>
      <c r="B856" s="10" t="s">
        <v>2656</v>
      </c>
      <c r="C856" s="16" t="s">
        <v>3068</v>
      </c>
      <c r="D856" s="11" t="s">
        <v>2657</v>
      </c>
      <c r="E856" s="11" t="s">
        <v>892</v>
      </c>
    </row>
    <row r="857" spans="1:5" x14ac:dyDescent="0.35">
      <c r="A857" s="12" t="s">
        <v>891</v>
      </c>
      <c r="B857" s="10" t="s">
        <v>2658</v>
      </c>
      <c r="C857" s="16" t="s">
        <v>3068</v>
      </c>
      <c r="D857" s="11" t="s">
        <v>2659</v>
      </c>
      <c r="E857" s="11" t="s">
        <v>892</v>
      </c>
    </row>
    <row r="858" spans="1:5" x14ac:dyDescent="0.35">
      <c r="A858" s="12" t="s">
        <v>891</v>
      </c>
      <c r="B858" s="10" t="s">
        <v>2660</v>
      </c>
      <c r="C858" s="16" t="s">
        <v>3068</v>
      </c>
      <c r="D858" s="11" t="s">
        <v>2661</v>
      </c>
      <c r="E858" s="11" t="s">
        <v>892</v>
      </c>
    </row>
    <row r="859" spans="1:5" x14ac:dyDescent="0.35">
      <c r="A859" s="12" t="s">
        <v>891</v>
      </c>
      <c r="B859" s="10" t="s">
        <v>2662</v>
      </c>
      <c r="C859" s="16" t="s">
        <v>3068</v>
      </c>
      <c r="D859" s="11" t="s">
        <v>2663</v>
      </c>
      <c r="E859" s="11" t="s">
        <v>892</v>
      </c>
    </row>
    <row r="860" spans="1:5" x14ac:dyDescent="0.35">
      <c r="A860" s="12" t="s">
        <v>891</v>
      </c>
      <c r="B860" s="10" t="s">
        <v>2664</v>
      </c>
      <c r="C860" s="16" t="s">
        <v>3068</v>
      </c>
      <c r="D860" s="11" t="s">
        <v>2665</v>
      </c>
      <c r="E860" s="11" t="s">
        <v>892</v>
      </c>
    </row>
    <row r="861" spans="1:5" x14ac:dyDescent="0.35">
      <c r="A861" s="12" t="s">
        <v>891</v>
      </c>
      <c r="B861" s="10" t="s">
        <v>2666</v>
      </c>
      <c r="C861" s="16" t="s">
        <v>3068</v>
      </c>
      <c r="D861" s="11" t="s">
        <v>2667</v>
      </c>
      <c r="E861" s="11" t="s">
        <v>892</v>
      </c>
    </row>
    <row r="862" spans="1:5" x14ac:dyDescent="0.35">
      <c r="A862" s="12" t="s">
        <v>891</v>
      </c>
      <c r="B862" s="10" t="s">
        <v>2668</v>
      </c>
      <c r="C862" s="16" t="s">
        <v>3068</v>
      </c>
      <c r="D862" s="11" t="s">
        <v>2669</v>
      </c>
      <c r="E862" s="11" t="s">
        <v>892</v>
      </c>
    </row>
    <row r="863" spans="1:5" x14ac:dyDescent="0.35">
      <c r="A863" s="12" t="s">
        <v>894</v>
      </c>
      <c r="B863" s="10" t="s">
        <v>2670</v>
      </c>
      <c r="C863" s="16" t="s">
        <v>3069</v>
      </c>
      <c r="D863" s="11" t="s">
        <v>2671</v>
      </c>
      <c r="E863" s="11" t="s">
        <v>895</v>
      </c>
    </row>
    <row r="864" spans="1:5" ht="25.5" x14ac:dyDescent="0.35">
      <c r="A864" s="12" t="s">
        <v>894</v>
      </c>
      <c r="B864" s="10" t="s">
        <v>2672</v>
      </c>
      <c r="C864" s="16" t="s">
        <v>3070</v>
      </c>
      <c r="D864" s="11" t="s">
        <v>2673</v>
      </c>
      <c r="E864" s="11" t="s">
        <v>895</v>
      </c>
    </row>
    <row r="865" spans="1:5" x14ac:dyDescent="0.35">
      <c r="A865" s="12" t="s">
        <v>894</v>
      </c>
      <c r="B865" s="10" t="s">
        <v>2674</v>
      </c>
      <c r="C865" s="16" t="s">
        <v>3071</v>
      </c>
      <c r="D865" s="11" t="s">
        <v>2675</v>
      </c>
      <c r="E865" s="11" t="s">
        <v>895</v>
      </c>
    </row>
    <row r="866" spans="1:5" x14ac:dyDescent="0.35">
      <c r="A866" s="12" t="s">
        <v>894</v>
      </c>
      <c r="B866" s="10" t="s">
        <v>2676</v>
      </c>
      <c r="C866" s="16" t="s">
        <v>3071</v>
      </c>
      <c r="D866" s="11" t="s">
        <v>2677</v>
      </c>
      <c r="E866" s="11" t="s">
        <v>895</v>
      </c>
    </row>
    <row r="867" spans="1:5" x14ac:dyDescent="0.35">
      <c r="A867" s="12" t="s">
        <v>894</v>
      </c>
      <c r="B867" s="10" t="s">
        <v>2678</v>
      </c>
      <c r="C867" s="16" t="s">
        <v>3071</v>
      </c>
      <c r="D867" s="11" t="s">
        <v>2679</v>
      </c>
      <c r="E867" s="11" t="s">
        <v>895</v>
      </c>
    </row>
    <row r="868" spans="1:5" x14ac:dyDescent="0.35">
      <c r="A868" s="12" t="s">
        <v>894</v>
      </c>
      <c r="B868" s="10" t="s">
        <v>2680</v>
      </c>
      <c r="C868" s="16" t="s">
        <v>3071</v>
      </c>
      <c r="D868" s="11" t="s">
        <v>2681</v>
      </c>
      <c r="E868" s="11" t="s">
        <v>895</v>
      </c>
    </row>
    <row r="869" spans="1:5" x14ac:dyDescent="0.35">
      <c r="A869" s="12" t="s">
        <v>894</v>
      </c>
      <c r="B869" s="10" t="s">
        <v>2682</v>
      </c>
      <c r="C869" s="16" t="s">
        <v>3071</v>
      </c>
      <c r="D869" s="11" t="s">
        <v>2683</v>
      </c>
      <c r="E869" s="11" t="s">
        <v>895</v>
      </c>
    </row>
    <row r="870" spans="1:5" x14ac:dyDescent="0.35">
      <c r="A870" s="12" t="s">
        <v>120</v>
      </c>
      <c r="B870" s="10" t="s">
        <v>2684</v>
      </c>
      <c r="C870" s="16" t="s">
        <v>3072</v>
      </c>
      <c r="D870" s="11" t="s">
        <v>2685</v>
      </c>
      <c r="E870" s="11" t="s">
        <v>907</v>
      </c>
    </row>
    <row r="871" spans="1:5" x14ac:dyDescent="0.35">
      <c r="A871" s="12" t="s">
        <v>120</v>
      </c>
      <c r="B871" s="10" t="s">
        <v>2686</v>
      </c>
      <c r="C871" s="16" t="s">
        <v>3072</v>
      </c>
      <c r="D871" s="11" t="s">
        <v>2687</v>
      </c>
      <c r="E871" s="11" t="s">
        <v>907</v>
      </c>
    </row>
    <row r="872" spans="1:5" x14ac:dyDescent="0.35">
      <c r="A872" s="12" t="s">
        <v>120</v>
      </c>
      <c r="B872" s="10" t="s">
        <v>2688</v>
      </c>
      <c r="C872" s="16" t="s">
        <v>3072</v>
      </c>
      <c r="D872" s="11" t="s">
        <v>2689</v>
      </c>
      <c r="E872" s="11" t="s">
        <v>907</v>
      </c>
    </row>
    <row r="873" spans="1:5" x14ac:dyDescent="0.35">
      <c r="A873" s="12" t="s">
        <v>120</v>
      </c>
      <c r="B873" s="10" t="s">
        <v>2690</v>
      </c>
      <c r="C873" s="16" t="s">
        <v>3072</v>
      </c>
      <c r="D873" s="11" t="s">
        <v>2691</v>
      </c>
      <c r="E873" s="11" t="s">
        <v>907</v>
      </c>
    </row>
    <row r="874" spans="1:5" x14ac:dyDescent="0.35">
      <c r="A874" s="12" t="s">
        <v>901</v>
      </c>
      <c r="B874" s="10" t="s">
        <v>2692</v>
      </c>
      <c r="C874" s="16" t="s">
        <v>3073</v>
      </c>
      <c r="D874" s="11" t="s">
        <v>2693</v>
      </c>
      <c r="E874" s="11" t="s">
        <v>902</v>
      </c>
    </row>
    <row r="875" spans="1:5" x14ac:dyDescent="0.35">
      <c r="A875" s="12" t="s">
        <v>901</v>
      </c>
      <c r="B875" s="10" t="s">
        <v>2694</v>
      </c>
      <c r="C875" s="16" t="s">
        <v>3073</v>
      </c>
      <c r="D875" s="11" t="s">
        <v>2695</v>
      </c>
      <c r="E875" s="11" t="s">
        <v>902</v>
      </c>
    </row>
    <row r="876" spans="1:5" x14ac:dyDescent="0.35">
      <c r="A876" s="12" t="s">
        <v>904</v>
      </c>
      <c r="B876" s="10" t="s">
        <v>2696</v>
      </c>
      <c r="C876" s="16" t="s">
        <v>3074</v>
      </c>
      <c r="D876" s="11" t="s">
        <v>2697</v>
      </c>
      <c r="E876" s="11" t="s">
        <v>905</v>
      </c>
    </row>
    <row r="877" spans="1:5" x14ac:dyDescent="0.35">
      <c r="A877" s="12" t="s">
        <v>904</v>
      </c>
      <c r="B877" s="10" t="s">
        <v>2698</v>
      </c>
      <c r="C877" s="16" t="s">
        <v>3074</v>
      </c>
      <c r="D877" s="11" t="s">
        <v>2699</v>
      </c>
      <c r="E877" s="11" t="s">
        <v>905</v>
      </c>
    </row>
    <row r="878" spans="1:5" x14ac:dyDescent="0.35">
      <c r="A878" s="12" t="s">
        <v>904</v>
      </c>
      <c r="B878" s="10" t="s">
        <v>2700</v>
      </c>
      <c r="C878" s="16" t="s">
        <v>3074</v>
      </c>
      <c r="D878" s="11" t="s">
        <v>2701</v>
      </c>
      <c r="E878" s="11" t="s">
        <v>905</v>
      </c>
    </row>
    <row r="879" spans="1:5" x14ac:dyDescent="0.35">
      <c r="A879" s="12" t="s">
        <v>120</v>
      </c>
      <c r="B879" s="10" t="s">
        <v>2702</v>
      </c>
      <c r="C879" s="16" t="s">
        <v>118</v>
      </c>
      <c r="D879" s="11" t="s">
        <v>2703</v>
      </c>
      <c r="E879" s="11" t="s">
        <v>907</v>
      </c>
    </row>
    <row r="880" spans="1:5" x14ac:dyDescent="0.35">
      <c r="A880" s="12" t="s">
        <v>120</v>
      </c>
      <c r="B880" s="10" t="s">
        <v>2704</v>
      </c>
      <c r="C880" s="16" t="s">
        <v>118</v>
      </c>
      <c r="D880" s="11" t="s">
        <v>2705</v>
      </c>
      <c r="E880" s="11" t="s">
        <v>907</v>
      </c>
    </row>
    <row r="881" spans="1:5" x14ac:dyDescent="0.35">
      <c r="A881" s="12" t="s">
        <v>120</v>
      </c>
      <c r="B881" s="10" t="s">
        <v>2706</v>
      </c>
      <c r="C881" s="16" t="s">
        <v>118</v>
      </c>
      <c r="D881" s="11" t="s">
        <v>2707</v>
      </c>
      <c r="E881" s="11" t="s">
        <v>907</v>
      </c>
    </row>
    <row r="882" spans="1:5" x14ac:dyDescent="0.35">
      <c r="A882" s="12" t="s">
        <v>120</v>
      </c>
      <c r="B882" s="10" t="s">
        <v>2708</v>
      </c>
      <c r="C882" s="16" t="s">
        <v>118</v>
      </c>
      <c r="D882" s="11" t="s">
        <v>2709</v>
      </c>
      <c r="E882" s="11" t="s">
        <v>907</v>
      </c>
    </row>
    <row r="883" spans="1:5" x14ac:dyDescent="0.35">
      <c r="A883" s="12" t="s">
        <v>120</v>
      </c>
      <c r="B883" s="10" t="s">
        <v>2710</v>
      </c>
      <c r="C883" s="16" t="s">
        <v>118</v>
      </c>
      <c r="D883" s="11" t="s">
        <v>2711</v>
      </c>
      <c r="E883" s="11" t="s">
        <v>907</v>
      </c>
    </row>
    <row r="884" spans="1:5" x14ac:dyDescent="0.35">
      <c r="A884" s="12" t="s">
        <v>951</v>
      </c>
      <c r="B884" s="10" t="s">
        <v>2712</v>
      </c>
      <c r="C884" s="16" t="s">
        <v>3075</v>
      </c>
      <c r="D884" s="11" t="s">
        <v>952</v>
      </c>
      <c r="E884" s="11" t="s">
        <v>952</v>
      </c>
    </row>
    <row r="885" spans="1:5" x14ac:dyDescent="0.35">
      <c r="A885" s="12" t="s">
        <v>948</v>
      </c>
      <c r="B885" s="10" t="s">
        <v>2713</v>
      </c>
      <c r="C885" s="16" t="s">
        <v>3076</v>
      </c>
      <c r="D885" s="11" t="s">
        <v>2714</v>
      </c>
      <c r="E885" s="11" t="s">
        <v>949</v>
      </c>
    </row>
    <row r="886" spans="1:5" x14ac:dyDescent="0.35">
      <c r="A886" s="12" t="s">
        <v>948</v>
      </c>
      <c r="B886" s="10" t="s">
        <v>2715</v>
      </c>
      <c r="C886" s="16" t="s">
        <v>3077</v>
      </c>
      <c r="D886" s="11" t="s">
        <v>2716</v>
      </c>
      <c r="E886" s="11" t="s">
        <v>949</v>
      </c>
    </row>
    <row r="887" spans="1:5" x14ac:dyDescent="0.35">
      <c r="A887" s="12" t="s">
        <v>948</v>
      </c>
      <c r="B887" s="10" t="s">
        <v>2717</v>
      </c>
      <c r="C887" s="16" t="s">
        <v>3078</v>
      </c>
      <c r="D887" s="11" t="s">
        <v>2718</v>
      </c>
      <c r="E887" s="11" t="s">
        <v>949</v>
      </c>
    </row>
    <row r="888" spans="1:5" x14ac:dyDescent="0.35">
      <c r="A888" s="12" t="s">
        <v>912</v>
      </c>
      <c r="B888" s="10" t="s">
        <v>2719</v>
      </c>
      <c r="C888" s="16" t="s">
        <v>3079</v>
      </c>
      <c r="D888" s="11" t="s">
        <v>2720</v>
      </c>
      <c r="E888" s="11" t="s">
        <v>913</v>
      </c>
    </row>
    <row r="889" spans="1:5" x14ac:dyDescent="0.35">
      <c r="A889" s="12" t="s">
        <v>912</v>
      </c>
      <c r="B889" s="10" t="s">
        <v>2721</v>
      </c>
      <c r="C889" s="16" t="s">
        <v>3079</v>
      </c>
      <c r="D889" s="11" t="s">
        <v>2722</v>
      </c>
      <c r="E889" s="11" t="s">
        <v>913</v>
      </c>
    </row>
    <row r="890" spans="1:5" x14ac:dyDescent="0.35">
      <c r="A890" s="12" t="s">
        <v>948</v>
      </c>
      <c r="B890" s="10" t="s">
        <v>2723</v>
      </c>
      <c r="C890" s="16" t="s">
        <v>3079</v>
      </c>
      <c r="D890" s="11" t="s">
        <v>2724</v>
      </c>
      <c r="E890" s="11" t="s">
        <v>949</v>
      </c>
    </row>
    <row r="891" spans="1:5" x14ac:dyDescent="0.35">
      <c r="A891" s="12" t="s">
        <v>948</v>
      </c>
      <c r="B891" s="10" t="s">
        <v>2725</v>
      </c>
      <c r="C891" s="16" t="s">
        <v>3079</v>
      </c>
      <c r="D891" s="11" t="s">
        <v>2726</v>
      </c>
      <c r="E891" s="11" t="s">
        <v>949</v>
      </c>
    </row>
    <row r="892" spans="1:5" x14ac:dyDescent="0.35">
      <c r="A892" s="12" t="s">
        <v>912</v>
      </c>
      <c r="B892" s="10" t="s">
        <v>2727</v>
      </c>
      <c r="C892" s="16" t="s">
        <v>3079</v>
      </c>
      <c r="D892" s="11" t="s">
        <v>2728</v>
      </c>
      <c r="E892" s="11" t="s">
        <v>913</v>
      </c>
    </row>
    <row r="893" spans="1:5" x14ac:dyDescent="0.35">
      <c r="A893" s="12" t="s">
        <v>909</v>
      </c>
      <c r="B893" s="10" t="s">
        <v>2729</v>
      </c>
      <c r="C893" s="16" t="s">
        <v>3080</v>
      </c>
      <c r="D893" s="11" t="s">
        <v>910</v>
      </c>
      <c r="E893" s="11" t="s">
        <v>910</v>
      </c>
    </row>
    <row r="894" spans="1:5" x14ac:dyDescent="0.35">
      <c r="A894" s="12" t="s">
        <v>980</v>
      </c>
      <c r="B894" s="10" t="s">
        <v>2730</v>
      </c>
      <c r="C894" s="16" t="s">
        <v>3081</v>
      </c>
      <c r="D894" s="11" t="s">
        <v>981</v>
      </c>
      <c r="E894" s="11" t="s">
        <v>981</v>
      </c>
    </row>
    <row r="895" spans="1:5" x14ac:dyDescent="0.35">
      <c r="A895" s="12" t="s">
        <v>2733</v>
      </c>
      <c r="B895" s="10" t="s">
        <v>2731</v>
      </c>
      <c r="C895" s="16" t="s">
        <v>3082</v>
      </c>
      <c r="D895" s="11" t="s">
        <v>2732</v>
      </c>
      <c r="E895" s="11" t="s">
        <v>2734</v>
      </c>
    </row>
    <row r="896" spans="1:5" x14ac:dyDescent="0.35">
      <c r="A896" s="12" t="s">
        <v>2733</v>
      </c>
      <c r="B896" s="10" t="s">
        <v>2735</v>
      </c>
      <c r="C896" s="16" t="s">
        <v>3082</v>
      </c>
      <c r="D896" s="11" t="s">
        <v>2736</v>
      </c>
      <c r="E896" s="11" t="s">
        <v>2734</v>
      </c>
    </row>
    <row r="897" spans="1:5" x14ac:dyDescent="0.35">
      <c r="A897" s="12" t="s">
        <v>2733</v>
      </c>
      <c r="B897" s="10" t="s">
        <v>2737</v>
      </c>
      <c r="C897" s="16" t="s">
        <v>3082</v>
      </c>
      <c r="D897" s="11" t="s">
        <v>2738</v>
      </c>
      <c r="E897" s="11" t="s">
        <v>2734</v>
      </c>
    </row>
    <row r="898" spans="1:5" x14ac:dyDescent="0.35">
      <c r="A898" s="12" t="s">
        <v>2733</v>
      </c>
      <c r="B898" s="10" t="s">
        <v>2739</v>
      </c>
      <c r="C898" s="16" t="s">
        <v>3082</v>
      </c>
      <c r="D898" s="11" t="s">
        <v>2740</v>
      </c>
      <c r="E898" s="11" t="s">
        <v>2734</v>
      </c>
    </row>
    <row r="899" spans="1:5" x14ac:dyDescent="0.35">
      <c r="A899" s="12" t="s">
        <v>2733</v>
      </c>
      <c r="B899" s="10" t="s">
        <v>2741</v>
      </c>
      <c r="C899" s="16" t="s">
        <v>3082</v>
      </c>
      <c r="D899" s="11" t="s">
        <v>2742</v>
      </c>
      <c r="E899" s="11" t="s">
        <v>2734</v>
      </c>
    </row>
    <row r="900" spans="1:5" x14ac:dyDescent="0.35">
      <c r="A900" s="12" t="s">
        <v>2733</v>
      </c>
      <c r="B900" s="10" t="s">
        <v>2743</v>
      </c>
      <c r="C900" s="16" t="s">
        <v>3083</v>
      </c>
      <c r="D900" s="11" t="s">
        <v>2744</v>
      </c>
      <c r="E900" s="11" t="s">
        <v>2734</v>
      </c>
    </row>
    <row r="901" spans="1:5" x14ac:dyDescent="0.35">
      <c r="A901" s="12" t="s">
        <v>2733</v>
      </c>
      <c r="B901" s="10" t="s">
        <v>2745</v>
      </c>
      <c r="C901" s="16" t="s">
        <v>3083</v>
      </c>
      <c r="D901" s="11" t="s">
        <v>2746</v>
      </c>
      <c r="E901" s="11" t="s">
        <v>2734</v>
      </c>
    </row>
    <row r="902" spans="1:5" x14ac:dyDescent="0.35">
      <c r="A902" s="12" t="s">
        <v>2733</v>
      </c>
      <c r="B902" s="10" t="s">
        <v>2747</v>
      </c>
      <c r="C902" s="16" t="s">
        <v>3083</v>
      </c>
      <c r="D902" s="11" t="s">
        <v>2748</v>
      </c>
      <c r="E902" s="11" t="s">
        <v>2734</v>
      </c>
    </row>
    <row r="903" spans="1:5" x14ac:dyDescent="0.35">
      <c r="A903" s="12" t="s">
        <v>2733</v>
      </c>
      <c r="B903" s="10" t="s">
        <v>2749</v>
      </c>
      <c r="C903" s="16" t="s">
        <v>3084</v>
      </c>
      <c r="D903" s="11" t="s">
        <v>2750</v>
      </c>
      <c r="E903" s="11" t="s">
        <v>2734</v>
      </c>
    </row>
    <row r="904" spans="1:5" x14ac:dyDescent="0.35">
      <c r="A904" s="12" t="s">
        <v>2733</v>
      </c>
      <c r="B904" s="10" t="s">
        <v>2751</v>
      </c>
      <c r="C904" s="16" t="s">
        <v>3084</v>
      </c>
      <c r="D904" s="11" t="s">
        <v>2752</v>
      </c>
      <c r="E904" s="11" t="s">
        <v>2734</v>
      </c>
    </row>
    <row r="905" spans="1:5" x14ac:dyDescent="0.35">
      <c r="A905" s="12" t="s">
        <v>2733</v>
      </c>
      <c r="B905" s="10" t="s">
        <v>2753</v>
      </c>
      <c r="C905" s="16" t="s">
        <v>3085</v>
      </c>
      <c r="D905" s="11" t="s">
        <v>2754</v>
      </c>
      <c r="E905" s="11" t="s">
        <v>2734</v>
      </c>
    </row>
    <row r="906" spans="1:5" x14ac:dyDescent="0.35">
      <c r="A906" s="12" t="s">
        <v>2757</v>
      </c>
      <c r="B906" s="10" t="s">
        <v>2755</v>
      </c>
      <c r="C906" s="16" t="s">
        <v>3086</v>
      </c>
      <c r="D906" s="11" t="s">
        <v>2756</v>
      </c>
      <c r="E906" s="11" t="s">
        <v>2758</v>
      </c>
    </row>
    <row r="907" spans="1:5" x14ac:dyDescent="0.35">
      <c r="A907" s="12" t="s">
        <v>2757</v>
      </c>
      <c r="B907" s="10" t="s">
        <v>2759</v>
      </c>
      <c r="C907" s="16" t="s">
        <v>3086</v>
      </c>
      <c r="D907" s="11" t="s">
        <v>2760</v>
      </c>
      <c r="E907" s="11" t="s">
        <v>2758</v>
      </c>
    </row>
    <row r="908" spans="1:5" x14ac:dyDescent="0.35">
      <c r="A908" s="12" t="s">
        <v>2757</v>
      </c>
      <c r="B908" s="10" t="s">
        <v>2761</v>
      </c>
      <c r="C908" s="16" t="s">
        <v>3086</v>
      </c>
      <c r="D908" s="11" t="s">
        <v>2762</v>
      </c>
      <c r="E908" s="11" t="s">
        <v>2758</v>
      </c>
    </row>
    <row r="909" spans="1:5" x14ac:dyDescent="0.35">
      <c r="A909" s="12" t="s">
        <v>2757</v>
      </c>
      <c r="B909" s="10" t="s">
        <v>2763</v>
      </c>
      <c r="C909" s="16" t="s">
        <v>3086</v>
      </c>
      <c r="D909" s="11" t="s">
        <v>2764</v>
      </c>
      <c r="E909" s="11" t="s">
        <v>2758</v>
      </c>
    </row>
    <row r="910" spans="1:5" x14ac:dyDescent="0.35">
      <c r="A910" s="12" t="s">
        <v>2757</v>
      </c>
      <c r="B910" s="10" t="s">
        <v>2765</v>
      </c>
      <c r="C910" s="16" t="s">
        <v>3086</v>
      </c>
      <c r="D910" s="11" t="s">
        <v>2766</v>
      </c>
      <c r="E910" s="11" t="s">
        <v>2758</v>
      </c>
    </row>
    <row r="911" spans="1:5" x14ac:dyDescent="0.35">
      <c r="A911" s="12" t="s">
        <v>2757</v>
      </c>
      <c r="B911" s="10" t="s">
        <v>2767</v>
      </c>
      <c r="C911" s="16" t="s">
        <v>3086</v>
      </c>
      <c r="D911" s="11" t="s">
        <v>2768</v>
      </c>
      <c r="E911" s="11" t="s">
        <v>2758</v>
      </c>
    </row>
    <row r="912" spans="1:5" x14ac:dyDescent="0.35">
      <c r="A912" s="12" t="s">
        <v>2757</v>
      </c>
      <c r="B912" s="10" t="s">
        <v>2769</v>
      </c>
      <c r="C912" s="16" t="s">
        <v>3087</v>
      </c>
      <c r="D912" s="11" t="s">
        <v>2770</v>
      </c>
      <c r="E912" s="11" t="s">
        <v>2758</v>
      </c>
    </row>
    <row r="913" spans="1:5" x14ac:dyDescent="0.35">
      <c r="A913" s="12" t="s">
        <v>2757</v>
      </c>
      <c r="B913" s="10" t="s">
        <v>2771</v>
      </c>
      <c r="C913" s="16" t="s">
        <v>3088</v>
      </c>
      <c r="D913" s="11" t="s">
        <v>2772</v>
      </c>
      <c r="E913" s="11" t="s">
        <v>2758</v>
      </c>
    </row>
    <row r="914" spans="1:5" x14ac:dyDescent="0.35">
      <c r="A914" s="12" t="s">
        <v>2775</v>
      </c>
      <c r="B914" s="10" t="s">
        <v>2773</v>
      </c>
      <c r="C914" s="16" t="s">
        <v>3089</v>
      </c>
      <c r="D914" s="11" t="s">
        <v>2774</v>
      </c>
      <c r="E914" s="11" t="s">
        <v>2776</v>
      </c>
    </row>
    <row r="915" spans="1:5" x14ac:dyDescent="0.35">
      <c r="A915" s="12" t="s">
        <v>2775</v>
      </c>
      <c r="B915" s="10" t="s">
        <v>2777</v>
      </c>
      <c r="C915" s="16" t="s">
        <v>3089</v>
      </c>
      <c r="D915" s="11" t="s">
        <v>2778</v>
      </c>
      <c r="E915" s="11" t="s">
        <v>2776</v>
      </c>
    </row>
    <row r="916" spans="1:5" x14ac:dyDescent="0.35">
      <c r="A916" s="12" t="s">
        <v>2775</v>
      </c>
      <c r="B916" s="10" t="s">
        <v>2779</v>
      </c>
      <c r="C916" s="16" t="s">
        <v>3089</v>
      </c>
      <c r="D916" s="11" t="s">
        <v>2780</v>
      </c>
      <c r="E916" s="11" t="s">
        <v>2776</v>
      </c>
    </row>
    <row r="917" spans="1:5" x14ac:dyDescent="0.35">
      <c r="A917" s="12" t="s">
        <v>2775</v>
      </c>
      <c r="B917" s="10" t="s">
        <v>2781</v>
      </c>
      <c r="C917" s="16" t="s">
        <v>3089</v>
      </c>
      <c r="D917" s="11" t="s">
        <v>2782</v>
      </c>
      <c r="E917" s="11" t="s">
        <v>2776</v>
      </c>
    </row>
    <row r="918" spans="1:5" x14ac:dyDescent="0.35">
      <c r="A918" s="12" t="s">
        <v>2775</v>
      </c>
      <c r="B918" s="10" t="s">
        <v>2783</v>
      </c>
      <c r="C918" s="16" t="s">
        <v>3089</v>
      </c>
      <c r="D918" s="11" t="s">
        <v>2784</v>
      </c>
      <c r="E918" s="11" t="s">
        <v>2776</v>
      </c>
    </row>
    <row r="919" spans="1:5" x14ac:dyDescent="0.35">
      <c r="A919" s="12" t="s">
        <v>2775</v>
      </c>
      <c r="B919" s="10" t="s">
        <v>2785</v>
      </c>
      <c r="C919" s="16" t="s">
        <v>3089</v>
      </c>
      <c r="D919" s="11" t="s">
        <v>2786</v>
      </c>
      <c r="E919" s="11" t="s">
        <v>2776</v>
      </c>
    </row>
    <row r="920" spans="1:5" x14ac:dyDescent="0.35">
      <c r="A920" s="12" t="s">
        <v>2775</v>
      </c>
      <c r="B920" s="10" t="s">
        <v>2787</v>
      </c>
      <c r="C920" s="16" t="s">
        <v>3090</v>
      </c>
      <c r="D920" s="11" t="s">
        <v>2788</v>
      </c>
      <c r="E920" s="11" t="s">
        <v>2776</v>
      </c>
    </row>
    <row r="921" spans="1:5" x14ac:dyDescent="0.35">
      <c r="A921" s="12" t="s">
        <v>2791</v>
      </c>
      <c r="B921" s="10" t="s">
        <v>2789</v>
      </c>
      <c r="C921" s="16" t="s">
        <v>3091</v>
      </c>
      <c r="D921" s="11" t="s">
        <v>2790</v>
      </c>
      <c r="E921" s="11" t="s">
        <v>2792</v>
      </c>
    </row>
  </sheetData>
  <autoFilter ref="B1:E921" xr:uid="{00000000-0009-0000-0000-000014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1F47A-ACE3-4EAC-B9BA-0D8330524D2B}">
  <dimension ref="B2:B4"/>
  <sheetViews>
    <sheetView workbookViewId="0">
      <selection activeCell="B5" sqref="B5"/>
    </sheetView>
  </sheetViews>
  <sheetFormatPr defaultRowHeight="14.25" x14ac:dyDescent="0.45"/>
  <sheetData>
    <row r="2" spans="2:2" x14ac:dyDescent="0.45">
      <c r="B2" t="s">
        <v>12096</v>
      </c>
    </row>
    <row r="3" spans="2:2" x14ac:dyDescent="0.45">
      <c r="B3" t="s">
        <v>12097</v>
      </c>
    </row>
    <row r="4" spans="2:2" x14ac:dyDescent="0.45">
      <c r="B4" s="53" t="s">
        <v>12098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P638"/>
  <sheetViews>
    <sheetView tabSelected="1" workbookViewId="0">
      <pane xSplit="1" ySplit="1" topLeftCell="B57" activePane="bottomRight" state="frozen"/>
      <selection pane="topRight" activeCell="B1" sqref="B1"/>
      <selection pane="bottomLeft" activeCell="A2" sqref="A2"/>
      <selection pane="bottomRight" activeCell="I152" sqref="I152"/>
    </sheetView>
  </sheetViews>
  <sheetFormatPr defaultRowHeight="14.25" x14ac:dyDescent="0.45"/>
  <cols>
    <col min="1" max="1" width="9.6640625" customWidth="1"/>
    <col min="2" max="6" width="9.53125" customWidth="1"/>
    <col min="7" max="7" width="22.46484375" customWidth="1"/>
    <col min="8" max="8" width="13.6640625" style="67" customWidth="1"/>
    <col min="9" max="9" width="11.9296875" style="67" customWidth="1"/>
    <col min="10" max="10" width="12.265625" style="67" customWidth="1"/>
    <col min="11" max="12" width="13.6640625" style="67" customWidth="1"/>
    <col min="13" max="13" width="32.6640625" customWidth="1"/>
    <col min="14" max="14" width="23.9296875" customWidth="1"/>
    <col min="15" max="15" width="18.86328125" customWidth="1"/>
    <col min="16" max="16" width="90.9296875" bestFit="1" customWidth="1"/>
  </cols>
  <sheetData>
    <row r="1" spans="1:16" s="70" customFormat="1" ht="42.75" x14ac:dyDescent="0.45">
      <c r="A1" s="161" t="s">
        <v>11709</v>
      </c>
      <c r="B1" s="162" t="s">
        <v>11710</v>
      </c>
      <c r="C1" s="162" t="s">
        <v>11711</v>
      </c>
      <c r="D1" s="162" t="s">
        <v>11712</v>
      </c>
      <c r="E1" s="162" t="s">
        <v>11722</v>
      </c>
      <c r="F1" s="162" t="s">
        <v>11721</v>
      </c>
      <c r="G1" s="162" t="s">
        <v>11713</v>
      </c>
      <c r="H1" s="162" t="s">
        <v>12090</v>
      </c>
      <c r="I1" s="162" t="s">
        <v>12089</v>
      </c>
      <c r="J1" s="162" t="s">
        <v>12093</v>
      </c>
      <c r="K1" s="174" t="s">
        <v>12094</v>
      </c>
      <c r="L1" s="174" t="s">
        <v>12095</v>
      </c>
      <c r="M1" s="162" t="s">
        <v>11735</v>
      </c>
      <c r="N1" s="162" t="s">
        <v>11883</v>
      </c>
      <c r="O1" s="163" t="s">
        <v>10178</v>
      </c>
      <c r="P1" s="164" t="s">
        <v>9138</v>
      </c>
    </row>
    <row r="2" spans="1:16" x14ac:dyDescent="0.45">
      <c r="A2" s="53" t="s">
        <v>10416</v>
      </c>
      <c r="B2" s="61" t="str">
        <f t="shared" ref="B2:B19" si="0">RIGHT(A2,6)</f>
        <v>721100</v>
      </c>
      <c r="C2" s="61" t="str">
        <f t="shared" ref="C2:C19" si="1">LEFT(B2,5)&amp;"0"</f>
        <v>721100</v>
      </c>
      <c r="D2" s="61" t="str">
        <f t="shared" ref="D2:D19" si="2">LEFT(B2,4)&amp;"00"</f>
        <v>721100</v>
      </c>
      <c r="E2" s="61" t="str">
        <f t="shared" ref="E2:E19" si="3">LEFT(B2,3)&amp;"000"</f>
        <v>721000</v>
      </c>
      <c r="F2" s="61" t="str">
        <f t="shared" ref="F2:F19" si="4">LEFT(B2,2)&amp;"0000"</f>
        <v>720000</v>
      </c>
      <c r="G2" s="61" t="s">
        <v>6031</v>
      </c>
      <c r="H2" s="160">
        <v>7.5946837213950232E-3</v>
      </c>
      <c r="I2" s="61" t="s">
        <v>6031</v>
      </c>
      <c r="J2" s="61"/>
      <c r="K2" s="173"/>
      <c r="L2" s="173"/>
      <c r="M2" s="61" t="s">
        <v>874</v>
      </c>
      <c r="N2" s="36" t="s">
        <v>11886</v>
      </c>
      <c r="O2" s="54"/>
      <c r="P2" s="63" t="str">
        <f>VLOOKUP(B2,industry_descriptions!$A$2:$D$501,3,FALSE)</f>
        <v>721100 Traveller accommodation</v>
      </c>
    </row>
    <row r="3" spans="1:16" x14ac:dyDescent="0.45">
      <c r="A3" s="51" t="s">
        <v>10417</v>
      </c>
      <c r="B3" s="36" t="str">
        <f t="shared" si="0"/>
        <v>721A00</v>
      </c>
      <c r="C3" s="36" t="str">
        <f t="shared" si="1"/>
        <v>721A00</v>
      </c>
      <c r="D3" s="36" t="str">
        <f t="shared" si="2"/>
        <v>721A00</v>
      </c>
      <c r="E3" s="36" t="str">
        <f t="shared" si="3"/>
        <v>721000</v>
      </c>
      <c r="F3" s="36" t="str">
        <f t="shared" si="4"/>
        <v>720000</v>
      </c>
      <c r="G3" s="36" t="s">
        <v>6031</v>
      </c>
      <c r="H3" s="160">
        <v>1</v>
      </c>
      <c r="I3" s="36" t="s">
        <v>6031</v>
      </c>
      <c r="J3" s="36"/>
      <c r="K3" s="173"/>
      <c r="L3" s="173"/>
      <c r="M3" s="36" t="s">
        <v>874</v>
      </c>
      <c r="N3" s="36" t="s">
        <v>11886</v>
      </c>
      <c r="O3" s="52"/>
      <c r="P3" s="63" t="str">
        <f>VLOOKUP(B3,industry_descriptions!$A$2:$D$501,3,FALSE)</f>
        <v>721A00</v>
      </c>
    </row>
    <row r="4" spans="1:16" x14ac:dyDescent="0.45">
      <c r="A4" s="53" t="s">
        <v>10418</v>
      </c>
      <c r="B4" s="61" t="str">
        <f t="shared" si="0"/>
        <v>722000</v>
      </c>
      <c r="C4" s="61" t="str">
        <f t="shared" si="1"/>
        <v>722000</v>
      </c>
      <c r="D4" s="61" t="str">
        <f t="shared" si="2"/>
        <v>722000</v>
      </c>
      <c r="E4" s="61" t="str">
        <f t="shared" si="3"/>
        <v>722000</v>
      </c>
      <c r="F4" s="61" t="str">
        <f t="shared" si="4"/>
        <v>720000</v>
      </c>
      <c r="G4" s="61" t="s">
        <v>6031</v>
      </c>
      <c r="H4" s="160">
        <v>1</v>
      </c>
      <c r="I4" s="61" t="s">
        <v>6031</v>
      </c>
      <c r="J4" s="61"/>
      <c r="K4" s="173"/>
      <c r="L4" s="173"/>
      <c r="M4" s="61" t="s">
        <v>874</v>
      </c>
      <c r="N4" s="36" t="s">
        <v>11886</v>
      </c>
      <c r="O4" s="54"/>
      <c r="P4" s="63" t="str">
        <f>VLOOKUP(B4,industry_descriptions!$A$2:$D$501,3,FALSE)</f>
        <v>722000 Food services and drinking places</v>
      </c>
    </row>
    <row r="5" spans="1:16" x14ac:dyDescent="0.45">
      <c r="A5" s="53" t="s">
        <v>10763</v>
      </c>
      <c r="B5" s="61" t="str">
        <f t="shared" si="0"/>
        <v>721100</v>
      </c>
      <c r="C5" s="61" t="str">
        <f t="shared" si="1"/>
        <v>721100</v>
      </c>
      <c r="D5" s="61" t="str">
        <f t="shared" si="2"/>
        <v>721100</v>
      </c>
      <c r="E5" s="61" t="str">
        <f t="shared" si="3"/>
        <v>721000</v>
      </c>
      <c r="F5" s="61" t="str">
        <f t="shared" si="4"/>
        <v>720000</v>
      </c>
      <c r="G5" s="61" t="s">
        <v>6031</v>
      </c>
      <c r="H5" s="160">
        <v>7.5946837213950232E-3</v>
      </c>
      <c r="I5" s="61" t="s">
        <v>6031</v>
      </c>
      <c r="J5" s="61"/>
      <c r="K5" s="173"/>
      <c r="L5" s="173"/>
      <c r="M5" s="61" t="s">
        <v>874</v>
      </c>
      <c r="N5" s="36" t="s">
        <v>11884</v>
      </c>
      <c r="O5" s="54" t="str">
        <f>IF(ISERROR(VLOOKUP(B5,B$2:G$184,6,FALSE)),"Not Creative",VLOOKUP(B5,B$2:G$184,6,FALSE))</f>
        <v>Not Creative</v>
      </c>
      <c r="P5" s="67" t="str">
        <f>VLOOKUP(A5,'LFS Metadata'!$H$2:$J$441,3,FALSE)</f>
        <v>Traveller accommodation</v>
      </c>
    </row>
    <row r="6" spans="1:16" x14ac:dyDescent="0.45">
      <c r="A6" s="51" t="s">
        <v>10764</v>
      </c>
      <c r="B6" s="36" t="str">
        <f t="shared" si="0"/>
        <v>721200</v>
      </c>
      <c r="C6" s="36" t="str">
        <f t="shared" si="1"/>
        <v>721200</v>
      </c>
      <c r="D6" s="36" t="str">
        <f t="shared" si="2"/>
        <v>721200</v>
      </c>
      <c r="E6" s="36" t="str">
        <f t="shared" si="3"/>
        <v>721000</v>
      </c>
      <c r="F6" s="36" t="str">
        <f t="shared" si="4"/>
        <v>720000</v>
      </c>
      <c r="G6" s="36" t="s">
        <v>6031</v>
      </c>
      <c r="H6" s="160">
        <v>3.1758634378721714E-3</v>
      </c>
      <c r="I6" s="36" t="s">
        <v>6031</v>
      </c>
      <c r="J6" s="36"/>
      <c r="K6" s="173"/>
      <c r="L6" s="173"/>
      <c r="M6" s="36" t="s">
        <v>874</v>
      </c>
      <c r="N6" s="36" t="s">
        <v>11884</v>
      </c>
      <c r="O6" s="52" t="str">
        <f>IF(ISERROR(VLOOKUP(B6,B$2:G$184,6,FALSE)),"Not Creative",VLOOKUP(B6,B$2:G$184,6,FALSE))</f>
        <v>Not Creative</v>
      </c>
      <c r="P6" s="67" t="str">
        <f>VLOOKUP(A6,'LFS Metadata'!$H$2:$J$441,3,FALSE)</f>
        <v>Recreational vehicle (RV) parks and recreational camps</v>
      </c>
    </row>
    <row r="7" spans="1:16" x14ac:dyDescent="0.45">
      <c r="A7" s="53" t="s">
        <v>10765</v>
      </c>
      <c r="B7" s="61" t="str">
        <f t="shared" si="0"/>
        <v>721300</v>
      </c>
      <c r="C7" s="61" t="str">
        <f t="shared" si="1"/>
        <v>721300</v>
      </c>
      <c r="D7" s="61" t="str">
        <f t="shared" si="2"/>
        <v>721300</v>
      </c>
      <c r="E7" s="61" t="str">
        <f t="shared" si="3"/>
        <v>721000</v>
      </c>
      <c r="F7" s="61" t="str">
        <f t="shared" si="4"/>
        <v>720000</v>
      </c>
      <c r="G7" s="61" t="s">
        <v>6031</v>
      </c>
      <c r="H7" s="160">
        <v>7.6530612244897957E-3</v>
      </c>
      <c r="I7" s="61" t="s">
        <v>6031</v>
      </c>
      <c r="J7" s="61"/>
      <c r="K7" s="173"/>
      <c r="L7" s="173"/>
      <c r="M7" s="61" t="s">
        <v>874</v>
      </c>
      <c r="N7" s="36" t="s">
        <v>11884</v>
      </c>
      <c r="O7" s="54" t="str">
        <f>IF(ISERROR(VLOOKUP(B7,B$2:G$184,6,FALSE)),"Not Creative",VLOOKUP(B7,B$2:G$184,6,FALSE))</f>
        <v>Not Creative</v>
      </c>
      <c r="P7" s="67" t="str">
        <f>VLOOKUP(A7,'LFS Metadata'!$H$2:$J$441,3,FALSE)</f>
        <v>Rooming and boarding houses</v>
      </c>
    </row>
    <row r="8" spans="1:16" x14ac:dyDescent="0.45">
      <c r="A8" s="51" t="s">
        <v>10766</v>
      </c>
      <c r="B8" s="36" t="str">
        <f t="shared" si="0"/>
        <v>722300</v>
      </c>
      <c r="C8" s="36" t="str">
        <f t="shared" si="1"/>
        <v>722300</v>
      </c>
      <c r="D8" s="36" t="str">
        <f t="shared" si="2"/>
        <v>722300</v>
      </c>
      <c r="E8" s="36" t="str">
        <f t="shared" si="3"/>
        <v>722000</v>
      </c>
      <c r="F8" s="36" t="str">
        <f t="shared" si="4"/>
        <v>720000</v>
      </c>
      <c r="G8" s="36" t="s">
        <v>6031</v>
      </c>
      <c r="H8" s="160">
        <v>4.6856978085351789E-3</v>
      </c>
      <c r="I8" s="36" t="s">
        <v>6031</v>
      </c>
      <c r="J8" s="36"/>
      <c r="K8" s="173"/>
      <c r="L8" s="173"/>
      <c r="M8" s="36" t="s">
        <v>874</v>
      </c>
      <c r="N8" s="36" t="s">
        <v>11884</v>
      </c>
      <c r="O8" s="52" t="str">
        <f>IF(ISERROR(VLOOKUP(B8,B$2:G$184,6,FALSE)),"Not Creative",VLOOKUP(B8,B$2:G$184,6,FALSE))</f>
        <v>Not Creative</v>
      </c>
      <c r="P8" s="67" t="str">
        <f>VLOOKUP(A8,'LFS Metadata'!$H$2:$J$441,3,FALSE)</f>
        <v>Special food services</v>
      </c>
    </row>
    <row r="9" spans="1:16" x14ac:dyDescent="0.45">
      <c r="A9" s="53" t="s">
        <v>10767</v>
      </c>
      <c r="B9" s="61" t="str">
        <f t="shared" si="0"/>
        <v>722400</v>
      </c>
      <c r="C9" s="61" t="str">
        <f t="shared" si="1"/>
        <v>722400</v>
      </c>
      <c r="D9" s="61" t="str">
        <f t="shared" si="2"/>
        <v>722400</v>
      </c>
      <c r="E9" s="61" t="str">
        <f t="shared" si="3"/>
        <v>722000</v>
      </c>
      <c r="F9" s="61" t="str">
        <f t="shared" si="4"/>
        <v>720000</v>
      </c>
      <c r="G9" s="61" t="s">
        <v>6031</v>
      </c>
      <c r="H9" s="160">
        <v>2.1357742181540809E-2</v>
      </c>
      <c r="I9" s="61" t="s">
        <v>6031</v>
      </c>
      <c r="J9" s="61"/>
      <c r="K9" s="173"/>
      <c r="L9" s="173"/>
      <c r="M9" s="61" t="s">
        <v>874</v>
      </c>
      <c r="N9" s="36" t="s">
        <v>11884</v>
      </c>
      <c r="O9" s="54" t="str">
        <f>IF(ISERROR(VLOOKUP(B9,B$2:G$184,6,FALSE)),"Not Creative",VLOOKUP(B9,B$2:G$184,6,FALSE))</f>
        <v>Not Creative</v>
      </c>
      <c r="P9" s="67" t="str">
        <f>VLOOKUP(A9,'LFS Metadata'!$H$2:$J$441,3,FALSE)</f>
        <v>Drinking places (alcoholic beverages)</v>
      </c>
    </row>
    <row r="10" spans="1:16" x14ac:dyDescent="0.45">
      <c r="A10" s="51" t="s">
        <v>10768</v>
      </c>
      <c r="B10" s="36" t="str">
        <f t="shared" si="0"/>
        <v>722500</v>
      </c>
      <c r="C10" s="36" t="str">
        <f t="shared" si="1"/>
        <v>722500</v>
      </c>
      <c r="D10" s="36" t="str">
        <f t="shared" si="2"/>
        <v>722500</v>
      </c>
      <c r="E10" s="36" t="str">
        <f t="shared" si="3"/>
        <v>722000</v>
      </c>
      <c r="F10" s="36" t="str">
        <f t="shared" si="4"/>
        <v>720000</v>
      </c>
      <c r="G10" s="36" t="s">
        <v>6031</v>
      </c>
      <c r="H10" s="160">
        <v>1.7603631222883637E-3</v>
      </c>
      <c r="I10" s="36" t="s">
        <v>6031</v>
      </c>
      <c r="J10" s="36"/>
      <c r="K10" s="173"/>
      <c r="L10" s="173"/>
      <c r="M10" s="36" t="s">
        <v>874</v>
      </c>
      <c r="N10" s="36" t="s">
        <v>11884</v>
      </c>
      <c r="O10" s="52" t="str">
        <f>IF(ISERROR(VLOOKUP(B10,B$2:G$184,6,FALSE)),"Not Creative",VLOOKUP(B10,B$2:G$184,6,FALSE))</f>
        <v>Not Creative</v>
      </c>
      <c r="P10" s="67" t="str">
        <f>VLOOKUP(A10,'LFS Metadata'!$H$2:$J$441,3,FALSE)</f>
        <v>Full-service restaurants and limited-service eating places</v>
      </c>
    </row>
    <row r="11" spans="1:16" x14ac:dyDescent="0.45">
      <c r="A11" s="53" t="s">
        <v>10395</v>
      </c>
      <c r="B11" s="61" t="str">
        <f t="shared" si="0"/>
        <v>561100</v>
      </c>
      <c r="C11" s="61" t="str">
        <f t="shared" si="1"/>
        <v>561100</v>
      </c>
      <c r="D11" s="61" t="str">
        <f t="shared" si="2"/>
        <v>561100</v>
      </c>
      <c r="E11" s="61" t="str">
        <f t="shared" si="3"/>
        <v>561000</v>
      </c>
      <c r="F11" s="61" t="str">
        <f t="shared" si="4"/>
        <v>560000</v>
      </c>
      <c r="G11" s="61" t="s">
        <v>6031</v>
      </c>
      <c r="H11" s="160">
        <v>3.0353200883002206E-2</v>
      </c>
      <c r="I11" s="61" t="s">
        <v>6031</v>
      </c>
      <c r="J11" s="61"/>
      <c r="K11" s="173"/>
      <c r="L11" s="173"/>
      <c r="M11" s="61" t="s">
        <v>810</v>
      </c>
      <c r="N11" s="36" t="s">
        <v>11886</v>
      </c>
      <c r="O11" s="54"/>
      <c r="P11" s="63" t="str">
        <f>VLOOKUP(B11,industry_descriptions!$A$2:$D$501,3,FALSE)</f>
        <v>561100 Office administrative services</v>
      </c>
    </row>
    <row r="12" spans="1:16" x14ac:dyDescent="0.45">
      <c r="A12" s="51" t="s">
        <v>10396</v>
      </c>
      <c r="B12" s="36" t="str">
        <f t="shared" si="0"/>
        <v>561300</v>
      </c>
      <c r="C12" s="36" t="str">
        <f t="shared" si="1"/>
        <v>561300</v>
      </c>
      <c r="D12" s="36" t="str">
        <f t="shared" si="2"/>
        <v>561300</v>
      </c>
      <c r="E12" s="36" t="str">
        <f t="shared" si="3"/>
        <v>561000</v>
      </c>
      <c r="F12" s="36" t="str">
        <f t="shared" si="4"/>
        <v>560000</v>
      </c>
      <c r="G12" s="36" t="s">
        <v>6031</v>
      </c>
      <c r="H12" s="160">
        <v>1.9532521648544826E-2</v>
      </c>
      <c r="I12" s="36" t="s">
        <v>6031</v>
      </c>
      <c r="J12" s="36"/>
      <c r="K12" s="173"/>
      <c r="L12" s="173"/>
      <c r="M12" s="36" t="s">
        <v>810</v>
      </c>
      <c r="N12" s="36" t="s">
        <v>11886</v>
      </c>
      <c r="O12" s="52"/>
      <c r="P12" s="63" t="str">
        <f>VLOOKUP(B12,industry_descriptions!$A$2:$D$501,3,FALSE)</f>
        <v>561300 Employment services</v>
      </c>
    </row>
    <row r="13" spans="1:16" x14ac:dyDescent="0.45">
      <c r="A13" s="53" t="s">
        <v>10397</v>
      </c>
      <c r="B13" s="61" t="str">
        <f t="shared" si="0"/>
        <v>561400</v>
      </c>
      <c r="C13" s="61" t="str">
        <f t="shared" si="1"/>
        <v>561400</v>
      </c>
      <c r="D13" s="61" t="str">
        <f t="shared" si="2"/>
        <v>561400</v>
      </c>
      <c r="E13" s="61" t="str">
        <f t="shared" si="3"/>
        <v>561000</v>
      </c>
      <c r="F13" s="61" t="str">
        <f t="shared" si="4"/>
        <v>560000</v>
      </c>
      <c r="G13" s="61" t="s">
        <v>6031</v>
      </c>
      <c r="H13" s="160">
        <v>4.9162141647690782E-2</v>
      </c>
      <c r="I13" s="61" t="s">
        <v>6031</v>
      </c>
      <c r="J13" s="61"/>
      <c r="K13" s="173"/>
      <c r="L13" s="173"/>
      <c r="M13" s="61" t="s">
        <v>810</v>
      </c>
      <c r="N13" s="36" t="s">
        <v>11886</v>
      </c>
      <c r="O13" s="54"/>
      <c r="P13" s="63" t="str">
        <f>VLOOKUP(B13,industry_descriptions!$A$2:$D$501,3,FALSE)</f>
        <v>561400 Business support services</v>
      </c>
    </row>
    <row r="14" spans="1:16" x14ac:dyDescent="0.45">
      <c r="A14" s="51" t="s">
        <v>10399</v>
      </c>
      <c r="B14" s="36" t="str">
        <f t="shared" si="0"/>
        <v>561500</v>
      </c>
      <c r="C14" s="36" t="str">
        <f t="shared" si="1"/>
        <v>561500</v>
      </c>
      <c r="D14" s="36" t="str">
        <f t="shared" si="2"/>
        <v>561500</v>
      </c>
      <c r="E14" s="36" t="str">
        <f t="shared" si="3"/>
        <v>561000</v>
      </c>
      <c r="F14" s="36" t="str">
        <f t="shared" si="4"/>
        <v>560000</v>
      </c>
      <c r="G14" s="36" t="s">
        <v>6031</v>
      </c>
      <c r="H14" s="160">
        <v>4.1161015888902787E-2</v>
      </c>
      <c r="I14" s="36" t="s">
        <v>6031</v>
      </c>
      <c r="J14" s="36"/>
      <c r="K14" s="173"/>
      <c r="L14" s="173"/>
      <c r="M14" s="36" t="s">
        <v>810</v>
      </c>
      <c r="N14" s="36" t="s">
        <v>11886</v>
      </c>
      <c r="O14" s="52"/>
      <c r="P14" s="63" t="str">
        <f>VLOOKUP(B14,industry_descriptions!$A$2:$D$501,3,FALSE)</f>
        <v>561500 Travel arrangement and reservation services</v>
      </c>
    </row>
    <row r="15" spans="1:16" x14ac:dyDescent="0.45">
      <c r="A15" s="53" t="s">
        <v>10400</v>
      </c>
      <c r="B15" s="61" t="str">
        <f t="shared" si="0"/>
        <v>561600</v>
      </c>
      <c r="C15" s="61" t="str">
        <f t="shared" si="1"/>
        <v>561600</v>
      </c>
      <c r="D15" s="61" t="str">
        <f t="shared" si="2"/>
        <v>561600</v>
      </c>
      <c r="E15" s="61" t="str">
        <f t="shared" si="3"/>
        <v>561000</v>
      </c>
      <c r="F15" s="61" t="str">
        <f t="shared" si="4"/>
        <v>560000</v>
      </c>
      <c r="G15" s="61" t="s">
        <v>6031</v>
      </c>
      <c r="H15" s="160">
        <v>1.0736680651418775E-2</v>
      </c>
      <c r="I15" s="61" t="s">
        <v>6031</v>
      </c>
      <c r="J15" s="61"/>
      <c r="K15" s="173"/>
      <c r="L15" s="173"/>
      <c r="M15" s="61" t="s">
        <v>810</v>
      </c>
      <c r="N15" s="36" t="s">
        <v>11886</v>
      </c>
      <c r="O15" s="54"/>
      <c r="P15" s="63" t="str">
        <f>VLOOKUP(B15,industry_descriptions!$A$2:$D$501,3,FALSE)</f>
        <v>561600 Investigation and security services</v>
      </c>
    </row>
    <row r="16" spans="1:16" x14ac:dyDescent="0.45">
      <c r="A16" s="51" t="s">
        <v>10401</v>
      </c>
      <c r="B16" s="36" t="str">
        <f t="shared" si="0"/>
        <v>561700</v>
      </c>
      <c r="C16" s="36" t="str">
        <f t="shared" si="1"/>
        <v>561700</v>
      </c>
      <c r="D16" s="36" t="str">
        <f t="shared" si="2"/>
        <v>561700</v>
      </c>
      <c r="E16" s="36" t="str">
        <f t="shared" si="3"/>
        <v>561000</v>
      </c>
      <c r="F16" s="36" t="str">
        <f t="shared" si="4"/>
        <v>560000</v>
      </c>
      <c r="G16" s="36" t="s">
        <v>6031</v>
      </c>
      <c r="H16" s="160">
        <v>2.8339256916500963E-3</v>
      </c>
      <c r="I16" s="36" t="s">
        <v>6031</v>
      </c>
      <c r="J16" s="36"/>
      <c r="K16" s="173"/>
      <c r="L16" s="173"/>
      <c r="M16" s="36" t="s">
        <v>810</v>
      </c>
      <c r="N16" s="36" t="s">
        <v>11886</v>
      </c>
      <c r="O16" s="52"/>
      <c r="P16" s="63" t="str">
        <f>VLOOKUP(B16,industry_descriptions!$A$2:$D$501,3,FALSE)</f>
        <v>561700 Services to buildings and dwellings</v>
      </c>
    </row>
    <row r="17" spans="1:16" x14ac:dyDescent="0.45">
      <c r="A17" s="53" t="s">
        <v>10398</v>
      </c>
      <c r="B17" s="61" t="str">
        <f t="shared" si="0"/>
        <v>561A00</v>
      </c>
      <c r="C17" s="61" t="str">
        <f t="shared" si="1"/>
        <v>561A00</v>
      </c>
      <c r="D17" s="61" t="str">
        <f t="shared" si="2"/>
        <v>561A00</v>
      </c>
      <c r="E17" s="61" t="str">
        <f t="shared" si="3"/>
        <v>561000</v>
      </c>
      <c r="F17" s="61" t="str">
        <f t="shared" si="4"/>
        <v>560000</v>
      </c>
      <c r="G17" s="61" t="s">
        <v>6031</v>
      </c>
      <c r="H17" s="160">
        <v>1</v>
      </c>
      <c r="I17" s="61" t="s">
        <v>6031</v>
      </c>
      <c r="J17" s="61"/>
      <c r="K17" s="173"/>
      <c r="L17" s="173"/>
      <c r="M17" s="61" t="s">
        <v>810</v>
      </c>
      <c r="N17" s="36" t="s">
        <v>11886</v>
      </c>
      <c r="O17" s="54"/>
      <c r="P17" s="63" t="str">
        <f>VLOOKUP(B17,industry_descriptions!$A$2:$D$501,3,FALSE)</f>
        <v>561A00</v>
      </c>
    </row>
    <row r="18" spans="1:16" x14ac:dyDescent="0.45">
      <c r="A18" s="51" t="s">
        <v>10402</v>
      </c>
      <c r="B18" s="36" t="str">
        <f t="shared" si="0"/>
        <v>562000</v>
      </c>
      <c r="C18" s="36" t="str">
        <f t="shared" si="1"/>
        <v>562000</v>
      </c>
      <c r="D18" s="36" t="str">
        <f t="shared" si="2"/>
        <v>562000</v>
      </c>
      <c r="E18" s="36" t="str">
        <f t="shared" si="3"/>
        <v>562000</v>
      </c>
      <c r="F18" s="36" t="str">
        <f t="shared" si="4"/>
        <v>560000</v>
      </c>
      <c r="G18" s="36" t="s">
        <v>6031</v>
      </c>
      <c r="H18" s="160">
        <v>1</v>
      </c>
      <c r="I18" s="36" t="s">
        <v>6031</v>
      </c>
      <c r="J18" s="36"/>
      <c r="K18" s="173"/>
      <c r="L18" s="173"/>
      <c r="M18" s="36" t="s">
        <v>810</v>
      </c>
      <c r="N18" s="36" t="s">
        <v>11886</v>
      </c>
      <c r="O18" s="52"/>
      <c r="P18" s="63" t="str">
        <f>VLOOKUP(B18,industry_descriptions!$A$2:$D$501,3,FALSE)</f>
        <v>562000 Waste management and remediation services</v>
      </c>
    </row>
    <row r="19" spans="1:16" x14ac:dyDescent="0.45">
      <c r="A19" s="53" t="s">
        <v>10723</v>
      </c>
      <c r="B19" s="61" t="str">
        <f t="shared" si="0"/>
        <v>561100</v>
      </c>
      <c r="C19" s="61" t="str">
        <f t="shared" si="1"/>
        <v>561100</v>
      </c>
      <c r="D19" s="61" t="str">
        <f t="shared" si="2"/>
        <v>561100</v>
      </c>
      <c r="E19" s="61" t="str">
        <f t="shared" si="3"/>
        <v>561000</v>
      </c>
      <c r="F19" s="61" t="str">
        <f t="shared" si="4"/>
        <v>560000</v>
      </c>
      <c r="G19" s="61" t="s">
        <v>6031</v>
      </c>
      <c r="H19" s="160">
        <v>3.0353200883002206E-2</v>
      </c>
      <c r="I19" s="61" t="s">
        <v>6031</v>
      </c>
      <c r="J19" s="61"/>
      <c r="K19" s="173"/>
      <c r="L19" s="173"/>
      <c r="M19" s="61" t="s">
        <v>810</v>
      </c>
      <c r="N19" s="36" t="s">
        <v>11884</v>
      </c>
      <c r="O19" s="54" t="str">
        <f>IF(ISERROR(VLOOKUP(B19,B$2:G$184,6,FALSE)),"Not Creative",VLOOKUP(B19,B$2:G$184,6,FALSE))</f>
        <v>Not Creative</v>
      </c>
      <c r="P19" s="67" t="str">
        <f>VLOOKUP(A19,'LFS Metadata'!$H$2:$J$441,3,FALSE)</f>
        <v>Office administrative services</v>
      </c>
    </row>
    <row r="20" spans="1:16" x14ac:dyDescent="0.45">
      <c r="A20" s="51" t="s">
        <v>10255</v>
      </c>
      <c r="B20" s="36" t="str">
        <f>RIGHT(A20,6)</f>
        <v>311900</v>
      </c>
      <c r="C20" s="36" t="str">
        <f>LEFT(B20,5)&amp;"0"</f>
        <v>311900</v>
      </c>
      <c r="D20" s="36" t="str">
        <f>LEFT(B20,4)&amp;"00"</f>
        <v>311900</v>
      </c>
      <c r="E20" s="36" t="str">
        <f>LEFT(B20,3)&amp;"000"</f>
        <v>311000</v>
      </c>
      <c r="F20" s="36" t="str">
        <f>LEFT(B20,2)&amp;"0000"</f>
        <v>310000</v>
      </c>
      <c r="G20" s="36" t="s">
        <v>6031</v>
      </c>
      <c r="H20" s="160">
        <v>1.0248001639680262E-2</v>
      </c>
      <c r="I20" s="36" t="s">
        <v>6031</v>
      </c>
      <c r="J20" s="36"/>
      <c r="K20" s="173" t="s">
        <v>12099</v>
      </c>
      <c r="L20" s="173" t="s">
        <v>12100</v>
      </c>
      <c r="M20" s="36" t="s">
        <v>142</v>
      </c>
      <c r="N20" s="36" t="s">
        <v>11886</v>
      </c>
      <c r="O20" s="52"/>
      <c r="P20" s="63" t="str">
        <f>VLOOKUP(B20,industry_descriptions!$A$2:$D$501,3,FALSE)</f>
        <v>311900 Other food manufacturing</v>
      </c>
    </row>
    <row r="21" spans="1:16" x14ac:dyDescent="0.45">
      <c r="A21" s="53" t="s">
        <v>10725</v>
      </c>
      <c r="B21" s="61" t="str">
        <f>RIGHT(A21,6)</f>
        <v>561300</v>
      </c>
      <c r="C21" s="61" t="str">
        <f>LEFT(B21,5)&amp;"0"</f>
        <v>561300</v>
      </c>
      <c r="D21" s="61" t="str">
        <f>LEFT(B21,4)&amp;"00"</f>
        <v>561300</v>
      </c>
      <c r="E21" s="61" t="str">
        <f>LEFT(B21,3)&amp;"000"</f>
        <v>561000</v>
      </c>
      <c r="F21" s="61" t="str">
        <f>LEFT(B21,2)&amp;"0000"</f>
        <v>560000</v>
      </c>
      <c r="G21" s="61" t="s">
        <v>6031</v>
      </c>
      <c r="H21" s="160">
        <v>1.9532521648544826E-2</v>
      </c>
      <c r="I21" s="61" t="s">
        <v>6031</v>
      </c>
      <c r="J21" s="61"/>
      <c r="K21" s="173"/>
      <c r="L21" s="173"/>
      <c r="M21" s="61" t="s">
        <v>810</v>
      </c>
      <c r="N21" s="36" t="s">
        <v>11884</v>
      </c>
      <c r="O21" s="54" t="str">
        <f>IF(ISERROR(VLOOKUP(B21,B$2:G$184,6,FALSE)),"Not Creative",VLOOKUP(B21,B$2:G$184,6,FALSE))</f>
        <v>Not Creative</v>
      </c>
      <c r="P21" s="67" t="str">
        <f>VLOOKUP(A21,'LFS Metadata'!$H$2:$J$441,3,FALSE)</f>
        <v>Employment services</v>
      </c>
    </row>
    <row r="22" spans="1:16" x14ac:dyDescent="0.45">
      <c r="A22" s="51" t="s">
        <v>10726</v>
      </c>
      <c r="B22" s="36" t="str">
        <f>RIGHT(A22,6)</f>
        <v>561400</v>
      </c>
      <c r="C22" s="36" t="str">
        <f>LEFT(B22,5)&amp;"0"</f>
        <v>561400</v>
      </c>
      <c r="D22" s="36" t="str">
        <f>LEFT(B22,4)&amp;"00"</f>
        <v>561400</v>
      </c>
      <c r="E22" s="36" t="str">
        <f>LEFT(B22,3)&amp;"000"</f>
        <v>561000</v>
      </c>
      <c r="F22" s="36" t="str">
        <f>LEFT(B22,2)&amp;"0000"</f>
        <v>560000</v>
      </c>
      <c r="G22" s="36" t="s">
        <v>6031</v>
      </c>
      <c r="H22" s="160">
        <v>4.9162141647690782E-2</v>
      </c>
      <c r="I22" s="36" t="s">
        <v>6031</v>
      </c>
      <c r="J22" s="36"/>
      <c r="K22" s="173"/>
      <c r="L22" s="173"/>
      <c r="M22" s="36" t="s">
        <v>810</v>
      </c>
      <c r="N22" s="36" t="s">
        <v>11884</v>
      </c>
      <c r="O22" s="52" t="str">
        <f>IF(ISERROR(VLOOKUP(B22,B$2:G$184,6,FALSE)),"Not Creative",VLOOKUP(B22,B$2:G$184,6,FALSE))</f>
        <v>Not Creative</v>
      </c>
      <c r="P22" s="67" t="str">
        <f>VLOOKUP(A22,'LFS Metadata'!$H$2:$J$441,3,FALSE)</f>
        <v>Business support services</v>
      </c>
    </row>
    <row r="23" spans="1:16" x14ac:dyDescent="0.45">
      <c r="A23" s="53" t="s">
        <v>10727</v>
      </c>
      <c r="B23" s="61" t="str">
        <f>RIGHT(A23,6)</f>
        <v>561500</v>
      </c>
      <c r="C23" s="61" t="str">
        <f>LEFT(B23,5)&amp;"0"</f>
        <v>561500</v>
      </c>
      <c r="D23" s="61" t="str">
        <f>LEFT(B23,4)&amp;"00"</f>
        <v>561500</v>
      </c>
      <c r="E23" s="61" t="str">
        <f>LEFT(B23,3)&amp;"000"</f>
        <v>561000</v>
      </c>
      <c r="F23" s="61" t="str">
        <f>LEFT(B23,2)&amp;"0000"</f>
        <v>560000</v>
      </c>
      <c r="G23" s="61" t="s">
        <v>6031</v>
      </c>
      <c r="H23" s="160">
        <v>4.1161015888902787E-2</v>
      </c>
      <c r="I23" s="61" t="s">
        <v>6031</v>
      </c>
      <c r="J23" s="61"/>
      <c r="K23" s="173"/>
      <c r="L23" s="173"/>
      <c r="M23" s="61" t="s">
        <v>810</v>
      </c>
      <c r="N23" s="36" t="s">
        <v>11884</v>
      </c>
      <c r="O23" s="54" t="str">
        <f>IF(ISERROR(VLOOKUP(B23,B$2:G$184,6,FALSE)),"Not Creative",VLOOKUP(B23,B$2:G$184,6,FALSE))</f>
        <v>Not Creative</v>
      </c>
      <c r="P23" s="67" t="str">
        <f>VLOOKUP(A23,'LFS Metadata'!$H$2:$J$441,3,FALSE)</f>
        <v>Travel arrangement and reservation services</v>
      </c>
    </row>
    <row r="24" spans="1:16" x14ac:dyDescent="0.45">
      <c r="A24" s="51" t="s">
        <v>10728</v>
      </c>
      <c r="B24" s="36" t="str">
        <f>RIGHT(A24,6)</f>
        <v>561600</v>
      </c>
      <c r="C24" s="36" t="str">
        <f>LEFT(B24,5)&amp;"0"</f>
        <v>561600</v>
      </c>
      <c r="D24" s="36" t="str">
        <f>LEFT(B24,4)&amp;"00"</f>
        <v>561600</v>
      </c>
      <c r="E24" s="36" t="str">
        <f>LEFT(B24,3)&amp;"000"</f>
        <v>561000</v>
      </c>
      <c r="F24" s="36" t="str">
        <f>LEFT(B24,2)&amp;"0000"</f>
        <v>560000</v>
      </c>
      <c r="G24" s="36" t="s">
        <v>6031</v>
      </c>
      <c r="H24" s="160">
        <v>1.0736680651418775E-2</v>
      </c>
      <c r="I24" s="36" t="s">
        <v>6031</v>
      </c>
      <c r="J24" s="36"/>
      <c r="K24" s="173"/>
      <c r="L24" s="173"/>
      <c r="M24" s="36" t="s">
        <v>810</v>
      </c>
      <c r="N24" s="36" t="s">
        <v>11884</v>
      </c>
      <c r="O24" s="52" t="str">
        <f>IF(ISERROR(VLOOKUP(B24,B$2:G$184,6,FALSE)),"Not Creative",VLOOKUP(B24,B$2:G$184,6,FALSE))</f>
        <v>Not Creative</v>
      </c>
      <c r="P24" s="67" t="str">
        <f>VLOOKUP(A24,'LFS Metadata'!$H$2:$J$441,3,FALSE)</f>
        <v>Investigation and security services</v>
      </c>
    </row>
    <row r="25" spans="1:16" x14ac:dyDescent="0.45">
      <c r="A25" s="53" t="s">
        <v>10729</v>
      </c>
      <c r="B25" s="61" t="str">
        <f>RIGHT(A25,6)</f>
        <v>561700</v>
      </c>
      <c r="C25" s="61" t="str">
        <f>LEFT(B25,5)&amp;"0"</f>
        <v>561700</v>
      </c>
      <c r="D25" s="61" t="str">
        <f>LEFT(B25,4)&amp;"00"</f>
        <v>561700</v>
      </c>
      <c r="E25" s="61" t="str">
        <f>LEFT(B25,3)&amp;"000"</f>
        <v>561000</v>
      </c>
      <c r="F25" s="61" t="str">
        <f>LEFT(B25,2)&amp;"0000"</f>
        <v>560000</v>
      </c>
      <c r="G25" s="61" t="s">
        <v>6031</v>
      </c>
      <c r="H25" s="160">
        <v>2.8339256916500963E-3</v>
      </c>
      <c r="I25" s="61" t="s">
        <v>6031</v>
      </c>
      <c r="J25" s="61"/>
      <c r="K25" s="173"/>
      <c r="L25" s="173"/>
      <c r="M25" s="61" t="s">
        <v>810</v>
      </c>
      <c r="N25" s="36" t="s">
        <v>11884</v>
      </c>
      <c r="O25" s="54" t="str">
        <f>IF(ISERROR(VLOOKUP(B25,B$2:G$184,6,FALSE)),"Not Creative",VLOOKUP(B25,B$2:G$184,6,FALSE))</f>
        <v>Not Creative</v>
      </c>
      <c r="P25" s="67" t="str">
        <f>VLOOKUP(A25,'LFS Metadata'!$H$2:$J$441,3,FALSE)</f>
        <v>Services to buildings and dwellings</v>
      </c>
    </row>
    <row r="26" spans="1:16" x14ac:dyDescent="0.45">
      <c r="A26" s="51" t="s">
        <v>10730</v>
      </c>
      <c r="B26" s="36" t="str">
        <f>RIGHT(A26,6)</f>
        <v>561900</v>
      </c>
      <c r="C26" s="36" t="str">
        <f>LEFT(B26,5)&amp;"0"</f>
        <v>561900</v>
      </c>
      <c r="D26" s="36" t="str">
        <f>LEFT(B26,4)&amp;"00"</f>
        <v>561900</v>
      </c>
      <c r="E26" s="36" t="str">
        <f>LEFT(B26,3)&amp;"000"</f>
        <v>561000</v>
      </c>
      <c r="F26" s="36" t="str">
        <f>LEFT(B26,2)&amp;"0000"</f>
        <v>560000</v>
      </c>
      <c r="G26" s="36" t="s">
        <v>6031</v>
      </c>
      <c r="H26" s="160">
        <v>5.1494756612928468E-2</v>
      </c>
      <c r="I26" s="36" t="s">
        <v>6031</v>
      </c>
      <c r="J26" s="36"/>
      <c r="K26" s="173"/>
      <c r="L26" s="173"/>
      <c r="M26" s="36" t="s">
        <v>810</v>
      </c>
      <c r="N26" s="36" t="s">
        <v>11884</v>
      </c>
      <c r="O26" s="52" t="str">
        <f>IF(ISERROR(VLOOKUP(B26,B$2:G$184,6,FALSE)),"Not Creative",VLOOKUP(B26,B$2:G$184,6,FALSE))</f>
        <v>Not Creative</v>
      </c>
      <c r="P26" s="67" t="str">
        <f>VLOOKUP(A26,'LFS Metadata'!$H$2:$J$441,3,FALSE)</f>
        <v>Other support services</v>
      </c>
    </row>
    <row r="27" spans="1:16" x14ac:dyDescent="0.45">
      <c r="A27" s="53" t="s">
        <v>10731</v>
      </c>
      <c r="B27" s="61" t="str">
        <f>RIGHT(A27,6)</f>
        <v>562100</v>
      </c>
      <c r="C27" s="61" t="str">
        <f>LEFT(B27,5)&amp;"0"</f>
        <v>562100</v>
      </c>
      <c r="D27" s="61" t="str">
        <f>LEFT(B27,4)&amp;"00"</f>
        <v>562100</v>
      </c>
      <c r="E27" s="61" t="str">
        <f>LEFT(B27,3)&amp;"000"</f>
        <v>562000</v>
      </c>
      <c r="F27" s="61" t="str">
        <f>LEFT(B27,2)&amp;"0000"</f>
        <v>560000</v>
      </c>
      <c r="G27" s="61" t="s">
        <v>6031</v>
      </c>
      <c r="H27" s="160">
        <v>3.1225604996096799E-3</v>
      </c>
      <c r="I27" s="61" t="s">
        <v>6031</v>
      </c>
      <c r="J27" s="61"/>
      <c r="K27" s="173"/>
      <c r="L27" s="173"/>
      <c r="M27" s="61" t="s">
        <v>810</v>
      </c>
      <c r="N27" s="36" t="s">
        <v>11884</v>
      </c>
      <c r="O27" s="54" t="str">
        <f>IF(ISERROR(VLOOKUP(B27,B$2:G$184,6,FALSE)),"Not Creative",VLOOKUP(B27,B$2:G$184,6,FALSE))</f>
        <v>Not Creative</v>
      </c>
      <c r="P27" s="67" t="str">
        <f>VLOOKUP(A27,'LFS Metadata'!$H$2:$J$441,3,FALSE)</f>
        <v>Waste collection</v>
      </c>
    </row>
    <row r="28" spans="1:16" x14ac:dyDescent="0.45">
      <c r="A28" s="51" t="s">
        <v>10732</v>
      </c>
      <c r="B28" s="36" t="str">
        <f>RIGHT(A28,6)</f>
        <v>562200</v>
      </c>
      <c r="C28" s="36" t="str">
        <f>LEFT(B28,5)&amp;"0"</f>
        <v>562200</v>
      </c>
      <c r="D28" s="36" t="str">
        <f>LEFT(B28,4)&amp;"00"</f>
        <v>562200</v>
      </c>
      <c r="E28" s="36" t="str">
        <f>LEFT(B28,3)&amp;"000"</f>
        <v>562000</v>
      </c>
      <c r="F28" s="36" t="str">
        <f>LEFT(B28,2)&amp;"0000"</f>
        <v>560000</v>
      </c>
      <c r="G28" s="36" t="s">
        <v>6031</v>
      </c>
      <c r="H28" s="160">
        <v>9.7524381095273824E-3</v>
      </c>
      <c r="I28" s="36" t="s">
        <v>6031</v>
      </c>
      <c r="J28" s="36"/>
      <c r="K28" s="173"/>
      <c r="L28" s="173"/>
      <c r="M28" s="36" t="s">
        <v>810</v>
      </c>
      <c r="N28" s="36" t="s">
        <v>11884</v>
      </c>
      <c r="O28" s="52" t="str">
        <f>IF(ISERROR(VLOOKUP(B28,B$2:G$184,6,FALSE)),"Not Creative",VLOOKUP(B28,B$2:G$184,6,FALSE))</f>
        <v>Not Creative</v>
      </c>
      <c r="P28" s="67" t="str">
        <f>VLOOKUP(A28,'LFS Metadata'!$H$2:$J$441,3,FALSE)</f>
        <v>Waste treatment and disposal</v>
      </c>
    </row>
    <row r="29" spans="1:16" x14ac:dyDescent="0.45">
      <c r="A29" s="53" t="s">
        <v>10733</v>
      </c>
      <c r="B29" s="61" t="str">
        <f>RIGHT(A29,6)</f>
        <v>562900</v>
      </c>
      <c r="C29" s="61" t="str">
        <f>LEFT(B29,5)&amp;"0"</f>
        <v>562900</v>
      </c>
      <c r="D29" s="61" t="str">
        <f>LEFT(B29,4)&amp;"00"</f>
        <v>562900</v>
      </c>
      <c r="E29" s="61" t="str">
        <f>LEFT(B29,3)&amp;"000"</f>
        <v>562000</v>
      </c>
      <c r="F29" s="61" t="str">
        <f>LEFT(B29,2)&amp;"0000"</f>
        <v>560000</v>
      </c>
      <c r="G29" s="61" t="s">
        <v>6031</v>
      </c>
      <c r="H29" s="160">
        <v>5.6475903614457831E-3</v>
      </c>
      <c r="I29" s="61" t="s">
        <v>6031</v>
      </c>
      <c r="J29" s="61"/>
      <c r="K29" s="173"/>
      <c r="L29" s="173"/>
      <c r="M29" s="61" t="s">
        <v>810</v>
      </c>
      <c r="N29" s="36" t="s">
        <v>11884</v>
      </c>
      <c r="O29" s="54" t="str">
        <f>IF(ISERROR(VLOOKUP(B29,B$2:G$184,6,FALSE)),"Not Creative",VLOOKUP(B29,B$2:G$184,6,FALSE))</f>
        <v>Not Creative</v>
      </c>
      <c r="P29" s="67" t="str">
        <f>VLOOKUP(A29,'LFS Metadata'!$H$2:$J$441,3,FALSE)</f>
        <v>Remediation and other waste management services</v>
      </c>
    </row>
    <row r="30" spans="1:16" x14ac:dyDescent="0.45">
      <c r="A30" s="51" t="s">
        <v>10223</v>
      </c>
      <c r="B30" s="36" t="str">
        <f>RIGHT(A30,6)</f>
        <v>111000</v>
      </c>
      <c r="C30" s="36" t="str">
        <f>LEFT(B30,5)&amp;"0"</f>
        <v>111000</v>
      </c>
      <c r="D30" s="36" t="str">
        <f>LEFT(B30,4)&amp;"00"</f>
        <v>111000</v>
      </c>
      <c r="E30" s="36" t="str">
        <f>LEFT(B30,3)&amp;"000"</f>
        <v>111000</v>
      </c>
      <c r="F30" s="36" t="str">
        <f>LEFT(B30,2)&amp;"0000"</f>
        <v>110000</v>
      </c>
      <c r="G30" s="36" t="s">
        <v>6031</v>
      </c>
      <c r="H30" s="160">
        <v>2.709980022583167E-3</v>
      </c>
      <c r="I30" s="36" t="s">
        <v>6031</v>
      </c>
      <c r="J30" s="36"/>
      <c r="K30" s="173"/>
      <c r="L30" s="173"/>
      <c r="M30" s="36" t="s">
        <v>11731</v>
      </c>
      <c r="N30" s="36" t="s">
        <v>11886</v>
      </c>
      <c r="O30" s="52"/>
      <c r="P30" s="67" t="str">
        <f>VLOOKUP(B30,industry_descriptions!$A$2:$D$501,3,FALSE)</f>
        <v>111000 Crop production</v>
      </c>
    </row>
    <row r="31" spans="1:16" x14ac:dyDescent="0.45">
      <c r="A31" s="53" t="s">
        <v>10224</v>
      </c>
      <c r="B31" s="61" t="str">
        <f>RIGHT(A31,6)</f>
        <v>112500</v>
      </c>
      <c r="C31" s="61" t="str">
        <f>LEFT(B31,5)&amp;"0"</f>
        <v>112500</v>
      </c>
      <c r="D31" s="61" t="str">
        <f>LEFT(B31,4)&amp;"00"</f>
        <v>112500</v>
      </c>
      <c r="E31" s="61" t="str">
        <f>LEFT(B31,3)&amp;"000"</f>
        <v>112000</v>
      </c>
      <c r="F31" s="61" t="str">
        <f>LEFT(B31,2)&amp;"0000"</f>
        <v>110000</v>
      </c>
      <c r="G31" s="61" t="s">
        <v>6031</v>
      </c>
      <c r="H31" s="160">
        <v>2.4067388688327317E-3</v>
      </c>
      <c r="I31" s="61" t="s">
        <v>6031</v>
      </c>
      <c r="J31" s="61"/>
      <c r="K31" s="173"/>
      <c r="L31" s="173"/>
      <c r="M31" s="61" t="s">
        <v>11731</v>
      </c>
      <c r="N31" s="36" t="s">
        <v>11886</v>
      </c>
      <c r="O31" s="54"/>
      <c r="P31" s="67" t="str">
        <f>VLOOKUP(B31,industry_descriptions!$A$2:$D$501,3,FALSE)</f>
        <v>112500 Aquaculture</v>
      </c>
    </row>
    <row r="32" spans="1:16" x14ac:dyDescent="0.45">
      <c r="A32" s="51" t="s">
        <v>10225</v>
      </c>
      <c r="B32" s="36" t="str">
        <f>RIGHT(A32,6)</f>
        <v>112A00</v>
      </c>
      <c r="C32" s="36" t="str">
        <f>LEFT(B32,5)&amp;"0"</f>
        <v>112A00</v>
      </c>
      <c r="D32" s="36" t="str">
        <f>LEFT(B32,4)&amp;"00"</f>
        <v>112A00</v>
      </c>
      <c r="E32" s="36" t="str">
        <f>LEFT(B32,3)&amp;"000"</f>
        <v>112000</v>
      </c>
      <c r="F32" s="36" t="str">
        <f>LEFT(B32,2)&amp;"0000"</f>
        <v>110000</v>
      </c>
      <c r="G32" s="36" t="s">
        <v>6031</v>
      </c>
      <c r="H32" s="160">
        <v>1</v>
      </c>
      <c r="I32" s="36" t="s">
        <v>6031</v>
      </c>
      <c r="J32" s="36"/>
      <c r="K32" s="173"/>
      <c r="L32" s="173"/>
      <c r="M32" s="36" t="s">
        <v>11731</v>
      </c>
      <c r="N32" s="36" t="s">
        <v>11886</v>
      </c>
      <c r="O32" s="52"/>
      <c r="P32" s="67" t="str">
        <f>VLOOKUP(B32,industry_descriptions!$A$2:$D$501,3,FALSE)</f>
        <v>112A00</v>
      </c>
    </row>
    <row r="33" spans="1:16" x14ac:dyDescent="0.45">
      <c r="A33" s="53" t="s">
        <v>10226</v>
      </c>
      <c r="B33" s="61" t="str">
        <f>RIGHT(A33,6)</f>
        <v>113000</v>
      </c>
      <c r="C33" s="61" t="str">
        <f>LEFT(B33,5)&amp;"0"</f>
        <v>113000</v>
      </c>
      <c r="D33" s="61" t="str">
        <f>LEFT(B33,4)&amp;"00"</f>
        <v>113000</v>
      </c>
      <c r="E33" s="61" t="str">
        <f>LEFT(B33,3)&amp;"000"</f>
        <v>113000</v>
      </c>
      <c r="F33" s="61" t="str">
        <f>LEFT(B33,2)&amp;"0000"</f>
        <v>110000</v>
      </c>
      <c r="G33" s="61" t="s">
        <v>6031</v>
      </c>
      <c r="H33" s="160">
        <v>1</v>
      </c>
      <c r="I33" s="61" t="s">
        <v>6031</v>
      </c>
      <c r="J33" s="61"/>
      <c r="K33" s="173"/>
      <c r="L33" s="173"/>
      <c r="M33" s="61" t="s">
        <v>11731</v>
      </c>
      <c r="N33" s="36" t="s">
        <v>11886</v>
      </c>
      <c r="O33" s="54"/>
      <c r="P33" s="67" t="str">
        <f>VLOOKUP(B33,industry_descriptions!$A$2:$D$501,3,FALSE)</f>
        <v>113000 Forestry and logging</v>
      </c>
    </row>
    <row r="34" spans="1:16" x14ac:dyDescent="0.45">
      <c r="A34" s="51" t="s">
        <v>10227</v>
      </c>
      <c r="B34" s="36" t="str">
        <f>RIGHT(A34,6)</f>
        <v>114000</v>
      </c>
      <c r="C34" s="36" t="str">
        <f>LEFT(B34,5)&amp;"0"</f>
        <v>114000</v>
      </c>
      <c r="D34" s="36" t="str">
        <f>LEFT(B34,4)&amp;"00"</f>
        <v>114000</v>
      </c>
      <c r="E34" s="36" t="str">
        <f>LEFT(B34,3)&amp;"000"</f>
        <v>114000</v>
      </c>
      <c r="F34" s="36" t="str">
        <f>LEFT(B34,2)&amp;"0000"</f>
        <v>110000</v>
      </c>
      <c r="G34" s="36" t="s">
        <v>6031</v>
      </c>
      <c r="H34" s="160">
        <v>1</v>
      </c>
      <c r="I34" s="36" t="s">
        <v>6031</v>
      </c>
      <c r="J34" s="36"/>
      <c r="K34" s="173"/>
      <c r="L34" s="173"/>
      <c r="M34" s="36" t="s">
        <v>11731</v>
      </c>
      <c r="N34" s="36" t="s">
        <v>11886</v>
      </c>
      <c r="O34" s="52"/>
      <c r="P34" s="67" t="str">
        <f>VLOOKUP(B34,industry_descriptions!$A$2:$D$501,3,FALSE)</f>
        <v>114000 Fishing, hunting and trapping</v>
      </c>
    </row>
    <row r="35" spans="1:16" x14ac:dyDescent="0.45">
      <c r="A35" s="53" t="s">
        <v>10228</v>
      </c>
      <c r="B35" s="61" t="str">
        <f>RIGHT(A35,6)</f>
        <v>115300</v>
      </c>
      <c r="C35" s="61" t="str">
        <f>LEFT(B35,5)&amp;"0"</f>
        <v>115300</v>
      </c>
      <c r="D35" s="61" t="str">
        <f>LEFT(B35,4)&amp;"00"</f>
        <v>115300</v>
      </c>
      <c r="E35" s="61" t="str">
        <f>LEFT(B35,3)&amp;"000"</f>
        <v>115000</v>
      </c>
      <c r="F35" s="61" t="str">
        <f>LEFT(B35,2)&amp;"0000"</f>
        <v>110000</v>
      </c>
      <c r="G35" s="61" t="s">
        <v>6031</v>
      </c>
      <c r="H35" s="160">
        <v>4.5473336089293095E-3</v>
      </c>
      <c r="I35" s="61" t="s">
        <v>6031</v>
      </c>
      <c r="J35" s="61"/>
      <c r="K35" s="173"/>
      <c r="L35" s="173"/>
      <c r="M35" s="61" t="s">
        <v>11731</v>
      </c>
      <c r="N35" s="36" t="s">
        <v>11886</v>
      </c>
      <c r="O35" s="54"/>
      <c r="P35" s="67" t="str">
        <f>VLOOKUP(B35,industry_descriptions!$A$2:$D$501,3,FALSE)</f>
        <v>115300 Support activities for forestry</v>
      </c>
    </row>
    <row r="36" spans="1:16" x14ac:dyDescent="0.45">
      <c r="A36" s="51" t="s">
        <v>10229</v>
      </c>
      <c r="B36" s="36" t="str">
        <f>RIGHT(A36,6)</f>
        <v>115A00</v>
      </c>
      <c r="C36" s="36" t="str">
        <f>LEFT(B36,5)&amp;"0"</f>
        <v>115A00</v>
      </c>
      <c r="D36" s="36" t="str">
        <f>LEFT(B36,4)&amp;"00"</f>
        <v>115A00</v>
      </c>
      <c r="E36" s="36" t="str">
        <f>LEFT(B36,3)&amp;"000"</f>
        <v>115000</v>
      </c>
      <c r="F36" s="36" t="str">
        <f>LEFT(B36,2)&amp;"0000"</f>
        <v>110000</v>
      </c>
      <c r="G36" s="36" t="s">
        <v>6031</v>
      </c>
      <c r="H36" s="160">
        <v>1</v>
      </c>
      <c r="I36" s="36" t="s">
        <v>6031</v>
      </c>
      <c r="J36" s="36"/>
      <c r="K36" s="173"/>
      <c r="L36" s="173"/>
      <c r="M36" s="36" t="s">
        <v>11731</v>
      </c>
      <c r="N36" s="36" t="s">
        <v>11886</v>
      </c>
      <c r="O36" s="52"/>
      <c r="P36" s="67" t="str">
        <f>VLOOKUP(B36,industry_descriptions!$A$2:$D$501,3,FALSE)</f>
        <v>115A00</v>
      </c>
    </row>
    <row r="37" spans="1:16" x14ac:dyDescent="0.45">
      <c r="A37" s="51" t="s">
        <v>10473</v>
      </c>
      <c r="B37" s="36" t="str">
        <f>RIGHT(A37,6)</f>
        <v>111100</v>
      </c>
      <c r="C37" s="36" t="str">
        <f>LEFT(B37,5)&amp;"0"</f>
        <v>111100</v>
      </c>
      <c r="D37" s="36" t="str">
        <f>LEFT(B37,4)&amp;"00"</f>
        <v>111100</v>
      </c>
      <c r="E37" s="36" t="str">
        <f>LEFT(B37,3)&amp;"000"</f>
        <v>111000</v>
      </c>
      <c r="F37" s="36" t="str">
        <f>LEFT(B37,2)&amp;"0000"</f>
        <v>110000</v>
      </c>
      <c r="G37" s="36" t="s">
        <v>6031</v>
      </c>
      <c r="H37" s="160">
        <v>1</v>
      </c>
      <c r="I37" s="36" t="s">
        <v>6031</v>
      </c>
      <c r="J37" s="36"/>
      <c r="K37" s="173"/>
      <c r="L37" s="173"/>
      <c r="M37" s="36" t="s">
        <v>11734</v>
      </c>
      <c r="N37" s="36" t="s">
        <v>11884</v>
      </c>
      <c r="O37" s="52" t="str">
        <f>IF(ISERROR(VLOOKUP(B37,B$2:G$184,6,FALSE)),"Not Creative",VLOOKUP(B37,B$2:G$184,6,FALSE))</f>
        <v>Not Creative</v>
      </c>
      <c r="P37" s="67" t="str">
        <f>VLOOKUP(A37,'LFS Metadata'!$H$2:$J$441,3,FALSE)</f>
        <v>Oilseed and grain farming</v>
      </c>
    </row>
    <row r="38" spans="1:16" x14ac:dyDescent="0.45">
      <c r="A38" s="53" t="s">
        <v>10474</v>
      </c>
      <c r="B38" s="61" t="str">
        <f>RIGHT(A38,6)</f>
        <v>111200</v>
      </c>
      <c r="C38" s="61" t="str">
        <f>LEFT(B38,5)&amp;"0"</f>
        <v>111200</v>
      </c>
      <c r="D38" s="61" t="str">
        <f>LEFT(B38,4)&amp;"00"</f>
        <v>111200</v>
      </c>
      <c r="E38" s="61" t="str">
        <f>LEFT(B38,3)&amp;"000"</f>
        <v>111000</v>
      </c>
      <c r="F38" s="61" t="str">
        <f>LEFT(B38,2)&amp;"0000"</f>
        <v>110000</v>
      </c>
      <c r="G38" s="61" t="s">
        <v>6031</v>
      </c>
      <c r="H38" s="160">
        <v>1</v>
      </c>
      <c r="I38" s="61" t="s">
        <v>6031</v>
      </c>
      <c r="J38" s="61"/>
      <c r="K38" s="173"/>
      <c r="L38" s="173"/>
      <c r="M38" s="61" t="s">
        <v>11734</v>
      </c>
      <c r="N38" s="36" t="s">
        <v>11884</v>
      </c>
      <c r="O38" s="54" t="str">
        <f>IF(ISERROR(VLOOKUP(B38,B$2:G$184,6,FALSE)),"Not Creative",VLOOKUP(B38,B$2:G$184,6,FALSE))</f>
        <v>Not Creative</v>
      </c>
      <c r="P38" s="67" t="str">
        <f>VLOOKUP(A38,'LFS Metadata'!$H$2:$J$441,3,FALSE)</f>
        <v>Vegetable and melon farming</v>
      </c>
    </row>
    <row r="39" spans="1:16" x14ac:dyDescent="0.45">
      <c r="A39" s="51" t="s">
        <v>10475</v>
      </c>
      <c r="B39" s="36" t="str">
        <f>RIGHT(A39,6)</f>
        <v>111300</v>
      </c>
      <c r="C39" s="36" t="str">
        <f>LEFT(B39,5)&amp;"0"</f>
        <v>111300</v>
      </c>
      <c r="D39" s="36" t="str">
        <f>LEFT(B39,4)&amp;"00"</f>
        <v>111300</v>
      </c>
      <c r="E39" s="36" t="str">
        <f>LEFT(B39,3)&amp;"000"</f>
        <v>111000</v>
      </c>
      <c r="F39" s="36" t="str">
        <f>LEFT(B39,2)&amp;"0000"</f>
        <v>110000</v>
      </c>
      <c r="G39" s="36" t="s">
        <v>6031</v>
      </c>
      <c r="H39" s="160">
        <v>1</v>
      </c>
      <c r="I39" s="36" t="s">
        <v>6031</v>
      </c>
      <c r="J39" s="36"/>
      <c r="K39" s="173"/>
      <c r="L39" s="173"/>
      <c r="M39" s="36" t="s">
        <v>11734</v>
      </c>
      <c r="N39" s="36" t="s">
        <v>11884</v>
      </c>
      <c r="O39" s="52" t="str">
        <f>IF(ISERROR(VLOOKUP(B39,B$2:G$184,6,FALSE)),"Not Creative",VLOOKUP(B39,B$2:G$184,6,FALSE))</f>
        <v>Not Creative</v>
      </c>
      <c r="P39" s="67" t="str">
        <f>VLOOKUP(A39,'LFS Metadata'!$H$2:$J$441,3,FALSE)</f>
        <v>Fruit and tree nut farming</v>
      </c>
    </row>
    <row r="40" spans="1:16" x14ac:dyDescent="0.45">
      <c r="A40" s="53" t="s">
        <v>10476</v>
      </c>
      <c r="B40" s="61" t="str">
        <f>RIGHT(A40,6)</f>
        <v>111400</v>
      </c>
      <c r="C40" s="61" t="str">
        <f>LEFT(B40,5)&amp;"0"</f>
        <v>111400</v>
      </c>
      <c r="D40" s="61" t="str">
        <f>LEFT(B40,4)&amp;"00"</f>
        <v>111400</v>
      </c>
      <c r="E40" s="61" t="str">
        <f>LEFT(B40,3)&amp;"000"</f>
        <v>111000</v>
      </c>
      <c r="F40" s="61" t="str">
        <f>LEFT(B40,2)&amp;"0000"</f>
        <v>110000</v>
      </c>
      <c r="G40" s="61" t="s">
        <v>6031</v>
      </c>
      <c r="H40" s="160">
        <v>5.884083553986467E-3</v>
      </c>
      <c r="I40" s="61" t="s">
        <v>6031</v>
      </c>
      <c r="J40" s="61"/>
      <c r="K40" s="173"/>
      <c r="L40" s="173"/>
      <c r="M40" s="61" t="s">
        <v>11734</v>
      </c>
      <c r="N40" s="36" t="s">
        <v>11884</v>
      </c>
      <c r="O40" s="54" t="str">
        <f>IF(ISERROR(VLOOKUP(B40,B$2:G$184,6,FALSE)),"Not Creative",VLOOKUP(B40,B$2:G$184,6,FALSE))</f>
        <v>Not Creative</v>
      </c>
      <c r="P40" s="67" t="str">
        <f>VLOOKUP(A40,'LFS Metadata'!$H$2:$J$441,3,FALSE)</f>
        <v>Greenhouse, nursery and floriculture production</v>
      </c>
    </row>
    <row r="41" spans="1:16" x14ac:dyDescent="0.45">
      <c r="A41" s="51" t="s">
        <v>10477</v>
      </c>
      <c r="B41" s="36" t="str">
        <f>RIGHT(A41,6)</f>
        <v>111900</v>
      </c>
      <c r="C41" s="36" t="str">
        <f>LEFT(B41,5)&amp;"0"</f>
        <v>111900</v>
      </c>
      <c r="D41" s="36" t="str">
        <f>LEFT(B41,4)&amp;"00"</f>
        <v>111900</v>
      </c>
      <c r="E41" s="36" t="str">
        <f>LEFT(B41,3)&amp;"000"</f>
        <v>111000</v>
      </c>
      <c r="F41" s="36" t="str">
        <f>LEFT(B41,2)&amp;"0000"</f>
        <v>110000</v>
      </c>
      <c r="G41" s="36" t="s">
        <v>6031</v>
      </c>
      <c r="H41" s="160">
        <v>1</v>
      </c>
      <c r="I41" s="36" t="s">
        <v>6031</v>
      </c>
      <c r="J41" s="36"/>
      <c r="K41" s="173"/>
      <c r="L41" s="173"/>
      <c r="M41" s="36" t="s">
        <v>11734</v>
      </c>
      <c r="N41" s="36" t="s">
        <v>11884</v>
      </c>
      <c r="O41" s="52" t="str">
        <f>IF(ISERROR(VLOOKUP(B41,B$2:G$184,6,FALSE)),"Not Creative",VLOOKUP(B41,B$2:G$184,6,FALSE))</f>
        <v>Not Creative</v>
      </c>
      <c r="P41" s="67" t="str">
        <f>VLOOKUP(A41,'LFS Metadata'!$H$2:$J$441,3,FALSE)</f>
        <v>Other crop farming</v>
      </c>
    </row>
    <row r="42" spans="1:16" x14ac:dyDescent="0.45">
      <c r="A42" s="53" t="s">
        <v>10478</v>
      </c>
      <c r="B42" s="61" t="str">
        <f>RIGHT(A42,6)</f>
        <v>112100</v>
      </c>
      <c r="C42" s="61" t="str">
        <f>LEFT(B42,5)&amp;"0"</f>
        <v>112100</v>
      </c>
      <c r="D42" s="61" t="str">
        <f>LEFT(B42,4)&amp;"00"</f>
        <v>112100</v>
      </c>
      <c r="E42" s="61" t="str">
        <f>LEFT(B42,3)&amp;"000"</f>
        <v>112000</v>
      </c>
      <c r="F42" s="61" t="str">
        <f>LEFT(B42,2)&amp;"0000"</f>
        <v>110000</v>
      </c>
      <c r="G42" s="61" t="s">
        <v>6031</v>
      </c>
      <c r="H42" s="160">
        <v>1</v>
      </c>
      <c r="I42" s="61" t="s">
        <v>6031</v>
      </c>
      <c r="J42" s="61"/>
      <c r="K42" s="173"/>
      <c r="L42" s="173"/>
      <c r="M42" s="61" t="s">
        <v>11734</v>
      </c>
      <c r="N42" s="36" t="s">
        <v>11884</v>
      </c>
      <c r="O42" s="54" t="str">
        <f>IF(ISERROR(VLOOKUP(B42,B$2:G$184,6,FALSE)),"Not Creative",VLOOKUP(B42,B$2:G$184,6,FALSE))</f>
        <v>Not Creative</v>
      </c>
      <c r="P42" s="67" t="str">
        <f>VLOOKUP(A42,'LFS Metadata'!$H$2:$J$441,3,FALSE)</f>
        <v>Cattle ranching and farming</v>
      </c>
    </row>
    <row r="43" spans="1:16" x14ac:dyDescent="0.45">
      <c r="A43" s="51" t="s">
        <v>10479</v>
      </c>
      <c r="B43" s="36" t="str">
        <f>RIGHT(A43,6)</f>
        <v>112200</v>
      </c>
      <c r="C43" s="36" t="str">
        <f>LEFT(B43,5)&amp;"0"</f>
        <v>112200</v>
      </c>
      <c r="D43" s="36" t="str">
        <f>LEFT(B43,4)&amp;"00"</f>
        <v>112200</v>
      </c>
      <c r="E43" s="36" t="str">
        <f>LEFT(B43,3)&amp;"000"</f>
        <v>112000</v>
      </c>
      <c r="F43" s="36" t="str">
        <f>LEFT(B43,2)&amp;"0000"</f>
        <v>110000</v>
      </c>
      <c r="G43" s="36" t="s">
        <v>6031</v>
      </c>
      <c r="H43" s="160">
        <v>1</v>
      </c>
      <c r="I43" s="36" t="s">
        <v>6031</v>
      </c>
      <c r="J43" s="36"/>
      <c r="K43" s="173"/>
      <c r="L43" s="173"/>
      <c r="M43" s="36" t="s">
        <v>11734</v>
      </c>
      <c r="N43" s="36" t="s">
        <v>11884</v>
      </c>
      <c r="O43" s="52" t="str">
        <f>IF(ISERROR(VLOOKUP(B43,B$2:G$184,6,FALSE)),"Not Creative",VLOOKUP(B43,B$2:G$184,6,FALSE))</f>
        <v>Not Creative</v>
      </c>
      <c r="P43" s="67" t="str">
        <f>VLOOKUP(A43,'LFS Metadata'!$H$2:$J$441,3,FALSE)</f>
        <v>Hog and pig farming</v>
      </c>
    </row>
    <row r="44" spans="1:16" x14ac:dyDescent="0.45">
      <c r="A44" s="53" t="s">
        <v>10480</v>
      </c>
      <c r="B44" s="61" t="str">
        <f>RIGHT(A44,6)</f>
        <v>112300</v>
      </c>
      <c r="C44" s="61" t="str">
        <f>LEFT(B44,5)&amp;"0"</f>
        <v>112300</v>
      </c>
      <c r="D44" s="61" t="str">
        <f>LEFT(B44,4)&amp;"00"</f>
        <v>112300</v>
      </c>
      <c r="E44" s="61" t="str">
        <f>LEFT(B44,3)&amp;"000"</f>
        <v>112000</v>
      </c>
      <c r="F44" s="61" t="str">
        <f>LEFT(B44,2)&amp;"0000"</f>
        <v>110000</v>
      </c>
      <c r="G44" s="61" t="s">
        <v>6031</v>
      </c>
      <c r="H44" s="160">
        <v>1</v>
      </c>
      <c r="I44" s="61" t="s">
        <v>6031</v>
      </c>
      <c r="J44" s="61"/>
      <c r="K44" s="173"/>
      <c r="L44" s="173"/>
      <c r="M44" s="61" t="s">
        <v>11734</v>
      </c>
      <c r="N44" s="36" t="s">
        <v>11884</v>
      </c>
      <c r="O44" s="54" t="str">
        <f>IF(ISERROR(VLOOKUP(B44,B$2:G$184,6,FALSE)),"Not Creative",VLOOKUP(B44,B$2:G$184,6,FALSE))</f>
        <v>Not Creative</v>
      </c>
      <c r="P44" s="67" t="str">
        <f>VLOOKUP(A44,'LFS Metadata'!$H$2:$J$441,3,FALSE)</f>
        <v>Poultry and egg production</v>
      </c>
    </row>
    <row r="45" spans="1:16" x14ac:dyDescent="0.45">
      <c r="A45" s="51" t="s">
        <v>10481</v>
      </c>
      <c r="B45" s="36" t="str">
        <f>RIGHT(A45,6)</f>
        <v>112400</v>
      </c>
      <c r="C45" s="36" t="str">
        <f>LEFT(B45,5)&amp;"0"</f>
        <v>112400</v>
      </c>
      <c r="D45" s="36" t="str">
        <f>LEFT(B45,4)&amp;"00"</f>
        <v>112400</v>
      </c>
      <c r="E45" s="36" t="str">
        <f>LEFT(B45,3)&amp;"000"</f>
        <v>112000</v>
      </c>
      <c r="F45" s="36" t="str">
        <f>LEFT(B45,2)&amp;"0000"</f>
        <v>110000</v>
      </c>
      <c r="G45" s="36" t="s">
        <v>6031</v>
      </c>
      <c r="H45" s="160">
        <v>1</v>
      </c>
      <c r="I45" s="36" t="s">
        <v>6031</v>
      </c>
      <c r="J45" s="36"/>
      <c r="K45" s="173"/>
      <c r="L45" s="173"/>
      <c r="M45" s="36" t="s">
        <v>11734</v>
      </c>
      <c r="N45" s="36" t="s">
        <v>11884</v>
      </c>
      <c r="O45" s="52" t="str">
        <f>IF(ISERROR(VLOOKUP(B45,B$2:G$184,6,FALSE)),"Not Creative",VLOOKUP(B45,B$2:G$184,6,FALSE))</f>
        <v>Not Creative</v>
      </c>
      <c r="P45" s="67" t="str">
        <f>VLOOKUP(A45,'LFS Metadata'!$H$2:$J$441,3,FALSE)</f>
        <v>Sheep and goat farming</v>
      </c>
    </row>
    <row r="46" spans="1:16" x14ac:dyDescent="0.45">
      <c r="A46" s="53" t="s">
        <v>10482</v>
      </c>
      <c r="B46" s="61" t="str">
        <f>RIGHT(A46,6)</f>
        <v>112500</v>
      </c>
      <c r="C46" s="61" t="str">
        <f>LEFT(B46,5)&amp;"0"</f>
        <v>112500</v>
      </c>
      <c r="D46" s="61" t="str">
        <f>LEFT(B46,4)&amp;"00"</f>
        <v>112500</v>
      </c>
      <c r="E46" s="61" t="str">
        <f>LEFT(B46,3)&amp;"000"</f>
        <v>112000</v>
      </c>
      <c r="F46" s="61" t="str">
        <f>LEFT(B46,2)&amp;"0000"</f>
        <v>110000</v>
      </c>
      <c r="G46" s="61" t="s">
        <v>6031</v>
      </c>
      <c r="H46" s="160">
        <v>2.4067388688327317E-3</v>
      </c>
      <c r="I46" s="61" t="s">
        <v>6031</v>
      </c>
      <c r="J46" s="61"/>
      <c r="K46" s="173"/>
      <c r="L46" s="173"/>
      <c r="M46" s="61" t="s">
        <v>11734</v>
      </c>
      <c r="N46" s="36" t="s">
        <v>11884</v>
      </c>
      <c r="O46" s="54" t="str">
        <f>IF(ISERROR(VLOOKUP(B46,B$2:G$184,6,FALSE)),"Not Creative",VLOOKUP(B46,B$2:G$184,6,FALSE))</f>
        <v>Not Creative</v>
      </c>
      <c r="P46" s="67" t="str">
        <f>VLOOKUP(A46,'LFS Metadata'!$H$2:$J$441,3,FALSE)</f>
        <v>Aquaculture</v>
      </c>
    </row>
    <row r="47" spans="1:16" s="67" customFormat="1" x14ac:dyDescent="0.45">
      <c r="A47" s="51" t="s">
        <v>10483</v>
      </c>
      <c r="B47" s="36" t="str">
        <f>RIGHT(A47,6)</f>
        <v>112900</v>
      </c>
      <c r="C47" s="36" t="str">
        <f>LEFT(B47,5)&amp;"0"</f>
        <v>112900</v>
      </c>
      <c r="D47" s="36" t="str">
        <f>LEFT(B47,4)&amp;"00"</f>
        <v>112900</v>
      </c>
      <c r="E47" s="36" t="str">
        <f>LEFT(B47,3)&amp;"000"</f>
        <v>112000</v>
      </c>
      <c r="F47" s="36" t="str">
        <f>LEFT(B47,2)&amp;"0000"</f>
        <v>110000</v>
      </c>
      <c r="G47" s="36" t="s">
        <v>6031</v>
      </c>
      <c r="H47" s="160">
        <v>1</v>
      </c>
      <c r="I47" s="36" t="s">
        <v>6031</v>
      </c>
      <c r="J47" s="36"/>
      <c r="K47" s="173"/>
      <c r="L47" s="173"/>
      <c r="M47" s="36" t="s">
        <v>11734</v>
      </c>
      <c r="N47" s="36" t="s">
        <v>11884</v>
      </c>
      <c r="O47" s="52" t="str">
        <f>IF(ISERROR(VLOOKUP(B47,B$2:G$184,6,FALSE)),"Not Creative",VLOOKUP(B47,B$2:G$184,6,FALSE))</f>
        <v>Not Creative</v>
      </c>
      <c r="P47" s="67" t="str">
        <f>VLOOKUP(A47,'LFS Metadata'!$H$2:$J$441,3,FALSE)</f>
        <v>Other animal production</v>
      </c>
    </row>
    <row r="48" spans="1:16" s="67" customFormat="1" x14ac:dyDescent="0.45">
      <c r="A48" s="53" t="s">
        <v>10484</v>
      </c>
      <c r="B48" s="61" t="str">
        <f>RIGHT(A48,6)</f>
        <v>113100</v>
      </c>
      <c r="C48" s="61" t="str">
        <f>LEFT(B48,5)&amp;"0"</f>
        <v>113100</v>
      </c>
      <c r="D48" s="61" t="str">
        <f>LEFT(B48,4)&amp;"00"</f>
        <v>113100</v>
      </c>
      <c r="E48" s="61" t="str">
        <f>LEFT(B48,3)&amp;"000"</f>
        <v>113000</v>
      </c>
      <c r="F48" s="61" t="str">
        <f>LEFT(B48,2)&amp;"0000"</f>
        <v>110000</v>
      </c>
      <c r="G48" s="61" t="s">
        <v>6031</v>
      </c>
      <c r="H48" s="160">
        <v>1.4388489208633094E-2</v>
      </c>
      <c r="I48" s="61" t="s">
        <v>6031</v>
      </c>
      <c r="J48" s="61"/>
      <c r="K48" s="173"/>
      <c r="L48" s="173"/>
      <c r="M48" s="61" t="s">
        <v>11734</v>
      </c>
      <c r="N48" s="36" t="s">
        <v>11884</v>
      </c>
      <c r="O48" s="54" t="str">
        <f>IF(ISERROR(VLOOKUP(B48,B$2:G$184,6,FALSE)),"Not Creative",VLOOKUP(B48,B$2:G$184,6,FALSE))</f>
        <v>Not Creative</v>
      </c>
      <c r="P48" s="67" t="str">
        <f>VLOOKUP(A48,'LFS Metadata'!$H$2:$J$441,3,FALSE)</f>
        <v>Timber tract operations</v>
      </c>
    </row>
    <row r="49" spans="1:16" x14ac:dyDescent="0.45">
      <c r="A49" s="51" t="s">
        <v>10485</v>
      </c>
      <c r="B49" s="36" t="str">
        <f>RIGHT(A49,6)</f>
        <v>113200</v>
      </c>
      <c r="C49" s="36" t="str">
        <f>LEFT(B49,5)&amp;"0"</f>
        <v>113200</v>
      </c>
      <c r="D49" s="36" t="str">
        <f>LEFT(B49,4)&amp;"00"</f>
        <v>113200</v>
      </c>
      <c r="E49" s="36" t="str">
        <f>LEFT(B49,3)&amp;"000"</f>
        <v>113000</v>
      </c>
      <c r="F49" s="36" t="str">
        <f>LEFT(B49,2)&amp;"0000"</f>
        <v>110000</v>
      </c>
      <c r="G49" s="36" t="s">
        <v>6031</v>
      </c>
      <c r="H49" s="160">
        <v>7.6335877862595417E-3</v>
      </c>
      <c r="I49" s="36" t="s">
        <v>6031</v>
      </c>
      <c r="J49" s="36"/>
      <c r="K49" s="173"/>
      <c r="L49" s="173"/>
      <c r="M49" s="36" t="s">
        <v>11734</v>
      </c>
      <c r="N49" s="36" t="s">
        <v>11884</v>
      </c>
      <c r="O49" s="52" t="str">
        <f>IF(ISERROR(VLOOKUP(B49,B$2:G$184,6,FALSE)),"Not Creative",VLOOKUP(B49,B$2:G$184,6,FALSE))</f>
        <v>Not Creative</v>
      </c>
      <c r="P49" s="67" t="str">
        <f>VLOOKUP(A49,'LFS Metadata'!$H$2:$J$441,3,FALSE)</f>
        <v>Forest nurseries and gathering of forest products</v>
      </c>
    </row>
    <row r="50" spans="1:16" x14ac:dyDescent="0.45">
      <c r="A50" s="53" t="s">
        <v>10486</v>
      </c>
      <c r="B50" s="61" t="str">
        <f>RIGHT(A50,6)</f>
        <v>113300</v>
      </c>
      <c r="C50" s="61" t="str">
        <f>LEFT(B50,5)&amp;"0"</f>
        <v>113300</v>
      </c>
      <c r="D50" s="61" t="str">
        <f>LEFT(B50,4)&amp;"00"</f>
        <v>113300</v>
      </c>
      <c r="E50" s="61" t="str">
        <f>LEFT(B50,3)&amp;"000"</f>
        <v>113000</v>
      </c>
      <c r="F50" s="61" t="str">
        <f>LEFT(B50,2)&amp;"0000"</f>
        <v>110000</v>
      </c>
      <c r="G50" s="61" t="s">
        <v>6031</v>
      </c>
      <c r="H50" s="160">
        <v>2.4250822795773429E-3</v>
      </c>
      <c r="I50" s="61" t="s">
        <v>6031</v>
      </c>
      <c r="J50" s="61"/>
      <c r="K50" s="173"/>
      <c r="L50" s="173"/>
      <c r="M50" s="61" t="s">
        <v>11734</v>
      </c>
      <c r="N50" s="36" t="s">
        <v>11884</v>
      </c>
      <c r="O50" s="54" t="str">
        <f>IF(ISERROR(VLOOKUP(B50,B$2:G$184,6,FALSE)),"Not Creative",VLOOKUP(B50,B$2:G$184,6,FALSE))</f>
        <v>Not Creative</v>
      </c>
      <c r="P50" s="67" t="str">
        <f>VLOOKUP(A50,'LFS Metadata'!$H$2:$J$441,3,FALSE)</f>
        <v>Logging</v>
      </c>
    </row>
    <row r="51" spans="1:16" x14ac:dyDescent="0.45">
      <c r="A51" s="51" t="s">
        <v>10487</v>
      </c>
      <c r="B51" s="36" t="str">
        <f>RIGHT(A51,6)</f>
        <v>114100</v>
      </c>
      <c r="C51" s="36" t="str">
        <f>LEFT(B51,5)&amp;"0"</f>
        <v>114100</v>
      </c>
      <c r="D51" s="36" t="str">
        <f>LEFT(B51,4)&amp;"00"</f>
        <v>114100</v>
      </c>
      <c r="E51" s="36" t="str">
        <f>LEFT(B51,3)&amp;"000"</f>
        <v>114000</v>
      </c>
      <c r="F51" s="36" t="str">
        <f>LEFT(B51,2)&amp;"0000"</f>
        <v>110000</v>
      </c>
      <c r="G51" s="36" t="s">
        <v>6031</v>
      </c>
      <c r="H51" s="160">
        <v>1.4629049111807733E-3</v>
      </c>
      <c r="I51" s="36" t="s">
        <v>6031</v>
      </c>
      <c r="J51" s="36"/>
      <c r="K51" s="173"/>
      <c r="L51" s="173"/>
      <c r="M51" s="36" t="s">
        <v>11734</v>
      </c>
      <c r="N51" s="36" t="s">
        <v>11884</v>
      </c>
      <c r="O51" s="52" t="str">
        <f>IF(ISERROR(VLOOKUP(B51,B$2:G$184,6,FALSE)),"Not Creative",VLOOKUP(B51,B$2:G$184,6,FALSE))</f>
        <v>Not Creative</v>
      </c>
      <c r="P51" s="67" t="str">
        <f>VLOOKUP(A51,'LFS Metadata'!$H$2:$J$441,3,FALSE)</f>
        <v>Fishing</v>
      </c>
    </row>
    <row r="52" spans="1:16" x14ac:dyDescent="0.45">
      <c r="A52" s="53" t="s">
        <v>10488</v>
      </c>
      <c r="B52" s="61" t="str">
        <f>RIGHT(A52,6)</f>
        <v>114200</v>
      </c>
      <c r="C52" s="61" t="str">
        <f>LEFT(B52,5)&amp;"0"</f>
        <v>114200</v>
      </c>
      <c r="D52" s="61" t="str">
        <f>LEFT(B52,4)&amp;"00"</f>
        <v>114200</v>
      </c>
      <c r="E52" s="61" t="str">
        <f>LEFT(B52,3)&amp;"000"</f>
        <v>114000</v>
      </c>
      <c r="F52" s="61" t="str">
        <f>LEFT(B52,2)&amp;"0000"</f>
        <v>110000</v>
      </c>
      <c r="G52" s="61" t="s">
        <v>6031</v>
      </c>
      <c r="H52" s="160">
        <v>0</v>
      </c>
      <c r="I52" s="61" t="s">
        <v>6031</v>
      </c>
      <c r="J52" s="61"/>
      <c r="K52" s="173"/>
      <c r="L52" s="173"/>
      <c r="M52" s="61" t="s">
        <v>11734</v>
      </c>
      <c r="N52" s="36" t="s">
        <v>11884</v>
      </c>
      <c r="O52" s="54" t="str">
        <f>IF(ISERROR(VLOOKUP(B52,B$2:G$184,6,FALSE)),"Not Creative",VLOOKUP(B52,B$2:G$184,6,FALSE))</f>
        <v>Not Creative</v>
      </c>
      <c r="P52" s="67" t="str">
        <f>VLOOKUP(A52,'LFS Metadata'!$H$2:$J$441,3,FALSE)</f>
        <v>Hunting and trapping</v>
      </c>
    </row>
    <row r="53" spans="1:16" x14ac:dyDescent="0.45">
      <c r="A53" s="51" t="s">
        <v>10489</v>
      </c>
      <c r="B53" s="36" t="str">
        <f>RIGHT(A53,6)</f>
        <v>115100</v>
      </c>
      <c r="C53" s="36" t="str">
        <f>LEFT(B53,5)&amp;"0"</f>
        <v>115100</v>
      </c>
      <c r="D53" s="36" t="str">
        <f>LEFT(B53,4)&amp;"00"</f>
        <v>115100</v>
      </c>
      <c r="E53" s="36" t="str">
        <f>LEFT(B53,3)&amp;"000"</f>
        <v>115000</v>
      </c>
      <c r="F53" s="36" t="str">
        <f>LEFT(B53,2)&amp;"0000"</f>
        <v>110000</v>
      </c>
      <c r="G53" s="36" t="s">
        <v>6031</v>
      </c>
      <c r="H53" s="160">
        <v>1</v>
      </c>
      <c r="I53" s="36" t="s">
        <v>6031</v>
      </c>
      <c r="J53" s="36"/>
      <c r="K53" s="173"/>
      <c r="L53" s="173"/>
      <c r="M53" s="36" t="s">
        <v>11734</v>
      </c>
      <c r="N53" s="36" t="s">
        <v>11884</v>
      </c>
      <c r="O53" s="52" t="str">
        <f>IF(ISERROR(VLOOKUP(B53,B$2:G$184,6,FALSE)),"Not Creative",VLOOKUP(B53,B$2:G$184,6,FALSE))</f>
        <v>Not Creative</v>
      </c>
      <c r="P53" s="67" t="str">
        <f>VLOOKUP(A53,'LFS Metadata'!$H$2:$J$441,3,FALSE)</f>
        <v>Support activities for crop production</v>
      </c>
    </row>
    <row r="54" spans="1:16" x14ac:dyDescent="0.45">
      <c r="A54" s="53" t="s">
        <v>10490</v>
      </c>
      <c r="B54" s="61" t="str">
        <f>RIGHT(A54,6)</f>
        <v>115200</v>
      </c>
      <c r="C54" s="61" t="str">
        <f>LEFT(B54,5)&amp;"0"</f>
        <v>115200</v>
      </c>
      <c r="D54" s="61" t="str">
        <f>LEFT(B54,4)&amp;"00"</f>
        <v>115200</v>
      </c>
      <c r="E54" s="61" t="str">
        <f>LEFT(B54,3)&amp;"000"</f>
        <v>115000</v>
      </c>
      <c r="F54" s="61" t="str">
        <f>LEFT(B54,2)&amp;"0000"</f>
        <v>110000</v>
      </c>
      <c r="G54" s="61" t="s">
        <v>6031</v>
      </c>
      <c r="H54" s="160">
        <v>1</v>
      </c>
      <c r="I54" s="61" t="s">
        <v>6031</v>
      </c>
      <c r="J54" s="61"/>
      <c r="K54" s="173"/>
      <c r="L54" s="173"/>
      <c r="M54" s="61" t="s">
        <v>11734</v>
      </c>
      <c r="N54" s="36" t="s">
        <v>11884</v>
      </c>
      <c r="O54" s="54" t="str">
        <f>IF(ISERROR(VLOOKUP(B54,B$2:G$184,6,FALSE)),"Not Creative",VLOOKUP(B54,B$2:G$184,6,FALSE))</f>
        <v>Not Creative</v>
      </c>
      <c r="P54" s="67" t="str">
        <f>VLOOKUP(A54,'LFS Metadata'!$H$2:$J$441,3,FALSE)</f>
        <v>Support activities for animal production</v>
      </c>
    </row>
    <row r="55" spans="1:16" x14ac:dyDescent="0.45">
      <c r="A55" s="51" t="s">
        <v>10491</v>
      </c>
      <c r="B55" s="36" t="str">
        <f>RIGHT(A55,6)</f>
        <v>115300</v>
      </c>
      <c r="C55" s="36" t="str">
        <f>LEFT(B55,5)&amp;"0"</f>
        <v>115300</v>
      </c>
      <c r="D55" s="36" t="str">
        <f>LEFT(B55,4)&amp;"00"</f>
        <v>115300</v>
      </c>
      <c r="E55" s="36" t="str">
        <f>LEFT(B55,3)&amp;"000"</f>
        <v>115000</v>
      </c>
      <c r="F55" s="36" t="str">
        <f>LEFT(B55,2)&amp;"0000"</f>
        <v>110000</v>
      </c>
      <c r="G55" s="36" t="s">
        <v>6031</v>
      </c>
      <c r="H55" s="160">
        <v>4.5473336089293095E-3</v>
      </c>
      <c r="I55" s="36" t="s">
        <v>6031</v>
      </c>
      <c r="J55" s="36"/>
      <c r="K55" s="173"/>
      <c r="L55" s="173"/>
      <c r="M55" s="36" t="s">
        <v>11734</v>
      </c>
      <c r="N55" s="36" t="s">
        <v>11884</v>
      </c>
      <c r="O55" s="52" t="str">
        <f>IF(ISERROR(VLOOKUP(B55,B$2:G$184,6,FALSE)),"Not Creative",VLOOKUP(B55,B$2:G$184,6,FALSE))</f>
        <v>Not Creative</v>
      </c>
      <c r="P55" s="67" t="str">
        <f>VLOOKUP(A55,'LFS Metadata'!$H$2:$J$441,3,FALSE)</f>
        <v>Support activities for forestry</v>
      </c>
    </row>
    <row r="56" spans="1:16" x14ac:dyDescent="0.45">
      <c r="A56" s="53" t="s">
        <v>10472</v>
      </c>
      <c r="B56" s="61" t="str">
        <f>RIGHT(A56,6)</f>
        <v>11NN00</v>
      </c>
      <c r="C56" s="61" t="str">
        <f>LEFT(B56,5)&amp;"0"</f>
        <v>11NN00</v>
      </c>
      <c r="D56" s="61" t="str">
        <f>LEFT(B56,4)&amp;"00"</f>
        <v>11NN00</v>
      </c>
      <c r="E56" s="61" t="str">
        <f>LEFT(B56,3)&amp;"000"</f>
        <v>11N000</v>
      </c>
      <c r="F56" s="61" t="str">
        <f>LEFT(B56,2)&amp;"0000"</f>
        <v>110000</v>
      </c>
      <c r="G56" s="61" t="s">
        <v>6031</v>
      </c>
      <c r="H56" s="160">
        <v>1</v>
      </c>
      <c r="I56" s="61" t="s">
        <v>6031</v>
      </c>
      <c r="J56" s="61"/>
      <c r="K56" s="173"/>
      <c r="L56" s="173"/>
      <c r="M56" s="61" t="s">
        <v>11734</v>
      </c>
      <c r="N56" s="36" t="s">
        <v>11884</v>
      </c>
      <c r="O56" s="54" t="str">
        <f>IF(ISERROR(VLOOKUP(B56,B$2:G$184,6,FALSE)),"Not Creative",VLOOKUP(B56,B$2:G$184,6,FALSE))</f>
        <v>Not Creative</v>
      </c>
      <c r="P56" s="67" t="str">
        <f>VLOOKUP(A56,'LFS Metadata'!$H$2:$J$441,3,FALSE)</f>
        <v>Farming - not elsewhere classified (nec)</v>
      </c>
    </row>
    <row r="57" spans="1:16" x14ac:dyDescent="0.45">
      <c r="A57" s="165" t="s">
        <v>11887</v>
      </c>
      <c r="B57" s="36" t="str">
        <f>RIGHT(A57,6)</f>
        <v>Tota00</v>
      </c>
      <c r="C57" s="36" t="str">
        <f>LEFT(B57,5)&amp;"0"</f>
        <v>Tota00</v>
      </c>
      <c r="D57" s="36" t="str">
        <f>LEFT(B57,4)&amp;"00"</f>
        <v>Tota00</v>
      </c>
      <c r="E57" s="36" t="str">
        <f>LEFT(B57,3)&amp;"000"</f>
        <v>Tot000</v>
      </c>
      <c r="F57" s="36" t="str">
        <f>LEFT(B57,2)&amp;"0000"</f>
        <v>To0000</v>
      </c>
      <c r="G57" s="36" t="s">
        <v>11885</v>
      </c>
      <c r="H57" s="160">
        <v>1</v>
      </c>
      <c r="I57" s="36" t="s">
        <v>11885</v>
      </c>
      <c r="J57" s="36"/>
      <c r="K57" s="173"/>
      <c r="L57" s="173"/>
      <c r="M57" s="169" t="s">
        <v>11888</v>
      </c>
      <c r="N57" s="170" t="s">
        <v>11889</v>
      </c>
      <c r="O57" s="171"/>
      <c r="P57" s="67" t="s">
        <v>6636</v>
      </c>
    </row>
    <row r="58" spans="1:16" x14ac:dyDescent="0.45">
      <c r="A58" s="165" t="s">
        <v>12040</v>
      </c>
      <c r="B58" s="61" t="str">
        <f>RIGHT(A58,6)</f>
        <v>311A00</v>
      </c>
      <c r="C58" s="61" t="str">
        <f>LEFT(B58,5)&amp;"0"</f>
        <v>311A00</v>
      </c>
      <c r="D58" s="61" t="str">
        <f>LEFT(B58,4)&amp;"00"</f>
        <v>311A00</v>
      </c>
      <c r="E58" s="61" t="str">
        <f>LEFT(B58,3)&amp;"000"</f>
        <v>311000</v>
      </c>
      <c r="F58" s="61" t="str">
        <f>LEFT(B58,2)&amp;"0000"</f>
        <v>310000</v>
      </c>
      <c r="G58" s="61" t="s">
        <v>11885</v>
      </c>
      <c r="H58" s="160">
        <v>1.0248001639680262E-2</v>
      </c>
      <c r="I58" s="61" t="s">
        <v>11885</v>
      </c>
      <c r="J58" s="61"/>
      <c r="K58" s="173" t="s">
        <v>12099</v>
      </c>
      <c r="L58" s="173" t="s">
        <v>12100</v>
      </c>
      <c r="M58" s="61" t="s">
        <v>11885</v>
      </c>
      <c r="N58" s="36" t="s">
        <v>12085</v>
      </c>
      <c r="O58" s="54"/>
      <c r="P58" s="63" t="s">
        <v>11940</v>
      </c>
    </row>
    <row r="59" spans="1:16" x14ac:dyDescent="0.45">
      <c r="A59" s="166" t="s">
        <v>12001</v>
      </c>
      <c r="B59" s="61" t="str">
        <f>RIGHT(A59,6)</f>
        <v>312000</v>
      </c>
      <c r="C59" s="61" t="str">
        <f>LEFT(B59,5)&amp;"0"</f>
        <v>312000</v>
      </c>
      <c r="D59" s="61" t="str">
        <f>LEFT(B59,4)&amp;"00"</f>
        <v>312000</v>
      </c>
      <c r="E59" s="61" t="str">
        <f>LEFT(B59,3)&amp;"000"</f>
        <v>312000</v>
      </c>
      <c r="F59" s="61" t="str">
        <f>LEFT(B59,2)&amp;"0000"</f>
        <v>310000</v>
      </c>
      <c r="G59" s="61" t="s">
        <v>11885</v>
      </c>
      <c r="H59" s="160">
        <v>1.0248001639680262E-2</v>
      </c>
      <c r="I59" s="61" t="s">
        <v>11885</v>
      </c>
      <c r="J59" s="61"/>
      <c r="K59" s="173" t="s">
        <v>12099</v>
      </c>
      <c r="L59" s="173" t="s">
        <v>12100</v>
      </c>
      <c r="M59" s="61" t="s">
        <v>11885</v>
      </c>
      <c r="N59" s="36" t="s">
        <v>12085</v>
      </c>
      <c r="O59" s="54"/>
      <c r="P59" s="172" t="s">
        <v>11901</v>
      </c>
    </row>
    <row r="60" spans="1:16" x14ac:dyDescent="0.45">
      <c r="A60" s="53" t="s">
        <v>10260</v>
      </c>
      <c r="B60" s="61" t="str">
        <f>RIGHT(A60,6)</f>
        <v>31A000</v>
      </c>
      <c r="C60" s="61" t="str">
        <f>LEFT(B60,5)&amp;"0"</f>
        <v>31A000</v>
      </c>
      <c r="D60" s="61" t="str">
        <f>LEFT(B60,4)&amp;"00"</f>
        <v>31A000</v>
      </c>
      <c r="E60" s="61" t="str">
        <f>LEFT(B60,3)&amp;"000"</f>
        <v>31A000</v>
      </c>
      <c r="F60" s="61" t="str">
        <f>LEFT(B60,2)&amp;"0000"</f>
        <v>310000</v>
      </c>
      <c r="G60" s="61" t="s">
        <v>6031</v>
      </c>
      <c r="H60" s="160">
        <v>3.8690476190476192E-2</v>
      </c>
      <c r="I60" s="61" t="s">
        <v>6031</v>
      </c>
      <c r="J60" s="61"/>
      <c r="K60" s="173" t="s">
        <v>12101</v>
      </c>
      <c r="L60" s="173" t="s">
        <v>7</v>
      </c>
      <c r="M60" s="61" t="s">
        <v>142</v>
      </c>
      <c r="N60" s="36" t="s">
        <v>11886</v>
      </c>
      <c r="O60" s="54"/>
      <c r="P60" s="63" t="str">
        <f>VLOOKUP(B60,industry_descriptions!$A$2:$D$501,3,FALSE)</f>
        <v>31A000</v>
      </c>
    </row>
    <row r="61" spans="1:16" x14ac:dyDescent="0.45">
      <c r="A61" s="51" t="s">
        <v>10261</v>
      </c>
      <c r="B61" s="36" t="str">
        <f>RIGHT(A61,6)</f>
        <v>31B000</v>
      </c>
      <c r="C61" s="36" t="str">
        <f>LEFT(B61,5)&amp;"0"</f>
        <v>31B000</v>
      </c>
      <c r="D61" s="36" t="str">
        <f>LEFT(B61,4)&amp;"00"</f>
        <v>31B000</v>
      </c>
      <c r="E61" s="36" t="str">
        <f>LEFT(B61,3)&amp;"000"</f>
        <v>31B000</v>
      </c>
      <c r="F61" s="36" t="str">
        <f>LEFT(B61,2)&amp;"0000"</f>
        <v>310000</v>
      </c>
      <c r="G61" s="36" t="s">
        <v>6031</v>
      </c>
      <c r="H61" s="160">
        <v>3.8690476190476192E-2</v>
      </c>
      <c r="I61" s="36" t="s">
        <v>6031</v>
      </c>
      <c r="J61" s="36"/>
      <c r="K61" s="173" t="s">
        <v>12101</v>
      </c>
      <c r="L61" s="173" t="s">
        <v>7</v>
      </c>
      <c r="M61" s="36" t="s">
        <v>142</v>
      </c>
      <c r="N61" s="36" t="s">
        <v>11886</v>
      </c>
      <c r="O61" s="52"/>
      <c r="P61" s="63" t="str">
        <f>VLOOKUP(B61,industry_descriptions!$A$2:$D$501,3,FALSE)</f>
        <v>31B000</v>
      </c>
    </row>
    <row r="62" spans="1:16" x14ac:dyDescent="0.45">
      <c r="A62" s="166" t="s">
        <v>12084</v>
      </c>
      <c r="B62" s="61" t="str">
        <f>RIGHT(A62,6)</f>
        <v>321000</v>
      </c>
      <c r="C62" s="61" t="str">
        <f>LEFT(B62,5)&amp;"0"</f>
        <v>321000</v>
      </c>
      <c r="D62" s="61" t="str">
        <f>LEFT(B62,4)&amp;"00"</f>
        <v>321000</v>
      </c>
      <c r="E62" s="61" t="str">
        <f>LEFT(B62,3)&amp;"000"</f>
        <v>321000</v>
      </c>
      <c r="F62" s="61" t="str">
        <f>LEFT(B62,2)&amp;"0000"</f>
        <v>320000</v>
      </c>
      <c r="G62" s="61" t="s">
        <v>11885</v>
      </c>
      <c r="H62" s="160">
        <v>1.2814112165085705E-2</v>
      </c>
      <c r="I62" s="61" t="s">
        <v>11885</v>
      </c>
      <c r="J62" s="61"/>
      <c r="K62" s="173" t="s">
        <v>12101</v>
      </c>
      <c r="L62" s="173" t="s">
        <v>7</v>
      </c>
      <c r="M62" s="61" t="s">
        <v>11885</v>
      </c>
      <c r="N62" s="36" t="s">
        <v>12085</v>
      </c>
      <c r="O62" s="54"/>
      <c r="P62" s="172" t="s">
        <v>11988</v>
      </c>
    </row>
    <row r="63" spans="1:16" x14ac:dyDescent="0.45">
      <c r="A63" s="51" t="s">
        <v>10414</v>
      </c>
      <c r="B63" s="36" t="str">
        <f>RIGHT(A63,6)</f>
        <v>713200</v>
      </c>
      <c r="C63" s="36" t="str">
        <f>LEFT(B63,5)&amp;"0"</f>
        <v>713200</v>
      </c>
      <c r="D63" s="36" t="str">
        <f>LEFT(B63,4)&amp;"00"</f>
        <v>713200</v>
      </c>
      <c r="E63" s="36" t="str">
        <f>LEFT(B63,3)&amp;"000"</f>
        <v>713000</v>
      </c>
      <c r="F63" s="36" t="str">
        <f>LEFT(B63,2)&amp;"0000"</f>
        <v>710000</v>
      </c>
      <c r="G63" s="36" t="s">
        <v>6031</v>
      </c>
      <c r="H63" s="160">
        <v>3.2497678737233054E-2</v>
      </c>
      <c r="I63" s="36" t="s">
        <v>6031</v>
      </c>
      <c r="J63" s="36"/>
      <c r="K63" s="173"/>
      <c r="L63" s="173"/>
      <c r="M63" s="36" t="s">
        <v>164</v>
      </c>
      <c r="N63" s="36" t="s">
        <v>11886</v>
      </c>
      <c r="O63" s="52"/>
      <c r="P63" s="63" t="str">
        <f>VLOOKUP(B63,industry_descriptions!$A$2:$D$501,3,FALSE)</f>
        <v>713200 Gambling industries</v>
      </c>
    </row>
    <row r="64" spans="1:16" x14ac:dyDescent="0.45">
      <c r="A64" s="53" t="s">
        <v>10415</v>
      </c>
      <c r="B64" s="61" t="str">
        <f>RIGHT(A64,6)</f>
        <v>713A00</v>
      </c>
      <c r="C64" s="61" t="str">
        <f>LEFT(B64,5)&amp;"0"</f>
        <v>713A00</v>
      </c>
      <c r="D64" s="61" t="str">
        <f>LEFT(B64,4)&amp;"00"</f>
        <v>713A00</v>
      </c>
      <c r="E64" s="61" t="str">
        <f>LEFT(B64,3)&amp;"000"</f>
        <v>713000</v>
      </c>
      <c r="F64" s="61" t="str">
        <f>LEFT(B64,2)&amp;"0000"</f>
        <v>710000</v>
      </c>
      <c r="G64" s="61" t="s">
        <v>6031</v>
      </c>
      <c r="H64" s="160">
        <v>1</v>
      </c>
      <c r="I64" s="61" t="s">
        <v>6031</v>
      </c>
      <c r="J64" s="61"/>
      <c r="K64" s="173"/>
      <c r="L64" s="173"/>
      <c r="M64" s="61" t="s">
        <v>164</v>
      </c>
      <c r="N64" s="36" t="s">
        <v>11886</v>
      </c>
      <c r="O64" s="54"/>
      <c r="P64" s="63" t="str">
        <f>VLOOKUP(B64,industry_descriptions!$A$2:$D$501,3,FALSE)</f>
        <v>713A00</v>
      </c>
    </row>
    <row r="65" spans="1:16" x14ac:dyDescent="0.45">
      <c r="A65" s="53" t="s">
        <v>10262</v>
      </c>
      <c r="B65" s="61" t="str">
        <f>RIGHT(A65,6)</f>
        <v>321100</v>
      </c>
      <c r="C65" s="61" t="str">
        <f>LEFT(B65,5)&amp;"0"</f>
        <v>321100</v>
      </c>
      <c r="D65" s="61" t="str">
        <f>LEFT(B65,4)&amp;"00"</f>
        <v>321100</v>
      </c>
      <c r="E65" s="61" t="str">
        <f>LEFT(B65,3)&amp;"000"</f>
        <v>321000</v>
      </c>
      <c r="F65" s="61" t="str">
        <f>LEFT(B65,2)&amp;"0000"</f>
        <v>320000</v>
      </c>
      <c r="G65" s="61" t="s">
        <v>6031</v>
      </c>
      <c r="H65" s="160">
        <v>5.2734854059357369E-3</v>
      </c>
      <c r="I65" s="61" t="s">
        <v>6031</v>
      </c>
      <c r="J65" s="61"/>
      <c r="K65" s="173" t="s">
        <v>12101</v>
      </c>
      <c r="L65" s="173" t="s">
        <v>7</v>
      </c>
      <c r="M65" s="61" t="s">
        <v>142</v>
      </c>
      <c r="N65" s="36" t="s">
        <v>11886</v>
      </c>
      <c r="O65" s="54"/>
      <c r="P65" s="67" t="str">
        <f>VLOOKUP(B65,industry_descriptions!$A$2:$D$501,3,FALSE)</f>
        <v>321100 Sawmills and wood preservation</v>
      </c>
    </row>
    <row r="66" spans="1:16" x14ac:dyDescent="0.45">
      <c r="A66" s="53" t="s">
        <v>10755</v>
      </c>
      <c r="B66" s="61" t="str">
        <f>RIGHT(A66,6)</f>
        <v>711200</v>
      </c>
      <c r="C66" s="61" t="str">
        <f>LEFT(B66,5)&amp;"0"</f>
        <v>711200</v>
      </c>
      <c r="D66" s="61" t="str">
        <f>LEFT(B66,4)&amp;"00"</f>
        <v>711200</v>
      </c>
      <c r="E66" s="61" t="str">
        <f>LEFT(B66,3)&amp;"000"</f>
        <v>711000</v>
      </c>
      <c r="F66" s="61" t="str">
        <f>LEFT(B66,2)&amp;"0000"</f>
        <v>710000</v>
      </c>
      <c r="G66" s="61" t="s">
        <v>6031</v>
      </c>
      <c r="H66" s="160">
        <v>3.9795918367346937E-2</v>
      </c>
      <c r="I66" s="61" t="s">
        <v>6031</v>
      </c>
      <c r="J66" s="61"/>
      <c r="K66" s="173"/>
      <c r="L66" s="173"/>
      <c r="M66" s="61" t="s">
        <v>164</v>
      </c>
      <c r="N66" s="36" t="s">
        <v>11884</v>
      </c>
      <c r="O66" s="54" t="str">
        <f>IF(ISERROR(VLOOKUP(B66,B$2:G$184,6,FALSE)),"Not Creative",VLOOKUP(B66,B$2:G$184,6,FALSE))</f>
        <v>Not Creative</v>
      </c>
      <c r="P66" s="67" t="str">
        <f>VLOOKUP(A66,'LFS Metadata'!$H$2:$J$441,3,FALSE)</f>
        <v>Spectator sports</v>
      </c>
    </row>
    <row r="67" spans="1:16" x14ac:dyDescent="0.45">
      <c r="A67" s="51" t="s">
        <v>10263</v>
      </c>
      <c r="B67" s="36" t="str">
        <f>RIGHT(A67,6)</f>
        <v>321200</v>
      </c>
      <c r="C67" s="36" t="str">
        <f>LEFT(B67,5)&amp;"0"</f>
        <v>321200</v>
      </c>
      <c r="D67" s="36" t="str">
        <f>LEFT(B67,4)&amp;"00"</f>
        <v>321200</v>
      </c>
      <c r="E67" s="36" t="str">
        <f>LEFT(B67,3)&amp;"000"</f>
        <v>321000</v>
      </c>
      <c r="F67" s="36" t="str">
        <f>LEFT(B67,2)&amp;"0000"</f>
        <v>320000</v>
      </c>
      <c r="G67" s="36" t="s">
        <v>6031</v>
      </c>
      <c r="H67" s="160">
        <v>1.0961810466760962E-2</v>
      </c>
      <c r="I67" s="36" t="s">
        <v>6031</v>
      </c>
      <c r="J67" s="36"/>
      <c r="K67" s="173" t="s">
        <v>12101</v>
      </c>
      <c r="L67" s="173" t="s">
        <v>7</v>
      </c>
      <c r="M67" s="61" t="s">
        <v>142</v>
      </c>
      <c r="N67" s="36" t="s">
        <v>11886</v>
      </c>
      <c r="O67" s="52"/>
      <c r="P67" s="67" t="str">
        <f>VLOOKUP(B67,industry_descriptions!$A$2:$D$501,3,FALSE)</f>
        <v>321200 Veneer, plywood and engineered wood product manufacturing</v>
      </c>
    </row>
    <row r="68" spans="1:16" x14ac:dyDescent="0.45">
      <c r="A68" s="53" t="s">
        <v>10264</v>
      </c>
      <c r="B68" s="61" t="str">
        <f>RIGHT(A68,6)</f>
        <v>321900</v>
      </c>
      <c r="C68" s="61" t="str">
        <f>LEFT(B68,5)&amp;"0"</f>
        <v>321900</v>
      </c>
      <c r="D68" s="61" t="str">
        <f>LEFT(B68,4)&amp;"00"</f>
        <v>321900</v>
      </c>
      <c r="E68" s="61" t="str">
        <f>LEFT(B68,3)&amp;"000"</f>
        <v>321000</v>
      </c>
      <c r="F68" s="61" t="str">
        <f>LEFT(B68,2)&amp;"0000"</f>
        <v>320000</v>
      </c>
      <c r="G68" s="61" t="s">
        <v>6031</v>
      </c>
      <c r="H68" s="160">
        <v>2.3402076934327921E-2</v>
      </c>
      <c r="I68" s="61" t="s">
        <v>6031</v>
      </c>
      <c r="J68" s="61"/>
      <c r="K68" s="173" t="s">
        <v>12101</v>
      </c>
      <c r="L68" s="173" t="s">
        <v>7</v>
      </c>
      <c r="M68" s="61" t="s">
        <v>142</v>
      </c>
      <c r="N68" s="36" t="s">
        <v>11886</v>
      </c>
      <c r="O68" s="54"/>
      <c r="P68" s="67" t="str">
        <f>VLOOKUP(B68,industry_descriptions!$A$2:$D$501,3,FALSE)</f>
        <v>321900 Other wood product manufacturing</v>
      </c>
    </row>
    <row r="69" spans="1:16" x14ac:dyDescent="0.45">
      <c r="A69" s="166" t="s">
        <v>12057</v>
      </c>
      <c r="B69" s="61" t="str">
        <f>RIGHT(A69,6)</f>
        <v>322000</v>
      </c>
      <c r="C69" s="61" t="str">
        <f>LEFT(B69,5)&amp;"0"</f>
        <v>322000</v>
      </c>
      <c r="D69" s="61" t="str">
        <f>LEFT(B69,4)&amp;"00"</f>
        <v>322000</v>
      </c>
      <c r="E69" s="61" t="str">
        <f>LEFT(B69,3)&amp;"000"</f>
        <v>322000</v>
      </c>
      <c r="F69" s="61" t="str">
        <f>LEFT(B69,2)&amp;"0000"</f>
        <v>320000</v>
      </c>
      <c r="G69" s="61" t="s">
        <v>11885</v>
      </c>
      <c r="H69" s="160">
        <v>1.2814112165085705E-2</v>
      </c>
      <c r="I69" s="61" t="s">
        <v>11885</v>
      </c>
      <c r="J69" s="61"/>
      <c r="K69" s="173" t="s">
        <v>12101</v>
      </c>
      <c r="L69" s="173" t="s">
        <v>7</v>
      </c>
      <c r="M69" s="61" t="s">
        <v>11885</v>
      </c>
      <c r="N69" s="36" t="s">
        <v>12085</v>
      </c>
      <c r="O69" s="54"/>
      <c r="P69" s="172" t="s">
        <v>11959</v>
      </c>
    </row>
    <row r="70" spans="1:16" x14ac:dyDescent="0.45">
      <c r="A70" s="165" t="s">
        <v>12060</v>
      </c>
      <c r="B70" s="61" t="str">
        <f>RIGHT(A70,6)</f>
        <v>324000</v>
      </c>
      <c r="C70" s="61" t="str">
        <f>LEFT(B70,5)&amp;"0"</f>
        <v>324000</v>
      </c>
      <c r="D70" s="61" t="str">
        <f>LEFT(B70,4)&amp;"00"</f>
        <v>324000</v>
      </c>
      <c r="E70" s="61" t="str">
        <f>LEFT(B70,3)&amp;"000"</f>
        <v>324000</v>
      </c>
      <c r="F70" s="61" t="str">
        <f>LEFT(B70,2)&amp;"0000"</f>
        <v>320000</v>
      </c>
      <c r="G70" s="61" t="s">
        <v>11885</v>
      </c>
      <c r="H70" s="160">
        <v>1.3844515441959531E-2</v>
      </c>
      <c r="I70" s="61" t="s">
        <v>11885</v>
      </c>
      <c r="J70" s="61"/>
      <c r="K70" s="173" t="s">
        <v>12101</v>
      </c>
      <c r="L70" s="173" t="s">
        <v>7</v>
      </c>
      <c r="M70" s="61" t="s">
        <v>11885</v>
      </c>
      <c r="N70" s="36" t="s">
        <v>12085</v>
      </c>
      <c r="O70" s="54"/>
      <c r="P70" s="63" t="s">
        <v>11964</v>
      </c>
    </row>
    <row r="71" spans="1:16" x14ac:dyDescent="0.45">
      <c r="A71" s="51" t="s">
        <v>10279</v>
      </c>
      <c r="B71" s="36" t="str">
        <f>RIGHT(A71,6)</f>
        <v>327300</v>
      </c>
      <c r="C71" s="36" t="str">
        <f>LEFT(B71,5)&amp;"0"</f>
        <v>327300</v>
      </c>
      <c r="D71" s="36" t="str">
        <f>LEFT(B71,4)&amp;"00"</f>
        <v>327300</v>
      </c>
      <c r="E71" s="36" t="str">
        <f>LEFT(B71,3)&amp;"000"</f>
        <v>327000</v>
      </c>
      <c r="F71" s="36" t="str">
        <f>LEFT(B71,2)&amp;"0000"</f>
        <v>320000</v>
      </c>
      <c r="G71" s="36" t="s">
        <v>6031</v>
      </c>
      <c r="H71" s="160">
        <v>6.1279203370356184E-3</v>
      </c>
      <c r="I71" s="36" t="s">
        <v>6031</v>
      </c>
      <c r="J71" s="36"/>
      <c r="K71" s="173" t="s">
        <v>12101</v>
      </c>
      <c r="L71" s="173" t="s">
        <v>7</v>
      </c>
      <c r="M71" s="61" t="s">
        <v>142</v>
      </c>
      <c r="N71" s="36" t="s">
        <v>11886</v>
      </c>
      <c r="O71" s="52"/>
      <c r="P71" s="67" t="str">
        <f>VLOOKUP(B71,industry_descriptions!$A$2:$D$501,3,FALSE)</f>
        <v>327300 Cement and concrete product manufacturing</v>
      </c>
    </row>
    <row r="72" spans="1:16" x14ac:dyDescent="0.45">
      <c r="A72" s="53" t="s">
        <v>10435</v>
      </c>
      <c r="B72" s="61" t="str">
        <f>RIGHT(A72,6)</f>
        <v>327900</v>
      </c>
      <c r="C72" s="61" t="str">
        <f>LEFT(B72,5)&amp;"0"</f>
        <v>327900</v>
      </c>
      <c r="D72" s="61" t="str">
        <f>LEFT(B72,4)&amp;"00"</f>
        <v>327900</v>
      </c>
      <c r="E72" s="61" t="str">
        <f>LEFT(B72,3)&amp;"000"</f>
        <v>327000</v>
      </c>
      <c r="F72" s="61" t="str">
        <f>LEFT(B72,2)&amp;"0000"</f>
        <v>320000</v>
      </c>
      <c r="G72" s="61" t="s">
        <v>7</v>
      </c>
      <c r="H72" s="160">
        <v>1.7629179331306991E-2</v>
      </c>
      <c r="I72" s="61" t="s">
        <v>7</v>
      </c>
      <c r="J72" s="61"/>
      <c r="K72" s="173" t="s">
        <v>12101</v>
      </c>
      <c r="L72" s="173" t="s">
        <v>7</v>
      </c>
      <c r="M72" s="61" t="s">
        <v>142</v>
      </c>
      <c r="N72" s="36" t="s">
        <v>11886</v>
      </c>
      <c r="O72" s="54"/>
      <c r="P72" s="67" t="str">
        <f>VLOOKUP(B72,industry_descriptions!$A$2:$D$501,3,FALSE)</f>
        <v>327900 Other non-metallic mineral product manufacturing</v>
      </c>
    </row>
    <row r="73" spans="1:16" x14ac:dyDescent="0.45">
      <c r="A73" s="51" t="s">
        <v>10760</v>
      </c>
      <c r="B73" s="36" t="str">
        <f>RIGHT(A73,6)</f>
        <v>713100</v>
      </c>
      <c r="C73" s="36" t="str">
        <f>LEFT(B73,5)&amp;"0"</f>
        <v>713100</v>
      </c>
      <c r="D73" s="36" t="str">
        <f>LEFT(B73,4)&amp;"00"</f>
        <v>713100</v>
      </c>
      <c r="E73" s="36" t="str">
        <f>LEFT(B73,3)&amp;"000"</f>
        <v>713000</v>
      </c>
      <c r="F73" s="36" t="str">
        <f>LEFT(B73,2)&amp;"0000"</f>
        <v>710000</v>
      </c>
      <c r="G73" s="36" t="s">
        <v>6031</v>
      </c>
      <c r="H73" s="160">
        <v>2.7450980392156862E-2</v>
      </c>
      <c r="I73" s="36" t="s">
        <v>6031</v>
      </c>
      <c r="J73" s="36"/>
      <c r="K73" s="173"/>
      <c r="L73" s="173"/>
      <c r="M73" s="36" t="s">
        <v>164</v>
      </c>
      <c r="N73" s="36" t="s">
        <v>11884</v>
      </c>
      <c r="O73" s="52" t="str">
        <f>IF(ISERROR(VLOOKUP(B73,B$2:G$184,6,FALSE)),"Not Creative",VLOOKUP(B73,B$2:G$184,6,FALSE))</f>
        <v>Not Creative</v>
      </c>
      <c r="P73" s="67" t="str">
        <f>VLOOKUP(A73,'LFS Metadata'!$H$2:$J$441,3,FALSE)</f>
        <v>Amusement parks and arcades</v>
      </c>
    </row>
    <row r="74" spans="1:16" x14ac:dyDescent="0.45">
      <c r="A74" s="53" t="s">
        <v>10761</v>
      </c>
      <c r="B74" s="61" t="str">
        <f>RIGHT(A74,6)</f>
        <v>713200</v>
      </c>
      <c r="C74" s="61" t="str">
        <f>LEFT(B74,5)&amp;"0"</f>
        <v>713200</v>
      </c>
      <c r="D74" s="61" t="str">
        <f>LEFT(B74,4)&amp;"00"</f>
        <v>713200</v>
      </c>
      <c r="E74" s="61" t="str">
        <f>LEFT(B74,3)&amp;"000"</f>
        <v>713000</v>
      </c>
      <c r="F74" s="61" t="str">
        <f>LEFT(B74,2)&amp;"0000"</f>
        <v>710000</v>
      </c>
      <c r="G74" s="61" t="s">
        <v>6031</v>
      </c>
      <c r="H74" s="160">
        <v>3.2497678737233054E-2</v>
      </c>
      <c r="I74" s="61" t="s">
        <v>6031</v>
      </c>
      <c r="J74" s="61"/>
      <c r="K74" s="173"/>
      <c r="L74" s="173"/>
      <c r="M74" s="61" t="s">
        <v>164</v>
      </c>
      <c r="N74" s="36" t="s">
        <v>11884</v>
      </c>
      <c r="O74" s="54" t="str">
        <f>IF(ISERROR(VLOOKUP(B74,B$2:G$184,6,FALSE)),"Not Creative",VLOOKUP(B74,B$2:G$184,6,FALSE))</f>
        <v>Not Creative</v>
      </c>
      <c r="P74" s="67" t="str">
        <f>VLOOKUP(A74,'LFS Metadata'!$H$2:$J$441,3,FALSE)</f>
        <v>Gambling industries</v>
      </c>
    </row>
    <row r="75" spans="1:16" x14ac:dyDescent="0.45">
      <c r="A75" s="51" t="s">
        <v>10762</v>
      </c>
      <c r="B75" s="36" t="str">
        <f>RIGHT(A75,6)</f>
        <v>713900</v>
      </c>
      <c r="C75" s="36" t="str">
        <f>LEFT(B75,5)&amp;"0"</f>
        <v>713900</v>
      </c>
      <c r="D75" s="36" t="str">
        <f>LEFT(B75,4)&amp;"00"</f>
        <v>713900</v>
      </c>
      <c r="E75" s="36" t="str">
        <f>LEFT(B75,3)&amp;"000"</f>
        <v>713000</v>
      </c>
      <c r="F75" s="36" t="str">
        <f>LEFT(B75,2)&amp;"0000"</f>
        <v>710000</v>
      </c>
      <c r="G75" s="36" t="s">
        <v>6031</v>
      </c>
      <c r="H75" s="160">
        <v>1.0737022139169543E-2</v>
      </c>
      <c r="I75" s="36" t="s">
        <v>6031</v>
      </c>
      <c r="J75" s="36"/>
      <c r="K75" s="173"/>
      <c r="L75" s="173"/>
      <c r="M75" s="36" t="s">
        <v>164</v>
      </c>
      <c r="N75" s="36" t="s">
        <v>11884</v>
      </c>
      <c r="O75" s="52" t="str">
        <f>IF(ISERROR(VLOOKUP(B75,B$2:G$184,6,FALSE)),"Not Creative",VLOOKUP(B75,B$2:G$184,6,FALSE))</f>
        <v>Not Creative</v>
      </c>
      <c r="P75" s="67" t="str">
        <f>VLOOKUP(A75,'LFS Metadata'!$H$2:$J$441,3,FALSE)</f>
        <v>Other amusement and recreation industries</v>
      </c>
    </row>
    <row r="76" spans="1:16" x14ac:dyDescent="0.45">
      <c r="A76" s="53" t="s">
        <v>10238</v>
      </c>
      <c r="B76" s="61" t="str">
        <f>RIGHT(A76,6)</f>
        <v>23A000</v>
      </c>
      <c r="C76" s="61" t="str">
        <f>LEFT(B76,5)&amp;"0"</f>
        <v>23A000</v>
      </c>
      <c r="D76" s="61" t="str">
        <f>LEFT(B76,4)&amp;"00"</f>
        <v>23A000</v>
      </c>
      <c r="E76" s="61" t="str">
        <f>LEFT(B76,3)&amp;"000"</f>
        <v>23A000</v>
      </c>
      <c r="F76" s="61" t="str">
        <f>LEFT(B76,2)&amp;"0000"</f>
        <v>230000</v>
      </c>
      <c r="G76" s="61" t="s">
        <v>6031</v>
      </c>
      <c r="H76" s="160">
        <v>1</v>
      </c>
      <c r="I76" s="61" t="s">
        <v>6031</v>
      </c>
      <c r="J76" s="61"/>
      <c r="K76" s="173"/>
      <c r="L76" s="173"/>
      <c r="M76" s="61" t="s">
        <v>141</v>
      </c>
      <c r="N76" s="36" t="s">
        <v>11886</v>
      </c>
      <c r="O76" s="54"/>
      <c r="P76" s="63" t="str">
        <f>VLOOKUP(B76,industry_descriptions!$A$2:$D$501,3,FALSE)</f>
        <v>23A000</v>
      </c>
    </row>
    <row r="77" spans="1:16" x14ac:dyDescent="0.45">
      <c r="A77" s="51" t="s">
        <v>10239</v>
      </c>
      <c r="B77" s="36" t="str">
        <f>RIGHT(A77,6)</f>
        <v>23B000</v>
      </c>
      <c r="C77" s="36" t="str">
        <f>LEFT(B77,5)&amp;"0"</f>
        <v>23B000</v>
      </c>
      <c r="D77" s="36" t="str">
        <f>LEFT(B77,4)&amp;"00"</f>
        <v>23B000</v>
      </c>
      <c r="E77" s="36" t="str">
        <f>LEFT(B77,3)&amp;"000"</f>
        <v>23B000</v>
      </c>
      <c r="F77" s="36" t="str">
        <f>LEFT(B77,2)&amp;"0000"</f>
        <v>230000</v>
      </c>
      <c r="G77" s="36" t="s">
        <v>6031</v>
      </c>
      <c r="H77" s="160">
        <v>1</v>
      </c>
      <c r="I77" s="36" t="s">
        <v>6031</v>
      </c>
      <c r="J77" s="36"/>
      <c r="K77" s="173"/>
      <c r="L77" s="173"/>
      <c r="M77" s="36" t="s">
        <v>141</v>
      </c>
      <c r="N77" s="36" t="s">
        <v>11886</v>
      </c>
      <c r="O77" s="52"/>
      <c r="P77" s="63" t="str">
        <f>VLOOKUP(B77,industry_descriptions!$A$2:$D$501,3,FALSE)</f>
        <v>23B000</v>
      </c>
    </row>
    <row r="78" spans="1:16" x14ac:dyDescent="0.45">
      <c r="A78" s="53" t="s">
        <v>10240</v>
      </c>
      <c r="B78" s="61" t="str">
        <f>RIGHT(A78,6)</f>
        <v>23C100</v>
      </c>
      <c r="C78" s="61" t="str">
        <f>LEFT(B78,5)&amp;"0"</f>
        <v>23C100</v>
      </c>
      <c r="D78" s="61" t="str">
        <f>LEFT(B78,4)&amp;"00"</f>
        <v>23C100</v>
      </c>
      <c r="E78" s="61" t="str">
        <f>LEFT(B78,3)&amp;"000"</f>
        <v>23C000</v>
      </c>
      <c r="F78" s="61" t="str">
        <f>LEFT(B78,2)&amp;"0000"</f>
        <v>230000</v>
      </c>
      <c r="G78" s="61" t="s">
        <v>6031</v>
      </c>
      <c r="H78" s="160">
        <v>1</v>
      </c>
      <c r="I78" s="61" t="s">
        <v>6031</v>
      </c>
      <c r="J78" s="61"/>
      <c r="K78" s="173"/>
      <c r="L78" s="173"/>
      <c r="M78" s="61" t="s">
        <v>141</v>
      </c>
      <c r="N78" s="36" t="s">
        <v>11886</v>
      </c>
      <c r="O78" s="54"/>
      <c r="P78" s="63" t="str">
        <f>VLOOKUP(B78,industry_descriptions!$A$2:$D$501,3,FALSE)</f>
        <v>23C100</v>
      </c>
    </row>
    <row r="79" spans="1:16" x14ac:dyDescent="0.45">
      <c r="A79" s="51" t="s">
        <v>10241</v>
      </c>
      <c r="B79" s="36" t="str">
        <f>RIGHT(A79,6)</f>
        <v>23C200</v>
      </c>
      <c r="C79" s="36" t="str">
        <f>LEFT(B79,5)&amp;"0"</f>
        <v>23C200</v>
      </c>
      <c r="D79" s="36" t="str">
        <f>LEFT(B79,4)&amp;"00"</f>
        <v>23C200</v>
      </c>
      <c r="E79" s="36" t="str">
        <f>LEFT(B79,3)&amp;"000"</f>
        <v>23C000</v>
      </c>
      <c r="F79" s="36" t="str">
        <f>LEFT(B79,2)&amp;"0000"</f>
        <v>230000</v>
      </c>
      <c r="G79" s="36" t="s">
        <v>6031</v>
      </c>
      <c r="H79" s="160">
        <v>1</v>
      </c>
      <c r="I79" s="36" t="s">
        <v>6031</v>
      </c>
      <c r="J79" s="36"/>
      <c r="K79" s="173"/>
      <c r="L79" s="173"/>
      <c r="M79" s="36" t="s">
        <v>141</v>
      </c>
      <c r="N79" s="36" t="s">
        <v>11886</v>
      </c>
      <c r="O79" s="52"/>
      <c r="P79" s="63" t="str">
        <f>VLOOKUP(B79,industry_descriptions!$A$2:$D$501,3,FALSE)</f>
        <v>23C200</v>
      </c>
    </row>
    <row r="80" spans="1:16" x14ac:dyDescent="0.45">
      <c r="A80" s="53" t="s">
        <v>10242</v>
      </c>
      <c r="B80" s="61" t="str">
        <f>RIGHT(A80,6)</f>
        <v>23C300</v>
      </c>
      <c r="C80" s="61" t="str">
        <f>LEFT(B80,5)&amp;"0"</f>
        <v>23C300</v>
      </c>
      <c r="D80" s="61" t="str">
        <f>LEFT(B80,4)&amp;"00"</f>
        <v>23C300</v>
      </c>
      <c r="E80" s="61" t="str">
        <f>LEFT(B80,3)&amp;"000"</f>
        <v>23C000</v>
      </c>
      <c r="F80" s="61" t="str">
        <f>LEFT(B80,2)&amp;"0000"</f>
        <v>230000</v>
      </c>
      <c r="G80" s="61" t="s">
        <v>6031</v>
      </c>
      <c r="H80" s="160">
        <v>1</v>
      </c>
      <c r="I80" s="61" t="s">
        <v>6031</v>
      </c>
      <c r="J80" s="61"/>
      <c r="K80" s="173"/>
      <c r="L80" s="173"/>
      <c r="M80" s="61" t="s">
        <v>141</v>
      </c>
      <c r="N80" s="36" t="s">
        <v>11886</v>
      </c>
      <c r="O80" s="54"/>
      <c r="P80" s="63" t="str">
        <f>VLOOKUP(B80,industry_descriptions!$A$2:$D$501,3,FALSE)</f>
        <v>23C300</v>
      </c>
    </row>
    <row r="81" spans="1:16" x14ac:dyDescent="0.45">
      <c r="A81" s="51" t="s">
        <v>10243</v>
      </c>
      <c r="B81" s="36" t="str">
        <f>RIGHT(A81,6)</f>
        <v>23C400</v>
      </c>
      <c r="C81" s="36" t="str">
        <f>LEFT(B81,5)&amp;"0"</f>
        <v>23C400</v>
      </c>
      <c r="D81" s="36" t="str">
        <f>LEFT(B81,4)&amp;"00"</f>
        <v>23C400</v>
      </c>
      <c r="E81" s="36" t="str">
        <f>LEFT(B81,3)&amp;"000"</f>
        <v>23C000</v>
      </c>
      <c r="F81" s="36" t="str">
        <f>LEFT(B81,2)&amp;"0000"</f>
        <v>230000</v>
      </c>
      <c r="G81" s="36" t="s">
        <v>6031</v>
      </c>
      <c r="H81" s="160">
        <v>1</v>
      </c>
      <c r="I81" s="36" t="s">
        <v>6031</v>
      </c>
      <c r="J81" s="36"/>
      <c r="K81" s="173"/>
      <c r="L81" s="173"/>
      <c r="M81" s="36" t="s">
        <v>141</v>
      </c>
      <c r="N81" s="36" t="s">
        <v>11886</v>
      </c>
      <c r="O81" s="52"/>
      <c r="P81" s="63" t="str">
        <f>VLOOKUP(B81,industry_descriptions!$A$2:$D$501,3,FALSE)</f>
        <v>23C400</v>
      </c>
    </row>
    <row r="82" spans="1:16" x14ac:dyDescent="0.45">
      <c r="A82" s="53" t="s">
        <v>10244</v>
      </c>
      <c r="B82" s="61" t="str">
        <f>RIGHT(A82,6)</f>
        <v>23C500</v>
      </c>
      <c r="C82" s="61" t="str">
        <f>LEFT(B82,5)&amp;"0"</f>
        <v>23C500</v>
      </c>
      <c r="D82" s="61" t="str">
        <f>LEFT(B82,4)&amp;"00"</f>
        <v>23C500</v>
      </c>
      <c r="E82" s="61" t="str">
        <f>LEFT(B82,3)&amp;"000"</f>
        <v>23C000</v>
      </c>
      <c r="F82" s="61" t="str">
        <f>LEFT(B82,2)&amp;"0000"</f>
        <v>230000</v>
      </c>
      <c r="G82" s="61" t="s">
        <v>6031</v>
      </c>
      <c r="H82" s="160">
        <v>1</v>
      </c>
      <c r="I82" s="61" t="s">
        <v>6031</v>
      </c>
      <c r="J82" s="61"/>
      <c r="K82" s="173"/>
      <c r="L82" s="173"/>
      <c r="M82" s="61" t="s">
        <v>141</v>
      </c>
      <c r="N82" s="36" t="s">
        <v>11886</v>
      </c>
      <c r="O82" s="54"/>
      <c r="P82" s="63" t="str">
        <f>VLOOKUP(B82,industry_descriptions!$A$2:$D$501,3,FALSE)</f>
        <v>23C500</v>
      </c>
    </row>
    <row r="83" spans="1:16" x14ac:dyDescent="0.45">
      <c r="A83" s="51" t="s">
        <v>10245</v>
      </c>
      <c r="B83" s="36" t="str">
        <f>RIGHT(A83,6)</f>
        <v>23D000</v>
      </c>
      <c r="C83" s="36" t="str">
        <f>LEFT(B83,5)&amp;"0"</f>
        <v>23D000</v>
      </c>
      <c r="D83" s="36" t="str">
        <f>LEFT(B83,4)&amp;"00"</f>
        <v>23D000</v>
      </c>
      <c r="E83" s="36" t="str">
        <f>LEFT(B83,3)&amp;"000"</f>
        <v>23D000</v>
      </c>
      <c r="F83" s="36" t="str">
        <f>LEFT(B83,2)&amp;"0000"</f>
        <v>230000</v>
      </c>
      <c r="G83" s="36" t="s">
        <v>6031</v>
      </c>
      <c r="H83" s="160">
        <v>1</v>
      </c>
      <c r="I83" s="36" t="s">
        <v>6031</v>
      </c>
      <c r="J83" s="36"/>
      <c r="K83" s="173"/>
      <c r="L83" s="173"/>
      <c r="M83" s="36" t="s">
        <v>141</v>
      </c>
      <c r="N83" s="36" t="s">
        <v>11886</v>
      </c>
      <c r="O83" s="52"/>
      <c r="P83" s="63" t="str">
        <f>VLOOKUP(B83,industry_descriptions!$A$2:$D$501,3,FALSE)</f>
        <v>23D000</v>
      </c>
    </row>
    <row r="84" spans="1:16" x14ac:dyDescent="0.45">
      <c r="A84" s="53" t="s">
        <v>10246</v>
      </c>
      <c r="B84" s="61" t="str">
        <f>RIGHT(A84,6)</f>
        <v>23E000</v>
      </c>
      <c r="C84" s="61" t="str">
        <f>LEFT(B84,5)&amp;"0"</f>
        <v>23E000</v>
      </c>
      <c r="D84" s="61" t="str">
        <f>LEFT(B84,4)&amp;"00"</f>
        <v>23E000</v>
      </c>
      <c r="E84" s="61" t="str">
        <f>LEFT(B84,3)&amp;"000"</f>
        <v>23E000</v>
      </c>
      <c r="F84" s="61" t="str">
        <f>LEFT(B84,2)&amp;"0000"</f>
        <v>230000</v>
      </c>
      <c r="G84" s="61" t="s">
        <v>6031</v>
      </c>
      <c r="H84" s="160">
        <v>1</v>
      </c>
      <c r="I84" s="61" t="s">
        <v>6031</v>
      </c>
      <c r="J84" s="61"/>
      <c r="K84" s="173"/>
      <c r="L84" s="173"/>
      <c r="M84" s="61" t="s">
        <v>141</v>
      </c>
      <c r="N84" s="36" t="s">
        <v>11886</v>
      </c>
      <c r="O84" s="54"/>
      <c r="P84" s="63" t="str">
        <f>VLOOKUP(B84,industry_descriptions!$A$2:$D$501,3,FALSE)</f>
        <v>23E000</v>
      </c>
    </row>
    <row r="85" spans="1:16" x14ac:dyDescent="0.45">
      <c r="A85" s="53" t="s">
        <v>10501</v>
      </c>
      <c r="B85" s="61" t="str">
        <f>RIGHT(A85,6)</f>
        <v>236100</v>
      </c>
      <c r="C85" s="61" t="str">
        <f>LEFT(B85,5)&amp;"0"</f>
        <v>236100</v>
      </c>
      <c r="D85" s="61" t="str">
        <f>LEFT(B85,4)&amp;"00"</f>
        <v>236100</v>
      </c>
      <c r="E85" s="61" t="str">
        <f>LEFT(B85,3)&amp;"000"</f>
        <v>236000</v>
      </c>
      <c r="F85" s="61" t="str">
        <f>LEFT(B85,2)&amp;"0000"</f>
        <v>230000</v>
      </c>
      <c r="G85" s="61" t="s">
        <v>6031</v>
      </c>
      <c r="H85" s="160">
        <v>9.9520492174070396E-3</v>
      </c>
      <c r="I85" s="61" t="s">
        <v>6031</v>
      </c>
      <c r="J85" s="61"/>
      <c r="K85" s="173"/>
      <c r="L85" s="173"/>
      <c r="M85" s="61" t="s">
        <v>141</v>
      </c>
      <c r="N85" s="36" t="s">
        <v>11884</v>
      </c>
      <c r="O85" s="54" t="str">
        <f>IF(ISERROR(VLOOKUP(B85,B$2:G$184,6,FALSE)),"Not Creative",VLOOKUP(B85,B$2:G$184,6,FALSE))</f>
        <v>Not Creative</v>
      </c>
      <c r="P85" s="67" t="str">
        <f>VLOOKUP(A85,'LFS Metadata'!$H$2:$J$441,3,FALSE)</f>
        <v>Residential building construction</v>
      </c>
    </row>
    <row r="86" spans="1:16" x14ac:dyDescent="0.45">
      <c r="A86" s="51" t="s">
        <v>10502</v>
      </c>
      <c r="B86" s="36" t="str">
        <f>RIGHT(A86,6)</f>
        <v>236200</v>
      </c>
      <c r="C86" s="36" t="str">
        <f>LEFT(B86,5)&amp;"0"</f>
        <v>236200</v>
      </c>
      <c r="D86" s="36" t="str">
        <f>LEFT(B86,4)&amp;"00"</f>
        <v>236200</v>
      </c>
      <c r="E86" s="36" t="str">
        <f>LEFT(B86,3)&amp;"000"</f>
        <v>236000</v>
      </c>
      <c r="F86" s="36" t="str">
        <f>LEFT(B86,2)&amp;"0000"</f>
        <v>230000</v>
      </c>
      <c r="G86" s="36" t="s">
        <v>6031</v>
      </c>
      <c r="H86" s="160">
        <v>6.6797189911320968E-3</v>
      </c>
      <c r="I86" s="36" t="s">
        <v>6031</v>
      </c>
      <c r="J86" s="36"/>
      <c r="K86" s="173"/>
      <c r="L86" s="173"/>
      <c r="M86" s="36" t="s">
        <v>141</v>
      </c>
      <c r="N86" s="36" t="s">
        <v>11884</v>
      </c>
      <c r="O86" s="52" t="str">
        <f>IF(ISERROR(VLOOKUP(B86,B$2:G$184,6,FALSE)),"Not Creative",VLOOKUP(B86,B$2:G$184,6,FALSE))</f>
        <v>Not Creative</v>
      </c>
      <c r="P86" s="67" t="str">
        <f>VLOOKUP(A86,'LFS Metadata'!$H$2:$J$441,3,FALSE)</f>
        <v>Non-residential building construction</v>
      </c>
    </row>
    <row r="87" spans="1:16" x14ac:dyDescent="0.45">
      <c r="A87" s="53" t="s">
        <v>10503</v>
      </c>
      <c r="B87" s="61" t="str">
        <f>RIGHT(A87,6)</f>
        <v>237100</v>
      </c>
      <c r="C87" s="61" t="str">
        <f>LEFT(B87,5)&amp;"0"</f>
        <v>237100</v>
      </c>
      <c r="D87" s="61" t="str">
        <f>LEFT(B87,4)&amp;"00"</f>
        <v>237100</v>
      </c>
      <c r="E87" s="61" t="str">
        <f>LEFT(B87,3)&amp;"000"</f>
        <v>237000</v>
      </c>
      <c r="F87" s="61" t="str">
        <f>LEFT(B87,2)&amp;"0000"</f>
        <v>230000</v>
      </c>
      <c r="G87" s="61" t="s">
        <v>6031</v>
      </c>
      <c r="H87" s="160">
        <v>6.1661618347035917E-3</v>
      </c>
      <c r="I87" s="61" t="s">
        <v>6031</v>
      </c>
      <c r="J87" s="61"/>
      <c r="K87" s="173"/>
      <c r="L87" s="173"/>
      <c r="M87" s="61" t="s">
        <v>141</v>
      </c>
      <c r="N87" s="36" t="s">
        <v>11884</v>
      </c>
      <c r="O87" s="54" t="str">
        <f>IF(ISERROR(VLOOKUP(B87,B$2:G$184,6,FALSE)),"Not Creative",VLOOKUP(B87,B$2:G$184,6,FALSE))</f>
        <v>Not Creative</v>
      </c>
      <c r="P87" s="67" t="str">
        <f>VLOOKUP(A87,'LFS Metadata'!$H$2:$J$441,3,FALSE)</f>
        <v>Utility system construction</v>
      </c>
    </row>
    <row r="88" spans="1:16" x14ac:dyDescent="0.45">
      <c r="A88" s="51" t="s">
        <v>10504</v>
      </c>
      <c r="B88" s="36" t="str">
        <f>RIGHT(A88,6)</f>
        <v>237200</v>
      </c>
      <c r="C88" s="36" t="str">
        <f>LEFT(B88,5)&amp;"0"</f>
        <v>237200</v>
      </c>
      <c r="D88" s="36" t="str">
        <f>LEFT(B88,4)&amp;"00"</f>
        <v>237200</v>
      </c>
      <c r="E88" s="36" t="str">
        <f>LEFT(B88,3)&amp;"000"</f>
        <v>237000</v>
      </c>
      <c r="F88" s="36" t="str">
        <f>LEFT(B88,2)&amp;"0000"</f>
        <v>230000</v>
      </c>
      <c r="G88" s="36" t="s">
        <v>6031</v>
      </c>
      <c r="H88" s="160">
        <v>2.5799214806505887E-2</v>
      </c>
      <c r="I88" s="36" t="s">
        <v>6031</v>
      </c>
      <c r="J88" s="36"/>
      <c r="K88" s="173"/>
      <c r="L88" s="173"/>
      <c r="M88" s="36" t="s">
        <v>141</v>
      </c>
      <c r="N88" s="36" t="s">
        <v>11884</v>
      </c>
      <c r="O88" s="52" t="str">
        <f>IF(ISERROR(VLOOKUP(B88,B$2:G$184,6,FALSE)),"Not Creative",VLOOKUP(B88,B$2:G$184,6,FALSE))</f>
        <v>Not Creative</v>
      </c>
      <c r="P88" s="67" t="str">
        <f>VLOOKUP(A88,'LFS Metadata'!$H$2:$J$441,3,FALSE)</f>
        <v>Land subdivision</v>
      </c>
    </row>
    <row r="89" spans="1:16" x14ac:dyDescent="0.45">
      <c r="A89" s="53" t="s">
        <v>10505</v>
      </c>
      <c r="B89" s="61" t="str">
        <f>RIGHT(A89,6)</f>
        <v>237300</v>
      </c>
      <c r="C89" s="61" t="str">
        <f>LEFT(B89,5)&amp;"0"</f>
        <v>237300</v>
      </c>
      <c r="D89" s="61" t="str">
        <f>LEFT(B89,4)&amp;"00"</f>
        <v>237300</v>
      </c>
      <c r="E89" s="61" t="str">
        <f>LEFT(B89,3)&amp;"000"</f>
        <v>237000</v>
      </c>
      <c r="F89" s="61" t="str">
        <f>LEFT(B89,2)&amp;"0000"</f>
        <v>230000</v>
      </c>
      <c r="G89" s="61" t="s">
        <v>6031</v>
      </c>
      <c r="H89" s="160">
        <v>2.49949334594339E-3</v>
      </c>
      <c r="I89" s="61" t="s">
        <v>6031</v>
      </c>
      <c r="J89" s="61"/>
      <c r="K89" s="173"/>
      <c r="L89" s="173"/>
      <c r="M89" s="61" t="s">
        <v>141</v>
      </c>
      <c r="N89" s="36" t="s">
        <v>11884</v>
      </c>
      <c r="O89" s="54" t="str">
        <f>IF(ISERROR(VLOOKUP(B89,B$2:G$184,6,FALSE)),"Not Creative",VLOOKUP(B89,B$2:G$184,6,FALSE))</f>
        <v>Not Creative</v>
      </c>
      <c r="P89" s="67" t="str">
        <f>VLOOKUP(A89,'LFS Metadata'!$H$2:$J$441,3,FALSE)</f>
        <v>Highway, street and bridge construction</v>
      </c>
    </row>
    <row r="90" spans="1:16" x14ac:dyDescent="0.45">
      <c r="A90" s="51" t="s">
        <v>10506</v>
      </c>
      <c r="B90" s="36" t="str">
        <f>RIGHT(A90,6)</f>
        <v>237900</v>
      </c>
      <c r="C90" s="36" t="str">
        <f>LEFT(B90,5)&amp;"0"</f>
        <v>237900</v>
      </c>
      <c r="D90" s="36" t="str">
        <f>LEFT(B90,4)&amp;"00"</f>
        <v>237900</v>
      </c>
      <c r="E90" s="36" t="str">
        <f>LEFT(B90,3)&amp;"000"</f>
        <v>237000</v>
      </c>
      <c r="F90" s="36" t="str">
        <f>LEFT(B90,2)&amp;"0000"</f>
        <v>230000</v>
      </c>
      <c r="G90" s="36" t="s">
        <v>6031</v>
      </c>
      <c r="H90" s="160">
        <v>6.587615283267457E-3</v>
      </c>
      <c r="I90" s="36" t="s">
        <v>6031</v>
      </c>
      <c r="J90" s="36"/>
      <c r="K90" s="173"/>
      <c r="L90" s="173"/>
      <c r="M90" s="36" t="s">
        <v>141</v>
      </c>
      <c r="N90" s="36" t="s">
        <v>11884</v>
      </c>
      <c r="O90" s="52" t="str">
        <f>IF(ISERROR(VLOOKUP(B90,B$2:G$184,6,FALSE)),"Not Creative",VLOOKUP(B90,B$2:G$184,6,FALSE))</f>
        <v>Not Creative</v>
      </c>
      <c r="P90" s="67" t="str">
        <f>VLOOKUP(A90,'LFS Metadata'!$H$2:$J$441,3,FALSE)</f>
        <v>Other heavy and civil engineering construction</v>
      </c>
    </row>
    <row r="91" spans="1:16" x14ac:dyDescent="0.45">
      <c r="A91" s="53" t="s">
        <v>10507</v>
      </c>
      <c r="B91" s="61" t="str">
        <f>RIGHT(A91,6)</f>
        <v>238100</v>
      </c>
      <c r="C91" s="61" t="str">
        <f>LEFT(B91,5)&amp;"0"</f>
        <v>238100</v>
      </c>
      <c r="D91" s="61" t="str">
        <f>LEFT(B91,4)&amp;"00"</f>
        <v>238100</v>
      </c>
      <c r="E91" s="61" t="str">
        <f>LEFT(B91,3)&amp;"000"</f>
        <v>238000</v>
      </c>
      <c r="F91" s="61" t="str">
        <f>LEFT(B91,2)&amp;"0000"</f>
        <v>230000</v>
      </c>
      <c r="G91" s="61" t="s">
        <v>6031</v>
      </c>
      <c r="H91" s="160">
        <v>2.2968345443915477E-3</v>
      </c>
      <c r="I91" s="61" t="s">
        <v>6031</v>
      </c>
      <c r="J91" s="61"/>
      <c r="K91" s="173"/>
      <c r="L91" s="173"/>
      <c r="M91" s="61" t="s">
        <v>141</v>
      </c>
      <c r="N91" s="36" t="s">
        <v>11884</v>
      </c>
      <c r="O91" s="54" t="str">
        <f>IF(ISERROR(VLOOKUP(B91,B$2:G$184,6,FALSE)),"Not Creative",VLOOKUP(B91,B$2:G$184,6,FALSE))</f>
        <v>Not Creative</v>
      </c>
      <c r="P91" s="67" t="str">
        <f>VLOOKUP(A91,'LFS Metadata'!$H$2:$J$441,3,FALSE)</f>
        <v>Foundation, structure, and building exterior contractors</v>
      </c>
    </row>
    <row r="92" spans="1:16" x14ac:dyDescent="0.45">
      <c r="A92" s="51" t="s">
        <v>10508</v>
      </c>
      <c r="B92" s="36" t="str">
        <f>RIGHT(A92,6)</f>
        <v>238200</v>
      </c>
      <c r="C92" s="36" t="str">
        <f>LEFT(B92,5)&amp;"0"</f>
        <v>238200</v>
      </c>
      <c r="D92" s="36" t="str">
        <f>LEFT(B92,4)&amp;"00"</f>
        <v>238200</v>
      </c>
      <c r="E92" s="36" t="str">
        <f>LEFT(B92,3)&amp;"000"</f>
        <v>238000</v>
      </c>
      <c r="F92" s="36" t="str">
        <f>LEFT(B92,2)&amp;"0000"</f>
        <v>230000</v>
      </c>
      <c r="G92" s="36" t="s">
        <v>6031</v>
      </c>
      <c r="H92" s="160">
        <v>4.3534971964833231E-3</v>
      </c>
      <c r="I92" s="36" t="s">
        <v>6031</v>
      </c>
      <c r="J92" s="36"/>
      <c r="K92" s="173"/>
      <c r="L92" s="173"/>
      <c r="M92" s="36" t="s">
        <v>141</v>
      </c>
      <c r="N92" s="36" t="s">
        <v>11884</v>
      </c>
      <c r="O92" s="52" t="str">
        <f>IF(ISERROR(VLOOKUP(B92,B$2:G$184,6,FALSE)),"Not Creative",VLOOKUP(B92,B$2:G$184,6,FALSE))</f>
        <v>Not Creative</v>
      </c>
      <c r="P92" s="67" t="str">
        <f>VLOOKUP(A92,'LFS Metadata'!$H$2:$J$441,3,FALSE)</f>
        <v>Building equipment contractors</v>
      </c>
    </row>
    <row r="93" spans="1:16" x14ac:dyDescent="0.45">
      <c r="A93" s="53" t="s">
        <v>10509</v>
      </c>
      <c r="B93" s="61" t="str">
        <f>RIGHT(A93,6)</f>
        <v>238300</v>
      </c>
      <c r="C93" s="61" t="str">
        <f>LEFT(B93,5)&amp;"0"</f>
        <v>238300</v>
      </c>
      <c r="D93" s="61" t="str">
        <f>LEFT(B93,4)&amp;"00"</f>
        <v>238300</v>
      </c>
      <c r="E93" s="61" t="str">
        <f>LEFT(B93,3)&amp;"000"</f>
        <v>238000</v>
      </c>
      <c r="F93" s="61" t="str">
        <f>LEFT(B93,2)&amp;"0000"</f>
        <v>230000</v>
      </c>
      <c r="G93" s="61" t="s">
        <v>6031</v>
      </c>
      <c r="H93" s="160">
        <v>1.1286011286011286E-2</v>
      </c>
      <c r="I93" s="61" t="s">
        <v>6031</v>
      </c>
      <c r="J93" s="61"/>
      <c r="K93" s="173"/>
      <c r="L93" s="173"/>
      <c r="M93" s="61" t="s">
        <v>141</v>
      </c>
      <c r="N93" s="36" t="s">
        <v>11884</v>
      </c>
      <c r="O93" s="54" t="str">
        <f>IF(ISERROR(VLOOKUP(B93,B$2:G$184,6,FALSE)),"Not Creative",VLOOKUP(B93,B$2:G$184,6,FALSE))</f>
        <v>Not Creative</v>
      </c>
      <c r="P93" s="67" t="str">
        <f>VLOOKUP(A93,'LFS Metadata'!$H$2:$J$441,3,FALSE)</f>
        <v>Building finishing contractors</v>
      </c>
    </row>
    <row r="94" spans="1:16" x14ac:dyDescent="0.45">
      <c r="A94" s="51" t="s">
        <v>10510</v>
      </c>
      <c r="B94" s="36" t="str">
        <f>RIGHT(A94,6)</f>
        <v>238900</v>
      </c>
      <c r="C94" s="36" t="str">
        <f>LEFT(B94,5)&amp;"0"</f>
        <v>238900</v>
      </c>
      <c r="D94" s="36" t="str">
        <f>LEFT(B94,4)&amp;"00"</f>
        <v>238900</v>
      </c>
      <c r="E94" s="36" t="str">
        <f>LEFT(B94,3)&amp;"000"</f>
        <v>238000</v>
      </c>
      <c r="F94" s="36" t="str">
        <f>LEFT(B94,2)&amp;"0000"</f>
        <v>230000</v>
      </c>
      <c r="G94" s="36" t="s">
        <v>6031</v>
      </c>
      <c r="H94" s="160">
        <v>3.4187161955301563E-3</v>
      </c>
      <c r="I94" s="36" t="s">
        <v>6031</v>
      </c>
      <c r="J94" s="36"/>
      <c r="K94" s="173"/>
      <c r="L94" s="173"/>
      <c r="M94" s="36" t="s">
        <v>141</v>
      </c>
      <c r="N94" s="36" t="s">
        <v>11884</v>
      </c>
      <c r="O94" s="52" t="str">
        <f>IF(ISERROR(VLOOKUP(B94,B$2:G$184,6,FALSE)),"Not Creative",VLOOKUP(B94,B$2:G$184,6,FALSE))</f>
        <v>Not Creative</v>
      </c>
      <c r="P94" s="67" t="str">
        <f>VLOOKUP(A94,'LFS Metadata'!$H$2:$J$441,3,FALSE)</f>
        <v>Other specialty trade contractors</v>
      </c>
    </row>
    <row r="95" spans="1:16" x14ac:dyDescent="0.45">
      <c r="A95" s="165" t="s">
        <v>10280</v>
      </c>
      <c r="B95" s="61" t="str">
        <f>RIGHT(A95,6)</f>
        <v>327A00</v>
      </c>
      <c r="C95" s="61" t="str">
        <f>LEFT(B95,5)&amp;"0"</f>
        <v>327A00</v>
      </c>
      <c r="D95" s="61" t="str">
        <f>LEFT(B95,4)&amp;"00"</f>
        <v>327A00</v>
      </c>
      <c r="E95" s="61" t="str">
        <f>LEFT(B95,3)&amp;"000"</f>
        <v>327000</v>
      </c>
      <c r="F95" s="61" t="str">
        <f>LEFT(B95,2)&amp;"0000"</f>
        <v>320000</v>
      </c>
      <c r="G95" s="61" t="s">
        <v>11885</v>
      </c>
      <c r="H95" s="160">
        <v>1.7629179331306991E-2</v>
      </c>
      <c r="I95" s="61" t="s">
        <v>11885</v>
      </c>
      <c r="J95" s="61"/>
      <c r="K95" s="173" t="s">
        <v>12101</v>
      </c>
      <c r="L95" s="173" t="s">
        <v>7</v>
      </c>
      <c r="M95" s="61" t="s">
        <v>11885</v>
      </c>
      <c r="N95" s="36" t="s">
        <v>12085</v>
      </c>
      <c r="O95" s="54"/>
      <c r="P95" s="63" t="s">
        <v>11946</v>
      </c>
    </row>
    <row r="96" spans="1:16" x14ac:dyDescent="0.45">
      <c r="A96" s="51" t="s">
        <v>10443</v>
      </c>
      <c r="B96" s="36" t="str">
        <f>RIGHT(A96,6)</f>
        <v>327D00</v>
      </c>
      <c r="C96" s="36" t="str">
        <f>LEFT(B96,5)&amp;"0"</f>
        <v>327D00</v>
      </c>
      <c r="D96" s="36" t="str">
        <f>LEFT(B96,4)&amp;"00"</f>
        <v>327D00</v>
      </c>
      <c r="E96" s="36" t="str">
        <f>LEFT(B96,3)&amp;"000"</f>
        <v>327000</v>
      </c>
      <c r="F96" s="36" t="str">
        <f>LEFT(B96,2)&amp;"0000"</f>
        <v>320000</v>
      </c>
      <c r="G96" s="36" t="s">
        <v>6031</v>
      </c>
      <c r="H96" s="160">
        <v>1.7629179331306991E-2</v>
      </c>
      <c r="I96" s="36" t="s">
        <v>7</v>
      </c>
      <c r="J96" s="36"/>
      <c r="K96" s="173" t="s">
        <v>12101</v>
      </c>
      <c r="L96" s="173" t="s">
        <v>7</v>
      </c>
      <c r="M96" s="61" t="s">
        <v>142</v>
      </c>
      <c r="N96" s="36" t="s">
        <v>11886</v>
      </c>
      <c r="O96" s="52"/>
      <c r="P96" s="67" t="str">
        <f>VLOOKUP(B96,industry_descriptions!$A$2:$D$501,3,FALSE)</f>
        <v>327D00</v>
      </c>
    </row>
    <row r="97" spans="1:16" x14ac:dyDescent="0.45">
      <c r="A97" s="166" t="s">
        <v>12065</v>
      </c>
      <c r="B97" s="61" t="str">
        <f>RIGHT(A97,6)</f>
        <v>331000</v>
      </c>
      <c r="C97" s="61" t="str">
        <f>LEFT(B97,5)&amp;"0"</f>
        <v>331000</v>
      </c>
      <c r="D97" s="61" t="str">
        <f>LEFT(B97,4)&amp;"00"</f>
        <v>331000</v>
      </c>
      <c r="E97" s="61" t="str">
        <f>LEFT(B97,3)&amp;"000"</f>
        <v>331000</v>
      </c>
      <c r="F97" s="61" t="str">
        <f>LEFT(B97,2)&amp;"0000"</f>
        <v>330000</v>
      </c>
      <c r="G97" s="61" t="s">
        <v>11885</v>
      </c>
      <c r="H97" s="160">
        <v>1.7629179331306991E-2</v>
      </c>
      <c r="I97" s="61" t="s">
        <v>11885</v>
      </c>
      <c r="J97" s="61"/>
      <c r="K97" s="173" t="s">
        <v>12101</v>
      </c>
      <c r="L97" s="173" t="s">
        <v>7</v>
      </c>
      <c r="M97" s="61" t="s">
        <v>11885</v>
      </c>
      <c r="N97" s="36" t="s">
        <v>12085</v>
      </c>
      <c r="O97" s="54"/>
      <c r="P97" s="172" t="s">
        <v>11969</v>
      </c>
    </row>
    <row r="98" spans="1:16" x14ac:dyDescent="0.45">
      <c r="A98" s="51" t="s">
        <v>10292</v>
      </c>
      <c r="B98" s="36" t="str">
        <f>RIGHT(A98,6)</f>
        <v>332800</v>
      </c>
      <c r="C98" s="36" t="str">
        <f>LEFT(B98,5)&amp;"0"</f>
        <v>332800</v>
      </c>
      <c r="D98" s="36" t="str">
        <f>LEFT(B98,4)&amp;"00"</f>
        <v>332800</v>
      </c>
      <c r="E98" s="36" t="str">
        <f>LEFT(B98,3)&amp;"000"</f>
        <v>332000</v>
      </c>
      <c r="F98" s="36" t="str">
        <f>LEFT(B98,2)&amp;"0000"</f>
        <v>330000</v>
      </c>
      <c r="G98" s="36" t="s">
        <v>6031</v>
      </c>
      <c r="H98" s="160">
        <v>8.8452088452088459E-3</v>
      </c>
      <c r="I98" s="36" t="s">
        <v>6031</v>
      </c>
      <c r="J98" s="36"/>
      <c r="K98" s="173" t="s">
        <v>12101</v>
      </c>
      <c r="L98" s="173" t="s">
        <v>7</v>
      </c>
      <c r="M98" s="36" t="s">
        <v>431</v>
      </c>
      <c r="N98" s="36" t="s">
        <v>11886</v>
      </c>
      <c r="O98" s="52"/>
      <c r="P98" s="63" t="str">
        <f>VLOOKUP(B98,industry_descriptions!$A$2:$D$501,3,FALSE)</f>
        <v>332800 Coating, engraving, cold and heat treating and allied activities</v>
      </c>
    </row>
    <row r="99" spans="1:16" x14ac:dyDescent="0.45">
      <c r="A99" s="53" t="s">
        <v>10444</v>
      </c>
      <c r="B99" s="61" t="str">
        <f>RIGHT(A99,6)</f>
        <v>611D00</v>
      </c>
      <c r="C99" s="61" t="str">
        <f>LEFT(B99,5)&amp;"0"</f>
        <v>611D00</v>
      </c>
      <c r="D99" s="61" t="str">
        <f>LEFT(B99,4)&amp;"00"</f>
        <v>611D00</v>
      </c>
      <c r="E99" s="61" t="str">
        <f>LEFT(B99,3)&amp;"000"</f>
        <v>611000</v>
      </c>
      <c r="F99" s="61" t="str">
        <f>LEFT(B99,2)&amp;"0000"</f>
        <v>610000</v>
      </c>
      <c r="G99" s="61" t="s">
        <v>6031</v>
      </c>
      <c r="H99" s="160">
        <v>1</v>
      </c>
      <c r="I99" s="61" t="s">
        <v>6031</v>
      </c>
      <c r="J99" s="61"/>
      <c r="K99" s="173"/>
      <c r="L99" s="173"/>
      <c r="M99" s="61" t="s">
        <v>160</v>
      </c>
      <c r="N99" s="36" t="s">
        <v>11886</v>
      </c>
      <c r="O99" s="54"/>
      <c r="P99" s="63" t="str">
        <f>VLOOKUP(B99,industry_descriptions!$A$2:$D$501,3,FALSE)</f>
        <v>611D00</v>
      </c>
    </row>
    <row r="100" spans="1:16" x14ac:dyDescent="0.45">
      <c r="A100" s="51" t="s">
        <v>10304</v>
      </c>
      <c r="B100" s="36" t="str">
        <f>RIGHT(A100,6)</f>
        <v>334A00</v>
      </c>
      <c r="C100" s="36" t="str">
        <f>LEFT(B100,5)&amp;"0"</f>
        <v>334A00</v>
      </c>
      <c r="D100" s="36" t="str">
        <f>LEFT(B100,4)&amp;"00"</f>
        <v>334A00</v>
      </c>
      <c r="E100" s="36" t="str">
        <f>LEFT(B100,3)&amp;"000"</f>
        <v>334000</v>
      </c>
      <c r="F100" s="36" t="str">
        <f>LEFT(B100,2)&amp;"0000"</f>
        <v>330000</v>
      </c>
      <c r="G100" s="36" t="s">
        <v>6031</v>
      </c>
      <c r="H100" s="160">
        <v>6.3645130183220835E-2</v>
      </c>
      <c r="I100" s="36" t="s">
        <v>6031</v>
      </c>
      <c r="J100" s="36"/>
      <c r="K100" s="173" t="s">
        <v>12102</v>
      </c>
      <c r="L100" s="173" t="s">
        <v>12103</v>
      </c>
      <c r="M100" s="36" t="s">
        <v>431</v>
      </c>
      <c r="N100" s="36" t="s">
        <v>11886</v>
      </c>
      <c r="O100" s="52"/>
      <c r="P100" s="63" t="str">
        <f>VLOOKUP(B100,industry_descriptions!$A$2:$D$501,3,FALSE)</f>
        <v>334A00</v>
      </c>
    </row>
    <row r="101" spans="1:16" x14ac:dyDescent="0.45">
      <c r="A101" s="165" t="s">
        <v>12014</v>
      </c>
      <c r="B101" s="61" t="str">
        <f>RIGHT(A101,6)</f>
        <v>335000</v>
      </c>
      <c r="C101" s="61" t="str">
        <f>LEFT(B101,5)&amp;"0"</f>
        <v>335000</v>
      </c>
      <c r="D101" s="61" t="str">
        <f>LEFT(B101,4)&amp;"00"</f>
        <v>335000</v>
      </c>
      <c r="E101" s="61" t="str">
        <f>LEFT(B101,3)&amp;"000"</f>
        <v>335000</v>
      </c>
      <c r="F101" s="61" t="str">
        <f>LEFT(B101,2)&amp;"0000"</f>
        <v>330000</v>
      </c>
      <c r="G101" s="61" t="s">
        <v>11885</v>
      </c>
      <c r="H101" s="160">
        <v>5.2905464006938421E-2</v>
      </c>
      <c r="I101" s="61" t="s">
        <v>11885</v>
      </c>
      <c r="J101" s="61"/>
      <c r="K101" s="173" t="s">
        <v>12102</v>
      </c>
      <c r="L101" s="173" t="s">
        <v>12103</v>
      </c>
      <c r="M101" s="61" t="s">
        <v>11885</v>
      </c>
      <c r="N101" s="36" t="s">
        <v>12085</v>
      </c>
      <c r="O101" s="54"/>
      <c r="P101" s="63" t="s">
        <v>11914</v>
      </c>
    </row>
    <row r="102" spans="1:16" x14ac:dyDescent="0.45">
      <c r="A102" s="53" t="s">
        <v>10323</v>
      </c>
      <c r="B102" s="61" t="str">
        <f>RIGHT(A102,6)</f>
        <v>337100</v>
      </c>
      <c r="C102" s="61" t="str">
        <f>LEFT(B102,5)&amp;"0"</f>
        <v>337100</v>
      </c>
      <c r="D102" s="61" t="str">
        <f>LEFT(B102,4)&amp;"00"</f>
        <v>337100</v>
      </c>
      <c r="E102" s="61" t="str">
        <f>LEFT(B102,3)&amp;"000"</f>
        <v>337000</v>
      </c>
      <c r="F102" s="61" t="str">
        <f>LEFT(B102,2)&amp;"0000"</f>
        <v>330000</v>
      </c>
      <c r="G102" s="61" t="s">
        <v>6031</v>
      </c>
      <c r="H102" s="160">
        <v>5.0083317904091838E-2</v>
      </c>
      <c r="I102" s="61" t="s">
        <v>6031</v>
      </c>
      <c r="J102" s="61"/>
      <c r="K102" s="173" t="s">
        <v>12101</v>
      </c>
      <c r="L102" s="173" t="s">
        <v>7</v>
      </c>
      <c r="M102" s="61" t="s">
        <v>431</v>
      </c>
      <c r="N102" s="36" t="s">
        <v>11886</v>
      </c>
      <c r="O102" s="54"/>
      <c r="P102" s="63" t="str">
        <f>VLOOKUP(B102,industry_descriptions!$A$2:$D$501,3,FALSE)</f>
        <v>337100 Household and institutional furniture and kitchen cabinet manufacturing</v>
      </c>
    </row>
    <row r="103" spans="1:16" x14ac:dyDescent="0.45">
      <c r="A103" s="53" t="s">
        <v>10737</v>
      </c>
      <c r="B103" s="61" t="str">
        <f>RIGHT(A103,6)</f>
        <v>611400</v>
      </c>
      <c r="C103" s="61" t="str">
        <f>LEFT(B103,5)&amp;"0"</f>
        <v>611400</v>
      </c>
      <c r="D103" s="61" t="str">
        <f>LEFT(B103,4)&amp;"00"</f>
        <v>611400</v>
      </c>
      <c r="E103" s="61" t="str">
        <f>LEFT(B103,3)&amp;"000"</f>
        <v>611000</v>
      </c>
      <c r="F103" s="61" t="str">
        <f>LEFT(B103,2)&amp;"0000"</f>
        <v>610000</v>
      </c>
      <c r="G103" s="61" t="s">
        <v>6031</v>
      </c>
      <c r="H103" s="160">
        <v>7.7568134171907763E-2</v>
      </c>
      <c r="I103" s="61" t="s">
        <v>6031</v>
      </c>
      <c r="J103" s="61"/>
      <c r="K103" s="173"/>
      <c r="L103" s="173"/>
      <c r="M103" s="61" t="s">
        <v>160</v>
      </c>
      <c r="N103" s="36" t="s">
        <v>11884</v>
      </c>
      <c r="O103" s="54" t="str">
        <f>IF(ISERROR(VLOOKUP(B103,B$2:G$184,6,FALSE)),"Not Creative",VLOOKUP(B103,B$2:G$184,6,FALSE))</f>
        <v>Not Creative</v>
      </c>
      <c r="P103" s="67" t="str">
        <f>VLOOKUP(A103,'LFS Metadata'!$H$2:$J$441,3,FALSE)</f>
        <v>Business schools and computer and management training</v>
      </c>
    </row>
    <row r="104" spans="1:16" x14ac:dyDescent="0.45">
      <c r="A104" s="51" t="s">
        <v>10324</v>
      </c>
      <c r="B104" s="36" t="str">
        <f>RIGHT(A104,6)</f>
        <v>337200</v>
      </c>
      <c r="C104" s="36" t="str">
        <f>LEFT(B104,5)&amp;"0"</f>
        <v>337200</v>
      </c>
      <c r="D104" s="36" t="str">
        <f>LEFT(B104,4)&amp;"00"</f>
        <v>337200</v>
      </c>
      <c r="E104" s="36" t="str">
        <f>LEFT(B104,3)&amp;"000"</f>
        <v>337000</v>
      </c>
      <c r="F104" s="36" t="str">
        <f>LEFT(B104,2)&amp;"0000"</f>
        <v>330000</v>
      </c>
      <c r="G104" s="36" t="s">
        <v>6031</v>
      </c>
      <c r="H104" s="160">
        <v>3.9053254437869819E-2</v>
      </c>
      <c r="I104" s="36" t="s">
        <v>6031</v>
      </c>
      <c r="J104" s="36"/>
      <c r="K104" s="173" t="s">
        <v>12101</v>
      </c>
      <c r="L104" s="173" t="s">
        <v>7</v>
      </c>
      <c r="M104" s="36" t="s">
        <v>431</v>
      </c>
      <c r="N104" s="36" t="s">
        <v>11886</v>
      </c>
      <c r="O104" s="52"/>
      <c r="P104" s="63" t="str">
        <f>VLOOKUP(B104,industry_descriptions!$A$2:$D$501,3,FALSE)</f>
        <v>337200 Office furniture (including fixtures) manufacturing</v>
      </c>
    </row>
    <row r="105" spans="1:16" x14ac:dyDescent="0.45">
      <c r="A105" s="53" t="s">
        <v>10325</v>
      </c>
      <c r="B105" s="61" t="str">
        <f>RIGHT(A105,6)</f>
        <v>337900</v>
      </c>
      <c r="C105" s="61" t="str">
        <f>LEFT(B105,5)&amp;"0"</f>
        <v>337900</v>
      </c>
      <c r="D105" s="61" t="str">
        <f>LEFT(B105,4)&amp;"00"</f>
        <v>337900</v>
      </c>
      <c r="E105" s="61" t="str">
        <f>LEFT(B105,3)&amp;"000"</f>
        <v>337000</v>
      </c>
      <c r="F105" s="61" t="str">
        <f>LEFT(B105,2)&amp;"0000"</f>
        <v>330000</v>
      </c>
      <c r="G105" s="61" t="s">
        <v>7</v>
      </c>
      <c r="H105" s="160">
        <v>2.2576361221779549E-2</v>
      </c>
      <c r="I105" s="61" t="s">
        <v>7</v>
      </c>
      <c r="J105" s="61"/>
      <c r="K105" s="173" t="s">
        <v>12101</v>
      </c>
      <c r="L105" s="173" t="s">
        <v>7</v>
      </c>
      <c r="M105" s="61" t="s">
        <v>431</v>
      </c>
      <c r="N105" s="36" t="s">
        <v>11886</v>
      </c>
      <c r="O105" s="54"/>
      <c r="P105" s="63" t="str">
        <f>VLOOKUP(B105,industry_descriptions!$A$2:$D$501,3,FALSE)</f>
        <v>337900 Other furniture-related product manufacturing</v>
      </c>
    </row>
    <row r="106" spans="1:16" x14ac:dyDescent="0.45">
      <c r="A106" s="51" t="s">
        <v>10740</v>
      </c>
      <c r="B106" s="36" t="str">
        <f>RIGHT(A106,6)</f>
        <v>611700</v>
      </c>
      <c r="C106" s="36" t="str">
        <f>LEFT(B106,5)&amp;"0"</f>
        <v>611700</v>
      </c>
      <c r="D106" s="36" t="str">
        <f>LEFT(B106,4)&amp;"00"</f>
        <v>611700</v>
      </c>
      <c r="E106" s="36" t="str">
        <f>LEFT(B106,3)&amp;"000"</f>
        <v>611000</v>
      </c>
      <c r="F106" s="36" t="str">
        <f>LEFT(B106,2)&amp;"0000"</f>
        <v>610000</v>
      </c>
      <c r="G106" s="36" t="s">
        <v>6031</v>
      </c>
      <c r="H106" s="160">
        <v>6.3971031985515986E-2</v>
      </c>
      <c r="I106" s="36" t="s">
        <v>6031</v>
      </c>
      <c r="J106" s="36"/>
      <c r="K106" s="173"/>
      <c r="L106" s="173"/>
      <c r="M106" s="36" t="s">
        <v>160</v>
      </c>
      <c r="N106" s="36" t="s">
        <v>11884</v>
      </c>
      <c r="O106" s="52" t="str">
        <f>IF(ISERROR(VLOOKUP(B106,B$2:G$184,6,FALSE)),"Not Creative",VLOOKUP(B106,B$2:G$184,6,FALSE))</f>
        <v>Not Creative</v>
      </c>
      <c r="P106" s="67" t="str">
        <f>VLOOKUP(A106,'LFS Metadata'!$H$2:$J$441,3,FALSE)</f>
        <v>Educational support services</v>
      </c>
    </row>
    <row r="107" spans="1:16" x14ac:dyDescent="0.45">
      <c r="A107" s="166" t="s">
        <v>12041</v>
      </c>
      <c r="B107" s="61" t="str">
        <f>RIGHT(A107,6)</f>
        <v>339000</v>
      </c>
      <c r="C107" s="61" t="str">
        <f>LEFT(B107,5)&amp;"0"</f>
        <v>339000</v>
      </c>
      <c r="D107" s="61" t="str">
        <f>LEFT(B107,4)&amp;"00"</f>
        <v>339000</v>
      </c>
      <c r="E107" s="61" t="str">
        <f>LEFT(B107,3)&amp;"000"</f>
        <v>339000</v>
      </c>
      <c r="F107" s="61" t="str">
        <f>LEFT(B107,2)&amp;"0000"</f>
        <v>330000</v>
      </c>
      <c r="G107" s="61" t="s">
        <v>11885</v>
      </c>
      <c r="H107" s="160">
        <v>2.8846153846153848E-2</v>
      </c>
      <c r="I107" s="61" t="s">
        <v>11885</v>
      </c>
      <c r="J107" s="61"/>
      <c r="K107" s="173" t="s">
        <v>12101</v>
      </c>
      <c r="L107" s="173" t="s">
        <v>7</v>
      </c>
      <c r="M107" s="61" t="s">
        <v>11885</v>
      </c>
      <c r="N107" s="36" t="s">
        <v>12085</v>
      </c>
      <c r="O107" s="54"/>
      <c r="P107" s="172" t="s">
        <v>11941</v>
      </c>
    </row>
    <row r="108" spans="1:16" x14ac:dyDescent="0.45">
      <c r="A108" s="51" t="s">
        <v>10374</v>
      </c>
      <c r="B108" s="36" t="str">
        <f>RIGHT(A108,6)</f>
        <v>522130</v>
      </c>
      <c r="C108" s="36" t="str">
        <f>LEFT(B108,5)&amp;"0"</f>
        <v>522130</v>
      </c>
      <c r="D108" s="36" t="str">
        <f>LEFT(B108,4)&amp;"00"</f>
        <v>522100</v>
      </c>
      <c r="E108" s="36" t="str">
        <f>LEFT(B108,3)&amp;"000"</f>
        <v>522000</v>
      </c>
      <c r="F108" s="36" t="str">
        <f>LEFT(B108,2)&amp;"0000"</f>
        <v>520000</v>
      </c>
      <c r="G108" s="36" t="s">
        <v>6031</v>
      </c>
      <c r="H108" s="160">
        <v>6.0862717366847736E-2</v>
      </c>
      <c r="I108" s="36" t="s">
        <v>6031</v>
      </c>
      <c r="J108" s="36"/>
      <c r="K108" s="173"/>
      <c r="L108" s="173"/>
      <c r="M108" s="36" t="s">
        <v>150</v>
      </c>
      <c r="N108" s="36" t="s">
        <v>11886</v>
      </c>
      <c r="O108" s="52"/>
      <c r="P108" s="67" t="str">
        <f>VLOOKUP(B108,industry_descriptions!$A$2:$D$501,3,FALSE)</f>
        <v>522130 Local credit unions</v>
      </c>
    </row>
    <row r="109" spans="1:16" x14ac:dyDescent="0.45">
      <c r="A109" s="53" t="s">
        <v>10375</v>
      </c>
      <c r="B109" s="61" t="str">
        <f>RIGHT(A109,6)</f>
        <v>5221A0</v>
      </c>
      <c r="C109" s="61" t="str">
        <f>LEFT(B109,5)&amp;"0"</f>
        <v>5221A0</v>
      </c>
      <c r="D109" s="61" t="str">
        <f>LEFT(B109,4)&amp;"00"</f>
        <v>522100</v>
      </c>
      <c r="E109" s="61" t="str">
        <f>LEFT(B109,3)&amp;"000"</f>
        <v>522000</v>
      </c>
      <c r="F109" s="61" t="str">
        <f>LEFT(B109,2)&amp;"0000"</f>
        <v>520000</v>
      </c>
      <c r="G109" s="61" t="s">
        <v>6031</v>
      </c>
      <c r="H109" s="160">
        <v>6.0862717366847736E-2</v>
      </c>
      <c r="I109" s="61" t="s">
        <v>6031</v>
      </c>
      <c r="J109" s="61"/>
      <c r="K109" s="173"/>
      <c r="L109" s="173"/>
      <c r="M109" s="61" t="s">
        <v>150</v>
      </c>
      <c r="N109" s="36" t="s">
        <v>11886</v>
      </c>
      <c r="O109" s="54"/>
      <c r="P109" s="67" t="str">
        <f>VLOOKUP(B109,industry_descriptions!$A$2:$D$501,3,FALSE)</f>
        <v>5221A0</v>
      </c>
    </row>
    <row r="110" spans="1:16" x14ac:dyDescent="0.45">
      <c r="A110" s="51" t="s">
        <v>10376</v>
      </c>
      <c r="B110" s="36" t="str">
        <f>RIGHT(A110,6)</f>
        <v>522200</v>
      </c>
      <c r="C110" s="36" t="str">
        <f>LEFT(B110,5)&amp;"0"</f>
        <v>522200</v>
      </c>
      <c r="D110" s="36" t="str">
        <f>LEFT(B110,4)&amp;"00"</f>
        <v>522200</v>
      </c>
      <c r="E110" s="36" t="str">
        <f>LEFT(B110,3)&amp;"000"</f>
        <v>522000</v>
      </c>
      <c r="F110" s="36" t="str">
        <f>LEFT(B110,2)&amp;"0000"</f>
        <v>520000</v>
      </c>
      <c r="G110" s="36" t="s">
        <v>6031</v>
      </c>
      <c r="H110" s="160">
        <v>5.0431875174143215E-2</v>
      </c>
      <c r="I110" s="36" t="s">
        <v>6031</v>
      </c>
      <c r="J110" s="36"/>
      <c r="K110" s="173"/>
      <c r="L110" s="173"/>
      <c r="M110" s="36" t="s">
        <v>150</v>
      </c>
      <c r="N110" s="36" t="s">
        <v>11886</v>
      </c>
      <c r="O110" s="52"/>
      <c r="P110" s="67" t="str">
        <f>VLOOKUP(B110,industry_descriptions!$A$2:$D$501,3,FALSE)</f>
        <v>522200 Non-depository credit intermediation</v>
      </c>
    </row>
    <row r="111" spans="1:16" x14ac:dyDescent="0.45">
      <c r="A111" s="53" t="s">
        <v>10377</v>
      </c>
      <c r="B111" s="61" t="str">
        <f>RIGHT(A111,6)</f>
        <v>522300</v>
      </c>
      <c r="C111" s="61" t="str">
        <f>LEFT(B111,5)&amp;"0"</f>
        <v>522300</v>
      </c>
      <c r="D111" s="61" t="str">
        <f>LEFT(B111,4)&amp;"00"</f>
        <v>522300</v>
      </c>
      <c r="E111" s="61" t="str">
        <f>LEFT(B111,3)&amp;"000"</f>
        <v>522000</v>
      </c>
      <c r="F111" s="61" t="str">
        <f>LEFT(B111,2)&amp;"0000"</f>
        <v>520000</v>
      </c>
      <c r="G111" s="61" t="s">
        <v>6031</v>
      </c>
      <c r="H111" s="160">
        <v>4.2059336823734729E-2</v>
      </c>
      <c r="I111" s="61" t="s">
        <v>6031</v>
      </c>
      <c r="J111" s="61"/>
      <c r="K111" s="173"/>
      <c r="L111" s="173"/>
      <c r="M111" s="61" t="s">
        <v>150</v>
      </c>
      <c r="N111" s="36" t="s">
        <v>11886</v>
      </c>
      <c r="O111" s="54"/>
      <c r="P111" s="63" t="str">
        <f>VLOOKUP(B111,industry_descriptions!$A$2:$D$501,3,FALSE)</f>
        <v>522300 Activities related to credit intermediation</v>
      </c>
    </row>
    <row r="112" spans="1:16" x14ac:dyDescent="0.45">
      <c r="A112" s="51" t="s">
        <v>10378</v>
      </c>
      <c r="B112" s="36" t="str">
        <f>RIGHT(A112,6)</f>
        <v>524100</v>
      </c>
      <c r="C112" s="36" t="str">
        <f>LEFT(B112,5)&amp;"0"</f>
        <v>524100</v>
      </c>
      <c r="D112" s="36" t="str">
        <f>LEFT(B112,4)&amp;"00"</f>
        <v>524100</v>
      </c>
      <c r="E112" s="36" t="str">
        <f>LEFT(B112,3)&amp;"000"</f>
        <v>524000</v>
      </c>
      <c r="F112" s="36" t="str">
        <f>LEFT(B112,2)&amp;"0000"</f>
        <v>520000</v>
      </c>
      <c r="G112" s="36" t="s">
        <v>6031</v>
      </c>
      <c r="H112" s="160">
        <v>5.4035393727969769E-2</v>
      </c>
      <c r="I112" s="36" t="s">
        <v>6031</v>
      </c>
      <c r="J112" s="36"/>
      <c r="K112" s="173"/>
      <c r="L112" s="173"/>
      <c r="M112" s="36" t="s">
        <v>150</v>
      </c>
      <c r="N112" s="36" t="s">
        <v>11886</v>
      </c>
      <c r="O112" s="52"/>
      <c r="P112" s="63" t="str">
        <f>VLOOKUP(B112,industry_descriptions!$A$2:$D$501,3,FALSE)</f>
        <v>524100 Insurance carriers</v>
      </c>
    </row>
    <row r="113" spans="1:16" x14ac:dyDescent="0.45">
      <c r="A113" s="53" t="s">
        <v>10379</v>
      </c>
      <c r="B113" s="61" t="str">
        <f>RIGHT(A113,6)</f>
        <v>524200</v>
      </c>
      <c r="C113" s="61" t="str">
        <f>LEFT(B113,5)&amp;"0"</f>
        <v>524200</v>
      </c>
      <c r="D113" s="61" t="str">
        <f>LEFT(B113,4)&amp;"00"</f>
        <v>524200</v>
      </c>
      <c r="E113" s="61" t="str">
        <f>LEFT(B113,3)&amp;"000"</f>
        <v>524000</v>
      </c>
      <c r="F113" s="61" t="str">
        <f>LEFT(B113,2)&amp;"0000"</f>
        <v>520000</v>
      </c>
      <c r="G113" s="61" t="s">
        <v>6031</v>
      </c>
      <c r="H113" s="160">
        <v>3.2223124830760896E-2</v>
      </c>
      <c r="I113" s="61" t="s">
        <v>6031</v>
      </c>
      <c r="J113" s="61"/>
      <c r="K113" s="173"/>
      <c r="L113" s="173"/>
      <c r="M113" s="61" t="s">
        <v>150</v>
      </c>
      <c r="N113" s="36" t="s">
        <v>11886</v>
      </c>
      <c r="O113" s="54"/>
      <c r="P113" s="63" t="str">
        <f>VLOOKUP(B113,industry_descriptions!$A$2:$D$501,3,FALSE)</f>
        <v>524200 Agencies, brokerages and other insurance related activities</v>
      </c>
    </row>
    <row r="114" spans="1:16" x14ac:dyDescent="0.45">
      <c r="A114" s="53" t="s">
        <v>10327</v>
      </c>
      <c r="B114" s="61" t="str">
        <f>RIGHT(A114,6)</f>
        <v>339900</v>
      </c>
      <c r="C114" s="61" t="str">
        <f>LEFT(B114,5)&amp;"0"</f>
        <v>339900</v>
      </c>
      <c r="D114" s="61" t="str">
        <f>LEFT(B114,4)&amp;"00"</f>
        <v>339900</v>
      </c>
      <c r="E114" s="61" t="str">
        <f>LEFT(B114,3)&amp;"000"</f>
        <v>339000</v>
      </c>
      <c r="F114" s="61" t="str">
        <f>LEFT(B114,2)&amp;"0000"</f>
        <v>330000</v>
      </c>
      <c r="G114" s="61" t="s">
        <v>7</v>
      </c>
      <c r="H114" s="160">
        <v>8.060288335517693E-2</v>
      </c>
      <c r="I114" s="61" t="s">
        <v>7</v>
      </c>
      <c r="J114" s="61"/>
      <c r="K114" s="173" t="s">
        <v>12101</v>
      </c>
      <c r="L114" s="173" t="s">
        <v>7</v>
      </c>
      <c r="M114" s="61" t="s">
        <v>431</v>
      </c>
      <c r="N114" s="36" t="s">
        <v>11886</v>
      </c>
      <c r="O114" s="54"/>
      <c r="P114" s="67" t="str">
        <f>VLOOKUP(B114,industry_descriptions!$A$2:$D$501,3,FALSE)</f>
        <v>339900 Other miscellaneous manufacturing</v>
      </c>
    </row>
    <row r="115" spans="1:16" x14ac:dyDescent="0.45">
      <c r="A115" s="165" t="s">
        <v>12036</v>
      </c>
      <c r="B115" s="61" t="str">
        <f>RIGHT(A115,6)</f>
        <v>3A0000</v>
      </c>
      <c r="C115" s="61" t="str">
        <f>LEFT(B115,5)&amp;"0"</f>
        <v>3A0000</v>
      </c>
      <c r="D115" s="61" t="str">
        <f>LEFT(B115,4)&amp;"00"</f>
        <v>3A0000</v>
      </c>
      <c r="E115" s="61" t="str">
        <f>LEFT(B115,3)&amp;"000"</f>
        <v>3A0000</v>
      </c>
      <c r="F115" s="61" t="str">
        <f>LEFT(B115,2)&amp;"0000"</f>
        <v>3A0000</v>
      </c>
      <c r="G115" s="61" t="s">
        <v>11885</v>
      </c>
      <c r="H115" s="160">
        <v>8.060288335517693E-2</v>
      </c>
      <c r="I115" s="61" t="s">
        <v>11885</v>
      </c>
      <c r="J115" s="61"/>
      <c r="K115" s="173" t="s">
        <v>12101</v>
      </c>
      <c r="L115" s="173" t="s">
        <v>7</v>
      </c>
      <c r="M115" s="61" t="s">
        <v>11885</v>
      </c>
      <c r="N115" s="36" t="s">
        <v>12085</v>
      </c>
      <c r="O115" s="54"/>
      <c r="P115" s="63" t="s">
        <v>11936</v>
      </c>
    </row>
    <row r="116" spans="1:16" x14ac:dyDescent="0.45">
      <c r="A116" s="51" t="s">
        <v>10332</v>
      </c>
      <c r="B116" s="36" t="str">
        <f>RIGHT(A116,6)</f>
        <v>415000</v>
      </c>
      <c r="C116" s="36" t="str">
        <f>LEFT(B116,5)&amp;"0"</f>
        <v>415000</v>
      </c>
      <c r="D116" s="36" t="str">
        <f>LEFT(B116,4)&amp;"00"</f>
        <v>415000</v>
      </c>
      <c r="E116" s="36" t="str">
        <f>LEFT(B116,3)&amp;"000"</f>
        <v>415000</v>
      </c>
      <c r="F116" s="36" t="str">
        <f>LEFT(B116,2)&amp;"0000"</f>
        <v>410000</v>
      </c>
      <c r="G116" s="36" t="s">
        <v>6031</v>
      </c>
      <c r="H116" s="160">
        <v>1.2999999999999999E-3</v>
      </c>
      <c r="I116" s="36" t="s">
        <v>6031</v>
      </c>
      <c r="J116" s="36"/>
      <c r="K116" s="173" t="s">
        <v>12101</v>
      </c>
      <c r="L116" s="173" t="s">
        <v>7</v>
      </c>
      <c r="M116" s="36" t="s">
        <v>11732</v>
      </c>
      <c r="N116" s="36" t="s">
        <v>11886</v>
      </c>
      <c r="O116" s="52"/>
      <c r="P116" s="67" t="str">
        <f>VLOOKUP(B116,industry_descriptions!$A$2:$D$501,3,FALSE)</f>
        <v>415000 Motor vehicle and motor vehicle parts and accessories merchant wholesalers</v>
      </c>
    </row>
    <row r="117" spans="1:16" x14ac:dyDescent="0.45">
      <c r="A117" s="51" t="s">
        <v>10694</v>
      </c>
      <c r="B117" s="36" t="str">
        <f>RIGHT(A117,6)</f>
        <v>521100</v>
      </c>
      <c r="C117" s="36" t="str">
        <f>LEFT(B117,5)&amp;"0"</f>
        <v>521100</v>
      </c>
      <c r="D117" s="36" t="str">
        <f>LEFT(B117,4)&amp;"00"</f>
        <v>521100</v>
      </c>
      <c r="E117" s="36" t="str">
        <f>LEFT(B117,3)&amp;"000"</f>
        <v>521000</v>
      </c>
      <c r="F117" s="36" t="str">
        <f>LEFT(B117,2)&amp;"0000"</f>
        <v>520000</v>
      </c>
      <c r="G117" s="36" t="s">
        <v>6031</v>
      </c>
      <c r="H117" s="160">
        <v>0.23030303030303031</v>
      </c>
      <c r="I117" s="36" t="s">
        <v>6031</v>
      </c>
      <c r="J117" s="36"/>
      <c r="K117" s="173"/>
      <c r="L117" s="173"/>
      <c r="M117" s="36" t="s">
        <v>736</v>
      </c>
      <c r="N117" s="36" t="s">
        <v>11884</v>
      </c>
      <c r="O117" s="52" t="str">
        <f>IF(ISERROR(VLOOKUP(B117,B$2:G$184,6,FALSE)),"Not Creative",VLOOKUP(B117,B$2:G$184,6,FALSE))</f>
        <v>Not Creative</v>
      </c>
      <c r="P117" s="67" t="str">
        <f>VLOOKUP(A117,'LFS Metadata'!$H$2:$J$441,3,FALSE)</f>
        <v>Monetary authorities - central bank</v>
      </c>
    </row>
    <row r="118" spans="1:16" x14ac:dyDescent="0.45">
      <c r="A118" s="53" t="s">
        <v>10695</v>
      </c>
      <c r="B118" s="61" t="str">
        <f>RIGHT(A118,6)</f>
        <v>522100</v>
      </c>
      <c r="C118" s="61" t="str">
        <f>LEFT(B118,5)&amp;"0"</f>
        <v>522100</v>
      </c>
      <c r="D118" s="61" t="str">
        <f>LEFT(B118,4)&amp;"00"</f>
        <v>522100</v>
      </c>
      <c r="E118" s="61" t="str">
        <f>LEFT(B118,3)&amp;"000"</f>
        <v>522000</v>
      </c>
      <c r="F118" s="61" t="str">
        <f>LEFT(B118,2)&amp;"0000"</f>
        <v>520000</v>
      </c>
      <c r="G118" s="61" t="s">
        <v>6031</v>
      </c>
      <c r="H118" s="160">
        <v>6.0862717366847736E-2</v>
      </c>
      <c r="I118" s="61" t="s">
        <v>6031</v>
      </c>
      <c r="J118" s="61"/>
      <c r="K118" s="173"/>
      <c r="L118" s="173"/>
      <c r="M118" s="61" t="s">
        <v>736</v>
      </c>
      <c r="N118" s="36" t="s">
        <v>11884</v>
      </c>
      <c r="O118" s="54" t="str">
        <f>IF(ISERROR(VLOOKUP(B118,B$2:G$184,6,FALSE)),"Not Creative",VLOOKUP(B118,B$2:G$184,6,FALSE))</f>
        <v>Not Creative</v>
      </c>
      <c r="P118" s="67" t="str">
        <f>VLOOKUP(A118,'LFS Metadata'!$H$2:$J$441,3,FALSE)</f>
        <v>Depository credit intermediation</v>
      </c>
    </row>
    <row r="119" spans="1:16" x14ac:dyDescent="0.45">
      <c r="A119" s="51" t="s">
        <v>10696</v>
      </c>
      <c r="B119" s="36" t="str">
        <f>RIGHT(A119,6)</f>
        <v>522200</v>
      </c>
      <c r="C119" s="36" t="str">
        <f>LEFT(B119,5)&amp;"0"</f>
        <v>522200</v>
      </c>
      <c r="D119" s="36" t="str">
        <f>LEFT(B119,4)&amp;"00"</f>
        <v>522200</v>
      </c>
      <c r="E119" s="36" t="str">
        <f>LEFT(B119,3)&amp;"000"</f>
        <v>522000</v>
      </c>
      <c r="F119" s="36" t="str">
        <f>LEFT(B119,2)&amp;"0000"</f>
        <v>520000</v>
      </c>
      <c r="G119" s="36" t="s">
        <v>6031</v>
      </c>
      <c r="H119" s="160">
        <v>5.0431875174143215E-2</v>
      </c>
      <c r="I119" s="36" t="s">
        <v>6031</v>
      </c>
      <c r="J119" s="36"/>
      <c r="K119" s="173"/>
      <c r="L119" s="173"/>
      <c r="M119" s="36" t="s">
        <v>736</v>
      </c>
      <c r="N119" s="36" t="s">
        <v>11884</v>
      </c>
      <c r="O119" s="52" t="str">
        <f>IF(ISERROR(VLOOKUP(B119,B$2:G$184,6,FALSE)),"Not Creative",VLOOKUP(B119,B$2:G$184,6,FALSE))</f>
        <v>Not Creative</v>
      </c>
      <c r="P119" s="67" t="str">
        <f>VLOOKUP(A119,'LFS Metadata'!$H$2:$J$441,3,FALSE)</f>
        <v>Non-depository credit intermediation</v>
      </c>
    </row>
    <row r="120" spans="1:16" x14ac:dyDescent="0.45">
      <c r="A120" s="53" t="s">
        <v>10697</v>
      </c>
      <c r="B120" s="61" t="str">
        <f>RIGHT(A120,6)</f>
        <v>522300</v>
      </c>
      <c r="C120" s="61" t="str">
        <f>LEFT(B120,5)&amp;"0"</f>
        <v>522300</v>
      </c>
      <c r="D120" s="61" t="str">
        <f>LEFT(B120,4)&amp;"00"</f>
        <v>522300</v>
      </c>
      <c r="E120" s="61" t="str">
        <f>LEFT(B120,3)&amp;"000"</f>
        <v>522000</v>
      </c>
      <c r="F120" s="61" t="str">
        <f>LEFT(B120,2)&amp;"0000"</f>
        <v>520000</v>
      </c>
      <c r="G120" s="61" t="s">
        <v>6031</v>
      </c>
      <c r="H120" s="160">
        <v>4.2059336823734729E-2</v>
      </c>
      <c r="I120" s="61" t="s">
        <v>6031</v>
      </c>
      <c r="J120" s="61"/>
      <c r="K120" s="173"/>
      <c r="L120" s="173"/>
      <c r="M120" s="61" t="s">
        <v>736</v>
      </c>
      <c r="N120" s="36" t="s">
        <v>11884</v>
      </c>
      <c r="O120" s="54" t="str">
        <f>IF(ISERROR(VLOOKUP(B120,B$2:G$184,6,FALSE)),"Not Creative",VLOOKUP(B120,B$2:G$184,6,FALSE))</f>
        <v>Not Creative</v>
      </c>
      <c r="P120" s="67" t="str">
        <f>VLOOKUP(A120,'LFS Metadata'!$H$2:$J$441,3,FALSE)</f>
        <v>Activities related to credit intermediation</v>
      </c>
    </row>
    <row r="121" spans="1:16" x14ac:dyDescent="0.45">
      <c r="A121" s="51" t="s">
        <v>10698</v>
      </c>
      <c r="B121" s="36" t="str">
        <f>RIGHT(A121,6)</f>
        <v>523100</v>
      </c>
      <c r="C121" s="36" t="str">
        <f>LEFT(B121,5)&amp;"0"</f>
        <v>523100</v>
      </c>
      <c r="D121" s="36" t="str">
        <f>LEFT(B121,4)&amp;"00"</f>
        <v>523100</v>
      </c>
      <c r="E121" s="36" t="str">
        <f>LEFT(B121,3)&amp;"000"</f>
        <v>523000</v>
      </c>
      <c r="F121" s="36" t="str">
        <f>LEFT(B121,2)&amp;"0000"</f>
        <v>520000</v>
      </c>
      <c r="G121" s="36" t="s">
        <v>6031</v>
      </c>
      <c r="H121" s="160">
        <v>3.1485849056603774E-2</v>
      </c>
      <c r="I121" s="36" t="s">
        <v>6031</v>
      </c>
      <c r="J121" s="36"/>
      <c r="K121" s="173"/>
      <c r="L121" s="173"/>
      <c r="M121" s="36" t="s">
        <v>736</v>
      </c>
      <c r="N121" s="36" t="s">
        <v>11884</v>
      </c>
      <c r="O121" s="52" t="str">
        <f>IF(ISERROR(VLOOKUP(B121,B$2:G$184,6,FALSE)),"Not Creative",VLOOKUP(B121,B$2:G$184,6,FALSE))</f>
        <v>Not Creative</v>
      </c>
      <c r="P121" s="67" t="str">
        <f>VLOOKUP(A121,'LFS Metadata'!$H$2:$J$441,3,FALSE)</f>
        <v>Securities and commodity contracts intermediation and brokerage</v>
      </c>
    </row>
    <row r="122" spans="1:16" x14ac:dyDescent="0.45">
      <c r="A122" s="53" t="s">
        <v>10699</v>
      </c>
      <c r="B122" s="61" t="str">
        <f>RIGHT(A122,6)</f>
        <v>523200</v>
      </c>
      <c r="C122" s="61" t="str">
        <f>LEFT(B122,5)&amp;"0"</f>
        <v>523200</v>
      </c>
      <c r="D122" s="61" t="str">
        <f>LEFT(B122,4)&amp;"00"</f>
        <v>523200</v>
      </c>
      <c r="E122" s="61" t="str">
        <f>LEFT(B122,3)&amp;"000"</f>
        <v>523000</v>
      </c>
      <c r="F122" s="61" t="str">
        <f>LEFT(B122,2)&amp;"0000"</f>
        <v>520000</v>
      </c>
      <c r="G122" s="61" t="s">
        <v>6031</v>
      </c>
      <c r="H122" s="160">
        <v>5.2953156822810592E-2</v>
      </c>
      <c r="I122" s="61" t="s">
        <v>6031</v>
      </c>
      <c r="J122" s="61"/>
      <c r="K122" s="173"/>
      <c r="L122" s="173"/>
      <c r="M122" s="61" t="s">
        <v>736</v>
      </c>
      <c r="N122" s="36" t="s">
        <v>11884</v>
      </c>
      <c r="O122" s="54" t="str">
        <f>IF(ISERROR(VLOOKUP(B122,B$2:G$184,6,FALSE)),"Not Creative",VLOOKUP(B122,B$2:G$184,6,FALSE))</f>
        <v>Not Creative</v>
      </c>
      <c r="P122" s="67" t="str">
        <f>VLOOKUP(A122,'LFS Metadata'!$H$2:$J$441,3,FALSE)</f>
        <v>Securities and commodity exchanges</v>
      </c>
    </row>
    <row r="123" spans="1:16" x14ac:dyDescent="0.45">
      <c r="A123" s="51" t="s">
        <v>10700</v>
      </c>
      <c r="B123" s="36" t="str">
        <f>RIGHT(A123,6)</f>
        <v>523900</v>
      </c>
      <c r="C123" s="36" t="str">
        <f>LEFT(B123,5)&amp;"0"</f>
        <v>523900</v>
      </c>
      <c r="D123" s="36" t="str">
        <f>LEFT(B123,4)&amp;"00"</f>
        <v>523900</v>
      </c>
      <c r="E123" s="36" t="str">
        <f>LEFT(B123,3)&amp;"000"</f>
        <v>523000</v>
      </c>
      <c r="F123" s="36" t="str">
        <f>LEFT(B123,2)&amp;"0000"</f>
        <v>520000</v>
      </c>
      <c r="G123" s="36" t="s">
        <v>6031</v>
      </c>
      <c r="H123" s="160">
        <v>3.9609952925353062E-2</v>
      </c>
      <c r="I123" s="36" t="s">
        <v>6031</v>
      </c>
      <c r="J123" s="36"/>
      <c r="K123" s="173"/>
      <c r="L123" s="173"/>
      <c r="M123" s="36" t="s">
        <v>736</v>
      </c>
      <c r="N123" s="36" t="s">
        <v>11884</v>
      </c>
      <c r="O123" s="52" t="str">
        <f>IF(ISERROR(VLOOKUP(B123,B$2:G$184,6,FALSE)),"Not Creative",VLOOKUP(B123,B$2:G$184,6,FALSE))</f>
        <v>Not Creative</v>
      </c>
      <c r="P123" s="67" t="str">
        <f>VLOOKUP(A123,'LFS Metadata'!$H$2:$J$441,3,FALSE)</f>
        <v>Other financial investment activities</v>
      </c>
    </row>
    <row r="124" spans="1:16" x14ac:dyDescent="0.45">
      <c r="A124" s="53" t="s">
        <v>10701</v>
      </c>
      <c r="B124" s="61" t="str">
        <f>RIGHT(A124,6)</f>
        <v>524100</v>
      </c>
      <c r="C124" s="61" t="str">
        <f>LEFT(B124,5)&amp;"0"</f>
        <v>524100</v>
      </c>
      <c r="D124" s="61" t="str">
        <f>LEFT(B124,4)&amp;"00"</f>
        <v>524100</v>
      </c>
      <c r="E124" s="61" t="str">
        <f>LEFT(B124,3)&amp;"000"</f>
        <v>524000</v>
      </c>
      <c r="F124" s="61" t="str">
        <f>LEFT(B124,2)&amp;"0000"</f>
        <v>520000</v>
      </c>
      <c r="G124" s="61" t="s">
        <v>6031</v>
      </c>
      <c r="H124" s="160">
        <v>5.4035393727969769E-2</v>
      </c>
      <c r="I124" s="61" t="s">
        <v>6031</v>
      </c>
      <c r="J124" s="61"/>
      <c r="K124" s="173"/>
      <c r="L124" s="173"/>
      <c r="M124" s="61" t="s">
        <v>736</v>
      </c>
      <c r="N124" s="36" t="s">
        <v>11884</v>
      </c>
      <c r="O124" s="54" t="str">
        <f>IF(ISERROR(VLOOKUP(B124,B$2:G$184,6,FALSE)),"Not Creative",VLOOKUP(B124,B$2:G$184,6,FALSE))</f>
        <v>Not Creative</v>
      </c>
      <c r="P124" s="67" t="str">
        <f>VLOOKUP(A124,'LFS Metadata'!$H$2:$J$441,3,FALSE)</f>
        <v>Insurance carriers</v>
      </c>
    </row>
    <row r="125" spans="1:16" x14ac:dyDescent="0.45">
      <c r="A125" s="51" t="s">
        <v>10702</v>
      </c>
      <c r="B125" s="36" t="str">
        <f>RIGHT(A125,6)</f>
        <v>524200</v>
      </c>
      <c r="C125" s="36" t="str">
        <f>LEFT(B125,5)&amp;"0"</f>
        <v>524200</v>
      </c>
      <c r="D125" s="36" t="str">
        <f>LEFT(B125,4)&amp;"00"</f>
        <v>524200</v>
      </c>
      <c r="E125" s="36" t="str">
        <f>LEFT(B125,3)&amp;"000"</f>
        <v>524000</v>
      </c>
      <c r="F125" s="36" t="str">
        <f>LEFT(B125,2)&amp;"0000"</f>
        <v>520000</v>
      </c>
      <c r="G125" s="36" t="s">
        <v>6031</v>
      </c>
      <c r="H125" s="160">
        <v>3.2223124830760896E-2</v>
      </c>
      <c r="I125" s="36" t="s">
        <v>6031</v>
      </c>
      <c r="J125" s="36"/>
      <c r="K125" s="173"/>
      <c r="L125" s="173"/>
      <c r="M125" s="36" t="s">
        <v>736</v>
      </c>
      <c r="N125" s="36" t="s">
        <v>11884</v>
      </c>
      <c r="O125" s="52" t="str">
        <f>IF(ISERROR(VLOOKUP(B125,B$2:G$184,6,FALSE)),"Not Creative",VLOOKUP(B125,B$2:G$184,6,FALSE))</f>
        <v>Not Creative</v>
      </c>
      <c r="P125" s="67" t="str">
        <f>VLOOKUP(A125,'LFS Metadata'!$H$2:$J$441,3,FALSE)</f>
        <v>Agencies, brokerages and other insurance related activities</v>
      </c>
    </row>
    <row r="126" spans="1:16" x14ac:dyDescent="0.45">
      <c r="A126" s="53" t="s">
        <v>10703</v>
      </c>
      <c r="B126" s="61" t="str">
        <f>RIGHT(A126,6)</f>
        <v>526100</v>
      </c>
      <c r="C126" s="61" t="str">
        <f>LEFT(B126,5)&amp;"0"</f>
        <v>526100</v>
      </c>
      <c r="D126" s="61" t="str">
        <f>LEFT(B126,4)&amp;"00"</f>
        <v>526100</v>
      </c>
      <c r="E126" s="61" t="str">
        <f>LEFT(B126,3)&amp;"000"</f>
        <v>526000</v>
      </c>
      <c r="F126" s="61" t="str">
        <f>LEFT(B126,2)&amp;"0000"</f>
        <v>520000</v>
      </c>
      <c r="G126" s="61" t="s">
        <v>6031</v>
      </c>
      <c r="H126" s="160">
        <v>8.8300220750551883E-2</v>
      </c>
      <c r="I126" s="61" t="s">
        <v>6031</v>
      </c>
      <c r="J126" s="61"/>
      <c r="K126" s="173"/>
      <c r="L126" s="173"/>
      <c r="M126" s="61" t="s">
        <v>736</v>
      </c>
      <c r="N126" s="36" t="s">
        <v>11884</v>
      </c>
      <c r="O126" s="54" t="str">
        <f>IF(ISERROR(VLOOKUP(B126,B$2:G$184,6,FALSE)),"Not Creative",VLOOKUP(B126,B$2:G$184,6,FALSE))</f>
        <v>Not Creative</v>
      </c>
      <c r="P126" s="67" t="str">
        <f>VLOOKUP(A126,'LFS Metadata'!$H$2:$J$441,3,FALSE)</f>
        <v>Pension funds</v>
      </c>
    </row>
    <row r="127" spans="1:16" x14ac:dyDescent="0.45">
      <c r="A127" s="53" t="s">
        <v>10339</v>
      </c>
      <c r="B127" s="61" t="str">
        <f>RIGHT(A127,6)</f>
        <v>443000</v>
      </c>
      <c r="C127" s="61" t="str">
        <f>LEFT(B127,5)&amp;"0"</f>
        <v>443000</v>
      </c>
      <c r="D127" s="61" t="str">
        <f>LEFT(B127,4)&amp;"00"</f>
        <v>443000</v>
      </c>
      <c r="E127" s="61" t="str">
        <f>LEFT(B127,3)&amp;"000"</f>
        <v>443000</v>
      </c>
      <c r="F127" s="61" t="str">
        <f>LEFT(B127,2)&amp;"0000"</f>
        <v>440000</v>
      </c>
      <c r="G127" s="61" t="s">
        <v>6031</v>
      </c>
      <c r="H127" s="160">
        <v>3.2086744855056429E-2</v>
      </c>
      <c r="I127" s="61" t="s">
        <v>6031</v>
      </c>
      <c r="J127" s="61"/>
      <c r="K127" s="173" t="s">
        <v>12101</v>
      </c>
      <c r="L127" s="173" t="s">
        <v>12103</v>
      </c>
      <c r="M127" s="61" t="s">
        <v>11733</v>
      </c>
      <c r="N127" s="36" t="s">
        <v>11886</v>
      </c>
      <c r="O127" s="54"/>
      <c r="P127" s="67" t="str">
        <f>VLOOKUP(B127,industry_descriptions!$A$2:$D$501,3,FALSE)</f>
        <v>443000 Electronics and appliance stores</v>
      </c>
    </row>
    <row r="128" spans="1:16" x14ac:dyDescent="0.45">
      <c r="A128" s="51" t="s">
        <v>10407</v>
      </c>
      <c r="B128" s="36" t="str">
        <f>RIGHT(A128,6)</f>
        <v>621100</v>
      </c>
      <c r="C128" s="36" t="str">
        <f>LEFT(B128,5)&amp;"0"</f>
        <v>621100</v>
      </c>
      <c r="D128" s="36" t="str">
        <f>LEFT(B128,4)&amp;"00"</f>
        <v>621100</v>
      </c>
      <c r="E128" s="36" t="str">
        <f>LEFT(B128,3)&amp;"000"</f>
        <v>621000</v>
      </c>
      <c r="F128" s="36" t="str">
        <f>LEFT(B128,2)&amp;"0000"</f>
        <v>620000</v>
      </c>
      <c r="G128" s="36" t="s">
        <v>6031</v>
      </c>
      <c r="H128" s="160">
        <v>5.0353125817420878E-3</v>
      </c>
      <c r="I128" s="36" t="s">
        <v>6031</v>
      </c>
      <c r="J128" s="36"/>
      <c r="K128" s="173"/>
      <c r="L128" s="173"/>
      <c r="M128" s="36" t="s">
        <v>842</v>
      </c>
      <c r="N128" s="36" t="s">
        <v>11886</v>
      </c>
      <c r="O128" s="52"/>
      <c r="P128" s="63" t="str">
        <f>VLOOKUP(B128,industry_descriptions!$A$2:$D$501,3,FALSE)</f>
        <v>621100 Offices of physicians</v>
      </c>
    </row>
    <row r="129" spans="1:16" x14ac:dyDescent="0.45">
      <c r="A129" s="53" t="s">
        <v>10408</v>
      </c>
      <c r="B129" s="61" t="str">
        <f>RIGHT(A129,6)</f>
        <v>621200</v>
      </c>
      <c r="C129" s="61" t="str">
        <f>LEFT(B129,5)&amp;"0"</f>
        <v>621200</v>
      </c>
      <c r="D129" s="61" t="str">
        <f>LEFT(B129,4)&amp;"00"</f>
        <v>621200</v>
      </c>
      <c r="E129" s="61" t="str">
        <f>LEFT(B129,3)&amp;"000"</f>
        <v>621000</v>
      </c>
      <c r="F129" s="61" t="str">
        <f>LEFT(B129,2)&amp;"0000"</f>
        <v>620000</v>
      </c>
      <c r="G129" s="61" t="s">
        <v>6031</v>
      </c>
      <c r="H129" s="160">
        <v>2.0678428439438604E-3</v>
      </c>
      <c r="I129" s="61" t="s">
        <v>6031</v>
      </c>
      <c r="J129" s="61"/>
      <c r="K129" s="173"/>
      <c r="L129" s="173"/>
      <c r="M129" s="61" t="s">
        <v>842</v>
      </c>
      <c r="N129" s="36" t="s">
        <v>11886</v>
      </c>
      <c r="O129" s="54"/>
      <c r="P129" s="63" t="str">
        <f>VLOOKUP(B129,industry_descriptions!$A$2:$D$501,3,FALSE)</f>
        <v>621200 Offices of dentists</v>
      </c>
    </row>
    <row r="130" spans="1:16" x14ac:dyDescent="0.45">
      <c r="A130" s="51" t="s">
        <v>10409</v>
      </c>
      <c r="B130" s="36" t="str">
        <f>RIGHT(A130,6)</f>
        <v>621A00</v>
      </c>
      <c r="C130" s="36" t="str">
        <f>LEFT(B130,5)&amp;"0"</f>
        <v>621A00</v>
      </c>
      <c r="D130" s="36" t="str">
        <f>LEFT(B130,4)&amp;"00"</f>
        <v>621A00</v>
      </c>
      <c r="E130" s="36" t="str">
        <f>LEFT(B130,3)&amp;"000"</f>
        <v>621000</v>
      </c>
      <c r="F130" s="36" t="str">
        <f>LEFT(B130,2)&amp;"0000"</f>
        <v>620000</v>
      </c>
      <c r="G130" s="36" t="s">
        <v>6031</v>
      </c>
      <c r="H130" s="160">
        <v>1</v>
      </c>
      <c r="I130" s="36" t="s">
        <v>6031</v>
      </c>
      <c r="J130" s="36"/>
      <c r="K130" s="173"/>
      <c r="L130" s="173"/>
      <c r="M130" s="36" t="s">
        <v>842</v>
      </c>
      <c r="N130" s="36" t="s">
        <v>11886</v>
      </c>
      <c r="O130" s="52"/>
      <c r="P130" s="63" t="str">
        <f>VLOOKUP(B130,industry_descriptions!$A$2:$D$501,3,FALSE)</f>
        <v>621A00</v>
      </c>
    </row>
    <row r="131" spans="1:16" x14ac:dyDescent="0.45">
      <c r="A131" s="53" t="s">
        <v>10410</v>
      </c>
      <c r="B131" s="61" t="str">
        <f>RIGHT(A131,6)</f>
        <v>622000</v>
      </c>
      <c r="C131" s="61" t="str">
        <f>LEFT(B131,5)&amp;"0"</f>
        <v>622000</v>
      </c>
      <c r="D131" s="61" t="str">
        <f>LEFT(B131,4)&amp;"00"</f>
        <v>622000</v>
      </c>
      <c r="E131" s="61" t="str">
        <f>LEFT(B131,3)&amp;"000"</f>
        <v>622000</v>
      </c>
      <c r="F131" s="61" t="str">
        <f>LEFT(B131,2)&amp;"0000"</f>
        <v>620000</v>
      </c>
      <c r="G131" s="61" t="s">
        <v>6031</v>
      </c>
      <c r="H131" s="160">
        <v>6.9080460636958049E-3</v>
      </c>
      <c r="I131" s="61" t="s">
        <v>6031</v>
      </c>
      <c r="J131" s="61"/>
      <c r="K131" s="173"/>
      <c r="L131" s="173"/>
      <c r="M131" s="61" t="s">
        <v>842</v>
      </c>
      <c r="N131" s="36" t="s">
        <v>11886</v>
      </c>
      <c r="O131" s="54"/>
      <c r="P131" s="63" t="str">
        <f>VLOOKUP(B131,industry_descriptions!$A$2:$D$501,3,FALSE)</f>
        <v>622000 Hospitals</v>
      </c>
    </row>
    <row r="132" spans="1:16" x14ac:dyDescent="0.45">
      <c r="A132" s="51" t="s">
        <v>10411</v>
      </c>
      <c r="B132" s="36" t="str">
        <f>RIGHT(A132,6)</f>
        <v>623000</v>
      </c>
      <c r="C132" s="36" t="str">
        <f>LEFT(B132,5)&amp;"0"</f>
        <v>623000</v>
      </c>
      <c r="D132" s="36" t="str">
        <f>LEFT(B132,4)&amp;"00"</f>
        <v>623000</v>
      </c>
      <c r="E132" s="36" t="str">
        <f>LEFT(B132,3)&amp;"000"</f>
        <v>623000</v>
      </c>
      <c r="F132" s="36" t="str">
        <f>LEFT(B132,2)&amp;"0000"</f>
        <v>620000</v>
      </c>
      <c r="G132" s="36" t="s">
        <v>6031</v>
      </c>
      <c r="H132" s="160">
        <v>2.7319765436357364E-3</v>
      </c>
      <c r="I132" s="36" t="s">
        <v>6031</v>
      </c>
      <c r="J132" s="36"/>
      <c r="K132" s="173"/>
      <c r="L132" s="173"/>
      <c r="M132" s="36" t="s">
        <v>842</v>
      </c>
      <c r="N132" s="36" t="s">
        <v>11886</v>
      </c>
      <c r="O132" s="52"/>
      <c r="P132" s="63" t="str">
        <f>VLOOKUP(B132,industry_descriptions!$A$2:$D$501,3,FALSE)</f>
        <v>623000 Nursing and residential care facilities</v>
      </c>
    </row>
    <row r="133" spans="1:16" x14ac:dyDescent="0.45">
      <c r="A133" s="53" t="s">
        <v>10412</v>
      </c>
      <c r="B133" s="61" t="str">
        <f>RIGHT(A133,6)</f>
        <v>624000</v>
      </c>
      <c r="C133" s="61" t="str">
        <f>LEFT(B133,5)&amp;"0"</f>
        <v>624000</v>
      </c>
      <c r="D133" s="61" t="str">
        <f>LEFT(B133,4)&amp;"00"</f>
        <v>624000</v>
      </c>
      <c r="E133" s="61" t="str">
        <f>LEFT(B133,3)&amp;"000"</f>
        <v>624000</v>
      </c>
      <c r="F133" s="61" t="str">
        <f>LEFT(B133,2)&amp;"0000"</f>
        <v>620000</v>
      </c>
      <c r="G133" s="61" t="s">
        <v>6031</v>
      </c>
      <c r="H133" s="160">
        <v>1</v>
      </c>
      <c r="I133" s="61" t="s">
        <v>6031</v>
      </c>
      <c r="J133" s="61"/>
      <c r="K133" s="173"/>
      <c r="L133" s="173"/>
      <c r="M133" s="61" t="s">
        <v>842</v>
      </c>
      <c r="N133" s="36" t="s">
        <v>11886</v>
      </c>
      <c r="O133" s="54"/>
      <c r="P133" s="63" t="str">
        <f>VLOOKUP(B133,industry_descriptions!$A$2:$D$501,3,FALSE)</f>
        <v>624000 Social assistance</v>
      </c>
    </row>
    <row r="134" spans="1:16" x14ac:dyDescent="0.45">
      <c r="A134" s="53" t="s">
        <v>10741</v>
      </c>
      <c r="B134" s="61" t="str">
        <f>RIGHT(A134,6)</f>
        <v>621100</v>
      </c>
      <c r="C134" s="61" t="str">
        <f>LEFT(B134,5)&amp;"0"</f>
        <v>621100</v>
      </c>
      <c r="D134" s="61" t="str">
        <f>LEFT(B134,4)&amp;"00"</f>
        <v>621100</v>
      </c>
      <c r="E134" s="61" t="str">
        <f>LEFT(B134,3)&amp;"000"</f>
        <v>621000</v>
      </c>
      <c r="F134" s="61" t="str">
        <f>LEFT(B134,2)&amp;"0000"</f>
        <v>620000</v>
      </c>
      <c r="G134" s="61" t="s">
        <v>6031</v>
      </c>
      <c r="H134" s="160">
        <v>5.0353125817420878E-3</v>
      </c>
      <c r="I134" s="61" t="s">
        <v>6031</v>
      </c>
      <c r="J134" s="61"/>
      <c r="K134" s="173"/>
      <c r="L134" s="173"/>
      <c r="M134" s="61" t="s">
        <v>842</v>
      </c>
      <c r="N134" s="36" t="s">
        <v>11884</v>
      </c>
      <c r="O134" s="54" t="str">
        <f>IF(ISERROR(VLOOKUP(B134,B$2:G$184,6,FALSE)),"Not Creative",VLOOKUP(B134,B$2:G$184,6,FALSE))</f>
        <v>Not Creative</v>
      </c>
      <c r="P134" s="67" t="str">
        <f>VLOOKUP(A134,'LFS Metadata'!$H$2:$J$441,3,FALSE)</f>
        <v>Offices of physicians</v>
      </c>
    </row>
    <row r="135" spans="1:16" x14ac:dyDescent="0.45">
      <c r="A135" s="51" t="s">
        <v>10742</v>
      </c>
      <c r="B135" s="36" t="str">
        <f>RIGHT(A135,6)</f>
        <v>621200</v>
      </c>
      <c r="C135" s="36" t="str">
        <f>LEFT(B135,5)&amp;"0"</f>
        <v>621200</v>
      </c>
      <c r="D135" s="36" t="str">
        <f>LEFT(B135,4)&amp;"00"</f>
        <v>621200</v>
      </c>
      <c r="E135" s="36" t="str">
        <f>LEFT(B135,3)&amp;"000"</f>
        <v>621000</v>
      </c>
      <c r="F135" s="36" t="str">
        <f>LEFT(B135,2)&amp;"0000"</f>
        <v>620000</v>
      </c>
      <c r="G135" s="36" t="s">
        <v>6031</v>
      </c>
      <c r="H135" s="160">
        <v>2.0678428439438604E-3</v>
      </c>
      <c r="I135" s="36" t="s">
        <v>6031</v>
      </c>
      <c r="J135" s="36"/>
      <c r="K135" s="173"/>
      <c r="L135" s="173"/>
      <c r="M135" s="36" t="s">
        <v>842</v>
      </c>
      <c r="N135" s="36" t="s">
        <v>11884</v>
      </c>
      <c r="O135" s="52" t="str">
        <f>IF(ISERROR(VLOOKUP(B135,B$2:G$184,6,FALSE)),"Not Creative",VLOOKUP(B135,B$2:G$184,6,FALSE))</f>
        <v>Not Creative</v>
      </c>
      <c r="P135" s="67" t="str">
        <f>VLOOKUP(A135,'LFS Metadata'!$H$2:$J$441,3,FALSE)</f>
        <v>Offices of dentists</v>
      </c>
    </row>
    <row r="136" spans="1:16" x14ac:dyDescent="0.45">
      <c r="A136" s="53" t="s">
        <v>10743</v>
      </c>
      <c r="B136" s="61" t="str">
        <f>RIGHT(A136,6)</f>
        <v>621300</v>
      </c>
      <c r="C136" s="61" t="str">
        <f>LEFT(B136,5)&amp;"0"</f>
        <v>621300</v>
      </c>
      <c r="D136" s="61" t="str">
        <f>LEFT(B136,4)&amp;"00"</f>
        <v>621300</v>
      </c>
      <c r="E136" s="61" t="str">
        <f>LEFT(B136,3)&amp;"000"</f>
        <v>621000</v>
      </c>
      <c r="F136" s="61" t="str">
        <f>LEFT(B136,2)&amp;"0000"</f>
        <v>620000</v>
      </c>
      <c r="G136" s="61" t="s">
        <v>6031</v>
      </c>
      <c r="H136" s="160">
        <v>4.1154930490294563E-3</v>
      </c>
      <c r="I136" s="61" t="s">
        <v>6031</v>
      </c>
      <c r="J136" s="61"/>
      <c r="K136" s="173"/>
      <c r="L136" s="173"/>
      <c r="M136" s="61" t="s">
        <v>842</v>
      </c>
      <c r="N136" s="36" t="s">
        <v>11884</v>
      </c>
      <c r="O136" s="54" t="str">
        <f>IF(ISERROR(VLOOKUP(B136,B$2:G$184,6,FALSE)),"Not Creative",VLOOKUP(B136,B$2:G$184,6,FALSE))</f>
        <v>Not Creative</v>
      </c>
      <c r="P136" s="67" t="str">
        <f>VLOOKUP(A136,'LFS Metadata'!$H$2:$J$441,3,FALSE)</f>
        <v>Offices of other health practitioners</v>
      </c>
    </row>
    <row r="137" spans="1:16" x14ac:dyDescent="0.45">
      <c r="A137" s="51" t="s">
        <v>10744</v>
      </c>
      <c r="B137" s="36" t="str">
        <f>RIGHT(A137,6)</f>
        <v>621400</v>
      </c>
      <c r="C137" s="36" t="str">
        <f>LEFT(B137,5)&amp;"0"</f>
        <v>621400</v>
      </c>
      <c r="D137" s="36" t="str">
        <f>LEFT(B137,4)&amp;"00"</f>
        <v>621400</v>
      </c>
      <c r="E137" s="36" t="str">
        <f>LEFT(B137,3)&amp;"000"</f>
        <v>621000</v>
      </c>
      <c r="F137" s="36" t="str">
        <f>LEFT(B137,2)&amp;"0000"</f>
        <v>620000</v>
      </c>
      <c r="G137" s="36" t="s">
        <v>6031</v>
      </c>
      <c r="H137" s="160">
        <v>1.0458655626974615E-2</v>
      </c>
      <c r="I137" s="36" t="s">
        <v>6031</v>
      </c>
      <c r="J137" s="36"/>
      <c r="K137" s="173"/>
      <c r="L137" s="173"/>
      <c r="M137" s="36" t="s">
        <v>842</v>
      </c>
      <c r="N137" s="36" t="s">
        <v>11884</v>
      </c>
      <c r="O137" s="52" t="str">
        <f>IF(ISERROR(VLOOKUP(B137,B$2:G$184,6,FALSE)),"Not Creative",VLOOKUP(B137,B$2:G$184,6,FALSE))</f>
        <v>Not Creative</v>
      </c>
      <c r="P137" s="67" t="str">
        <f>VLOOKUP(A137,'LFS Metadata'!$H$2:$J$441,3,FALSE)</f>
        <v>Out-patient care centres</v>
      </c>
    </row>
    <row r="138" spans="1:16" x14ac:dyDescent="0.45">
      <c r="A138" s="53" t="s">
        <v>10745</v>
      </c>
      <c r="B138" s="61" t="str">
        <f>RIGHT(A138,6)</f>
        <v>621500</v>
      </c>
      <c r="C138" s="61" t="str">
        <f>LEFT(B138,5)&amp;"0"</f>
        <v>621500</v>
      </c>
      <c r="D138" s="61" t="str">
        <f>LEFT(B138,4)&amp;"00"</f>
        <v>621500</v>
      </c>
      <c r="E138" s="61" t="str">
        <f>LEFT(B138,3)&amp;"000"</f>
        <v>621000</v>
      </c>
      <c r="F138" s="61" t="str">
        <f>LEFT(B138,2)&amp;"0000"</f>
        <v>620000</v>
      </c>
      <c r="G138" s="61" t="s">
        <v>6031</v>
      </c>
      <c r="H138" s="160">
        <v>1.2151976618981696E-2</v>
      </c>
      <c r="I138" s="61" t="s">
        <v>6031</v>
      </c>
      <c r="J138" s="61"/>
      <c r="K138" s="173"/>
      <c r="L138" s="173"/>
      <c r="M138" s="61" t="s">
        <v>842</v>
      </c>
      <c r="N138" s="36" t="s">
        <v>11884</v>
      </c>
      <c r="O138" s="54" t="str">
        <f>IF(ISERROR(VLOOKUP(B138,B$2:G$184,6,FALSE)),"Not Creative",VLOOKUP(B138,B$2:G$184,6,FALSE))</f>
        <v>Not Creative</v>
      </c>
      <c r="P138" s="67" t="str">
        <f>VLOOKUP(A138,'LFS Metadata'!$H$2:$J$441,3,FALSE)</f>
        <v>Medical and diagnostic laboratories</v>
      </c>
    </row>
    <row r="139" spans="1:16" x14ac:dyDescent="0.45">
      <c r="A139" s="51" t="s">
        <v>10746</v>
      </c>
      <c r="B139" s="36" t="str">
        <f>RIGHT(A139,6)</f>
        <v>621600</v>
      </c>
      <c r="C139" s="36" t="str">
        <f>LEFT(B139,5)&amp;"0"</f>
        <v>621600</v>
      </c>
      <c r="D139" s="36" t="str">
        <f>LEFT(B139,4)&amp;"00"</f>
        <v>621600</v>
      </c>
      <c r="E139" s="36" t="str">
        <f>LEFT(B139,3)&amp;"000"</f>
        <v>621000</v>
      </c>
      <c r="F139" s="36" t="str">
        <f>LEFT(B139,2)&amp;"0000"</f>
        <v>620000</v>
      </c>
      <c r="G139" s="36" t="s">
        <v>6031</v>
      </c>
      <c r="H139" s="160">
        <v>4.7490455349660119E-3</v>
      </c>
      <c r="I139" s="36" t="s">
        <v>6031</v>
      </c>
      <c r="J139" s="36"/>
      <c r="K139" s="173"/>
      <c r="L139" s="173"/>
      <c r="M139" s="36" t="s">
        <v>842</v>
      </c>
      <c r="N139" s="36" t="s">
        <v>11884</v>
      </c>
      <c r="O139" s="52" t="str">
        <f>IF(ISERROR(VLOOKUP(B139,B$2:G$184,6,FALSE)),"Not Creative",VLOOKUP(B139,B$2:G$184,6,FALSE))</f>
        <v>Not Creative</v>
      </c>
      <c r="P139" s="67" t="str">
        <f>VLOOKUP(A139,'LFS Metadata'!$H$2:$J$441,3,FALSE)</f>
        <v>Home health care services</v>
      </c>
    </row>
    <row r="140" spans="1:16" x14ac:dyDescent="0.45">
      <c r="A140" s="53" t="s">
        <v>10747</v>
      </c>
      <c r="B140" s="61" t="str">
        <f>RIGHT(A140,6)</f>
        <v>621900</v>
      </c>
      <c r="C140" s="61" t="str">
        <f>LEFT(B140,5)&amp;"0"</f>
        <v>621900</v>
      </c>
      <c r="D140" s="61" t="str">
        <f>LEFT(B140,4)&amp;"00"</f>
        <v>621900</v>
      </c>
      <c r="E140" s="61" t="str">
        <f>LEFT(B140,3)&amp;"000"</f>
        <v>621000</v>
      </c>
      <c r="F140" s="61" t="str">
        <f>LEFT(B140,2)&amp;"0000"</f>
        <v>620000</v>
      </c>
      <c r="G140" s="61" t="s">
        <v>6031</v>
      </c>
      <c r="H140" s="160">
        <v>9.7990367048663013E-3</v>
      </c>
      <c r="I140" s="61" t="s">
        <v>6031</v>
      </c>
      <c r="J140" s="61"/>
      <c r="K140" s="173"/>
      <c r="L140" s="173"/>
      <c r="M140" s="61" t="s">
        <v>842</v>
      </c>
      <c r="N140" s="36" t="s">
        <v>11884</v>
      </c>
      <c r="O140" s="54" t="str">
        <f>IF(ISERROR(VLOOKUP(B140,B$2:G$184,6,FALSE)),"Not Creative",VLOOKUP(B140,B$2:G$184,6,FALSE))</f>
        <v>Not Creative</v>
      </c>
      <c r="P140" s="67" t="str">
        <f>VLOOKUP(A140,'LFS Metadata'!$H$2:$J$441,3,FALSE)</f>
        <v>Other ambulatory health care services</v>
      </c>
    </row>
    <row r="141" spans="1:16" x14ac:dyDescent="0.45">
      <c r="A141" s="51" t="s">
        <v>10748</v>
      </c>
      <c r="B141" s="36" t="str">
        <f>RIGHT(A141,6)</f>
        <v>622N00</v>
      </c>
      <c r="C141" s="36" t="str">
        <f>LEFT(B141,5)&amp;"0"</f>
        <v>622N00</v>
      </c>
      <c r="D141" s="36" t="str">
        <f>LEFT(B141,4)&amp;"00"</f>
        <v>622N00</v>
      </c>
      <c r="E141" s="36" t="str">
        <f>LEFT(B141,3)&amp;"000"</f>
        <v>622000</v>
      </c>
      <c r="F141" s="36" t="str">
        <f>LEFT(B141,2)&amp;"0000"</f>
        <v>620000</v>
      </c>
      <c r="G141" s="36" t="s">
        <v>6031</v>
      </c>
      <c r="H141" s="160">
        <v>1</v>
      </c>
      <c r="I141" s="36" t="s">
        <v>6031</v>
      </c>
      <c r="J141" s="36"/>
      <c r="K141" s="173"/>
      <c r="L141" s="173"/>
      <c r="M141" s="36" t="s">
        <v>842</v>
      </c>
      <c r="N141" s="36" t="s">
        <v>11884</v>
      </c>
      <c r="O141" s="52" t="str">
        <f>IF(ISERROR(VLOOKUP(B141,B$2:G$184,6,FALSE)),"Not Creative",VLOOKUP(B141,B$2:G$184,6,FALSE))</f>
        <v>Not Creative</v>
      </c>
      <c r="P141" s="67" t="str">
        <f>VLOOKUP(A141,'LFS Metadata'!$H$2:$J$441,3,FALSE)</f>
        <v>Hospitals all types</v>
      </c>
    </row>
    <row r="142" spans="1:16" x14ac:dyDescent="0.45">
      <c r="A142" s="53" t="s">
        <v>10749</v>
      </c>
      <c r="B142" s="61" t="str">
        <f>RIGHT(A142,6)</f>
        <v>623N00</v>
      </c>
      <c r="C142" s="61" t="str">
        <f>LEFT(B142,5)&amp;"0"</f>
        <v>623N00</v>
      </c>
      <c r="D142" s="61" t="str">
        <f>LEFT(B142,4)&amp;"00"</f>
        <v>623N00</v>
      </c>
      <c r="E142" s="61" t="str">
        <f>LEFT(B142,3)&amp;"000"</f>
        <v>623000</v>
      </c>
      <c r="F142" s="61" t="str">
        <f>LEFT(B142,2)&amp;"0000"</f>
        <v>620000</v>
      </c>
      <c r="G142" s="61" t="s">
        <v>6031</v>
      </c>
      <c r="H142" s="160">
        <v>1</v>
      </c>
      <c r="I142" s="61" t="s">
        <v>6031</v>
      </c>
      <c r="J142" s="61"/>
      <c r="K142" s="173"/>
      <c r="L142" s="173"/>
      <c r="M142" s="61" t="s">
        <v>842</v>
      </c>
      <c r="N142" s="36" t="s">
        <v>11884</v>
      </c>
      <c r="O142" s="54" t="str">
        <f>IF(ISERROR(VLOOKUP(B142,B$2:G$184,6,FALSE)),"Not Creative",VLOOKUP(B142,B$2:G$184,6,FALSE))</f>
        <v>Not Creative</v>
      </c>
      <c r="P142" s="67" t="str">
        <f>VLOOKUP(A142,'LFS Metadata'!$H$2:$J$441,3,FALSE)</f>
        <v>Nursing and residential care facilities all types</v>
      </c>
    </row>
    <row r="143" spans="1:16" x14ac:dyDescent="0.45">
      <c r="A143" s="51" t="s">
        <v>10750</v>
      </c>
      <c r="B143" s="36" t="str">
        <f>RIGHT(A143,6)</f>
        <v>624100</v>
      </c>
      <c r="C143" s="36" t="str">
        <f>LEFT(B143,5)&amp;"0"</f>
        <v>624100</v>
      </c>
      <c r="D143" s="36" t="str">
        <f>LEFT(B143,4)&amp;"00"</f>
        <v>624100</v>
      </c>
      <c r="E143" s="36" t="str">
        <f>LEFT(B143,3)&amp;"000"</f>
        <v>624000</v>
      </c>
      <c r="F143" s="36" t="str">
        <f>LEFT(B143,2)&amp;"0000"</f>
        <v>620000</v>
      </c>
      <c r="G143" s="36" t="s">
        <v>6031</v>
      </c>
      <c r="H143" s="160">
        <v>7.9717365703415172E-3</v>
      </c>
      <c r="I143" s="36" t="s">
        <v>6031</v>
      </c>
      <c r="J143" s="36"/>
      <c r="K143" s="173"/>
      <c r="L143" s="173"/>
      <c r="M143" s="36" t="s">
        <v>842</v>
      </c>
      <c r="N143" s="36" t="s">
        <v>11884</v>
      </c>
      <c r="O143" s="52" t="str">
        <f>IF(ISERROR(VLOOKUP(B143,B$2:G$184,6,FALSE)),"Not Creative",VLOOKUP(B143,B$2:G$184,6,FALSE))</f>
        <v>Not Creative</v>
      </c>
      <c r="P143" s="67" t="str">
        <f>VLOOKUP(A143,'LFS Metadata'!$H$2:$J$441,3,FALSE)</f>
        <v>Individual and family services</v>
      </c>
    </row>
    <row r="144" spans="1:16" x14ac:dyDescent="0.45">
      <c r="A144" s="53" t="s">
        <v>10751</v>
      </c>
      <c r="B144" s="61" t="str">
        <f>RIGHT(A144,6)</f>
        <v>624200</v>
      </c>
      <c r="C144" s="61" t="str">
        <f>LEFT(B144,5)&amp;"0"</f>
        <v>624200</v>
      </c>
      <c r="D144" s="61" t="str">
        <f>LEFT(B144,4)&amp;"00"</f>
        <v>624200</v>
      </c>
      <c r="E144" s="61" t="str">
        <f>LEFT(B144,3)&amp;"000"</f>
        <v>624000</v>
      </c>
      <c r="F144" s="61" t="str">
        <f>LEFT(B144,2)&amp;"0000"</f>
        <v>620000</v>
      </c>
      <c r="G144" s="61" t="s">
        <v>6031</v>
      </c>
      <c r="H144" s="160">
        <v>8.8359585094122169E-3</v>
      </c>
      <c r="I144" s="61" t="s">
        <v>6031</v>
      </c>
      <c r="J144" s="61"/>
      <c r="K144" s="173"/>
      <c r="L144" s="173"/>
      <c r="M144" s="61" t="s">
        <v>842</v>
      </c>
      <c r="N144" s="36" t="s">
        <v>11884</v>
      </c>
      <c r="O144" s="54" t="str">
        <f>IF(ISERROR(VLOOKUP(B144,B$2:G$184,6,FALSE)),"Not Creative",VLOOKUP(B144,B$2:G$184,6,FALSE))</f>
        <v>Not Creative</v>
      </c>
      <c r="P144" s="67" t="str">
        <f>VLOOKUP(A144,'LFS Metadata'!$H$2:$J$441,3,FALSE)</f>
        <v>Community food and housing, and emergency and other relief services</v>
      </c>
    </row>
    <row r="145" spans="1:16" x14ac:dyDescent="0.45">
      <c r="A145" s="51" t="s">
        <v>10752</v>
      </c>
      <c r="B145" s="36" t="str">
        <f>RIGHT(A145,6)</f>
        <v>624300</v>
      </c>
      <c r="C145" s="36" t="str">
        <f>LEFT(B145,5)&amp;"0"</f>
        <v>624300</v>
      </c>
      <c r="D145" s="36" t="str">
        <f>LEFT(B145,4)&amp;"00"</f>
        <v>624300</v>
      </c>
      <c r="E145" s="36" t="str">
        <f>LEFT(B145,3)&amp;"000"</f>
        <v>624000</v>
      </c>
      <c r="F145" s="36" t="str">
        <f>LEFT(B145,2)&amp;"0000"</f>
        <v>620000</v>
      </c>
      <c r="G145" s="36" t="s">
        <v>6031</v>
      </c>
      <c r="H145" s="160">
        <v>9.5996253804729575E-3</v>
      </c>
      <c r="I145" s="36" t="s">
        <v>6031</v>
      </c>
      <c r="J145" s="36"/>
      <c r="K145" s="173"/>
      <c r="L145" s="173"/>
      <c r="M145" s="36" t="s">
        <v>842</v>
      </c>
      <c r="N145" s="36" t="s">
        <v>11884</v>
      </c>
      <c r="O145" s="52" t="str">
        <f>IF(ISERROR(VLOOKUP(B145,B$2:G$184,6,FALSE)),"Not Creative",VLOOKUP(B145,B$2:G$184,6,FALSE))</f>
        <v>Not Creative</v>
      </c>
      <c r="P145" s="67" t="str">
        <f>VLOOKUP(A145,'LFS Metadata'!$H$2:$J$441,3,FALSE)</f>
        <v>Vocational rehabilitation services</v>
      </c>
    </row>
    <row r="146" spans="1:16" x14ac:dyDescent="0.45">
      <c r="A146" s="53" t="s">
        <v>10753</v>
      </c>
      <c r="B146" s="61" t="str">
        <f>RIGHT(A146,6)</f>
        <v>624400</v>
      </c>
      <c r="C146" s="61" t="str">
        <f>LEFT(B146,5)&amp;"0"</f>
        <v>624400</v>
      </c>
      <c r="D146" s="61" t="str">
        <f>LEFT(B146,4)&amp;"00"</f>
        <v>624400</v>
      </c>
      <c r="E146" s="61" t="str">
        <f>LEFT(B146,3)&amp;"000"</f>
        <v>624000</v>
      </c>
      <c r="F146" s="61" t="str">
        <f>LEFT(B146,2)&amp;"0000"</f>
        <v>620000</v>
      </c>
      <c r="G146" s="61" t="s">
        <v>6031</v>
      </c>
      <c r="H146" s="160">
        <v>1.0105092966855296E-3</v>
      </c>
      <c r="I146" s="61" t="s">
        <v>6031</v>
      </c>
      <c r="J146" s="61"/>
      <c r="K146" s="173"/>
      <c r="L146" s="173"/>
      <c r="M146" s="61" t="s">
        <v>842</v>
      </c>
      <c r="N146" s="36" t="s">
        <v>11884</v>
      </c>
      <c r="O146" s="54" t="str">
        <f>IF(ISERROR(VLOOKUP(B146,B$2:G$184,6,FALSE)),"Not Creative",VLOOKUP(B146,B$2:G$184,6,FALSE))</f>
        <v>Not Creative</v>
      </c>
      <c r="P146" s="67" t="str">
        <f>VLOOKUP(A146,'LFS Metadata'!$H$2:$J$441,3,FALSE)</f>
        <v>Child day-care services</v>
      </c>
    </row>
    <row r="147" spans="1:16" x14ac:dyDescent="0.45">
      <c r="A147" s="53" t="s">
        <v>10345</v>
      </c>
      <c r="B147" s="61" t="str">
        <f>RIGHT(A147,6)</f>
        <v>451000</v>
      </c>
      <c r="C147" s="61" t="str">
        <f>LEFT(B147,5)&amp;"0"</f>
        <v>451000</v>
      </c>
      <c r="D147" s="61" t="str">
        <f>LEFT(B147,4)&amp;"00"</f>
        <v>451000</v>
      </c>
      <c r="E147" s="61" t="str">
        <f>LEFT(B147,3)&amp;"000"</f>
        <v>451000</v>
      </c>
      <c r="F147" s="61" t="str">
        <f>LEFT(B147,2)&amp;"0000"</f>
        <v>450000</v>
      </c>
      <c r="G147" s="61" t="s">
        <v>6031</v>
      </c>
      <c r="H147" s="160">
        <v>2E-3</v>
      </c>
      <c r="I147" s="61" t="s">
        <v>6031</v>
      </c>
      <c r="J147" s="61"/>
      <c r="K147" s="173" t="s">
        <v>12101</v>
      </c>
      <c r="L147" s="173" t="s">
        <v>7</v>
      </c>
      <c r="M147" s="61" t="s">
        <v>11733</v>
      </c>
      <c r="N147" s="36" t="s">
        <v>11886</v>
      </c>
      <c r="O147" s="54"/>
      <c r="P147" s="67" t="str">
        <f>VLOOKUP(B147,industry_descriptions!$A$2:$D$501,3,FALSE)</f>
        <v>451000 Sporting goods, hobby, book and music stores</v>
      </c>
    </row>
    <row r="148" spans="1:16" x14ac:dyDescent="0.45">
      <c r="A148" s="51" t="s">
        <v>10348</v>
      </c>
      <c r="B148" s="36" t="str">
        <f>RIGHT(A148,6)</f>
        <v>454000</v>
      </c>
      <c r="C148" s="36" t="str">
        <f>LEFT(B148,5)&amp;"0"</f>
        <v>454000</v>
      </c>
      <c r="D148" s="36" t="str">
        <f>LEFT(B148,4)&amp;"00"</f>
        <v>454000</v>
      </c>
      <c r="E148" s="36" t="str">
        <f>LEFT(B148,3)&amp;"000"</f>
        <v>454000</v>
      </c>
      <c r="F148" s="36" t="str">
        <f>LEFT(B148,2)&amp;"0000"</f>
        <v>450000</v>
      </c>
      <c r="G148" s="36" t="s">
        <v>6031</v>
      </c>
      <c r="H148" s="160">
        <v>1.4E-2</v>
      </c>
      <c r="I148" s="36" t="s">
        <v>6031</v>
      </c>
      <c r="J148" s="36"/>
      <c r="K148" s="173" t="s">
        <v>12101</v>
      </c>
      <c r="L148" s="173" t="s">
        <v>7</v>
      </c>
      <c r="M148" s="36" t="s">
        <v>11733</v>
      </c>
      <c r="N148" s="36" t="s">
        <v>11886</v>
      </c>
      <c r="O148" s="52"/>
      <c r="P148" s="67" t="str">
        <f>VLOOKUP(B148,industry_descriptions!$A$2:$D$501,3,FALSE)</f>
        <v>454000 Non-store retailers</v>
      </c>
    </row>
    <row r="149" spans="1:16" x14ac:dyDescent="0.45">
      <c r="A149" s="51" t="s">
        <v>10362</v>
      </c>
      <c r="B149" s="36" t="str">
        <f>RIGHT(A149,6)</f>
        <v>511110</v>
      </c>
      <c r="C149" s="36" t="str">
        <f>LEFT(B149,5)&amp;"0"</f>
        <v>511110</v>
      </c>
      <c r="D149" s="36" t="str">
        <f>LEFT(B149,4)&amp;"00"</f>
        <v>511100</v>
      </c>
      <c r="E149" s="36" t="str">
        <f>LEFT(B149,3)&amp;"000"</f>
        <v>511000</v>
      </c>
      <c r="F149" s="36" t="str">
        <f>LEFT(B149,2)&amp;"0000"</f>
        <v>510000</v>
      </c>
      <c r="G149" s="36" t="s">
        <v>6031</v>
      </c>
      <c r="H149" s="160">
        <v>0.35494327390599678</v>
      </c>
      <c r="I149" s="36" t="s">
        <v>17</v>
      </c>
      <c r="J149" s="36"/>
      <c r="K149" s="173" t="s">
        <v>12099</v>
      </c>
      <c r="L149" s="173" t="s">
        <v>12115</v>
      </c>
      <c r="M149" s="36" t="s">
        <v>709</v>
      </c>
      <c r="N149" s="36" t="s">
        <v>11886</v>
      </c>
      <c r="O149" s="52"/>
      <c r="P149" s="67" t="str">
        <f>VLOOKUP(B149,industry_descriptions!$A$2:$D$501,3,FALSE)</f>
        <v>511110 Newspaper publishers</v>
      </c>
    </row>
    <row r="150" spans="1:16" x14ac:dyDescent="0.45">
      <c r="A150" s="53" t="s">
        <v>10363</v>
      </c>
      <c r="B150" s="61" t="str">
        <f>RIGHT(A150,6)</f>
        <v>5111A0</v>
      </c>
      <c r="C150" s="61" t="str">
        <f>LEFT(B150,5)&amp;"0"</f>
        <v>5111A0</v>
      </c>
      <c r="D150" s="61" t="str">
        <f>LEFT(B150,4)&amp;"00"</f>
        <v>511100</v>
      </c>
      <c r="E150" s="61" t="str">
        <f>LEFT(B150,3)&amp;"000"</f>
        <v>511000</v>
      </c>
      <c r="F150" s="61" t="str">
        <f>LEFT(B150,2)&amp;"0000"</f>
        <v>510000</v>
      </c>
      <c r="G150" s="61" t="s">
        <v>6031</v>
      </c>
      <c r="H150" s="160">
        <v>0.35494327390599678</v>
      </c>
      <c r="I150" s="36" t="s">
        <v>17</v>
      </c>
      <c r="J150" s="36"/>
      <c r="K150" s="173" t="s">
        <v>12099</v>
      </c>
      <c r="L150" s="173" t="s">
        <v>12115</v>
      </c>
      <c r="M150" s="61" t="s">
        <v>709</v>
      </c>
      <c r="N150" s="36" t="s">
        <v>11886</v>
      </c>
      <c r="O150" s="54"/>
      <c r="P150" s="67" t="str">
        <f>VLOOKUP(B150,industry_descriptions!$A$2:$D$501,3,FALSE)</f>
        <v>5111A0</v>
      </c>
    </row>
    <row r="151" spans="1:16" x14ac:dyDescent="0.45">
      <c r="A151" s="51" t="s">
        <v>10364</v>
      </c>
      <c r="B151" s="36" t="str">
        <f>RIGHT(A151,6)</f>
        <v>511200</v>
      </c>
      <c r="C151" s="36" t="str">
        <f>LEFT(B151,5)&amp;"0"</f>
        <v>511200</v>
      </c>
      <c r="D151" s="36" t="str">
        <f>LEFT(B151,4)&amp;"00"</f>
        <v>511200</v>
      </c>
      <c r="E151" s="36" t="str">
        <f>LEFT(B151,3)&amp;"000"</f>
        <v>511000</v>
      </c>
      <c r="F151" s="36" t="str">
        <f>LEFT(B151,2)&amp;"0000"</f>
        <v>510000</v>
      </c>
      <c r="G151" s="36" t="s">
        <v>25</v>
      </c>
      <c r="H151" s="160">
        <v>0.36663679808841099</v>
      </c>
      <c r="I151" s="36" t="s">
        <v>25</v>
      </c>
      <c r="J151" s="36"/>
      <c r="K151" s="173" t="s">
        <v>12104</v>
      </c>
      <c r="L151" s="173" t="s">
        <v>12103</v>
      </c>
      <c r="M151" s="36" t="s">
        <v>709</v>
      </c>
      <c r="N151" s="36" t="s">
        <v>11886</v>
      </c>
      <c r="O151" s="52"/>
      <c r="P151" s="67" t="str">
        <f>VLOOKUP(B151,industry_descriptions!$A$2:$D$501,3,FALSE)</f>
        <v>511200 Software publishers</v>
      </c>
    </row>
    <row r="152" spans="1:16" x14ac:dyDescent="0.45">
      <c r="A152" s="165" t="s">
        <v>12042</v>
      </c>
      <c r="B152" s="61" t="str">
        <f>RIGHT(A152,6)</f>
        <v>512000</v>
      </c>
      <c r="C152" s="61" t="str">
        <f>LEFT(B152,5)&amp;"0"</f>
        <v>512000</v>
      </c>
      <c r="D152" s="61" t="str">
        <f>LEFT(B152,4)&amp;"00"</f>
        <v>512000</v>
      </c>
      <c r="E152" s="61" t="str">
        <f>LEFT(B152,3)&amp;"000"</f>
        <v>512000</v>
      </c>
      <c r="F152" s="61" t="str">
        <f>LEFT(B152,2)&amp;"0000"</f>
        <v>510000</v>
      </c>
      <c r="G152" s="61" t="s">
        <v>11885</v>
      </c>
      <c r="H152" s="160">
        <v>0</v>
      </c>
      <c r="I152" s="61" t="s">
        <v>11885</v>
      </c>
      <c r="J152" s="61"/>
      <c r="K152" s="173" t="s">
        <v>12104</v>
      </c>
      <c r="L152" s="173" t="s">
        <v>12103</v>
      </c>
      <c r="M152" s="61" t="s">
        <v>11885</v>
      </c>
      <c r="N152" s="36" t="s">
        <v>12085</v>
      </c>
      <c r="O152" s="54"/>
      <c r="P152" s="63" t="s">
        <v>11942</v>
      </c>
    </row>
    <row r="153" spans="1:16" x14ac:dyDescent="0.45">
      <c r="A153" s="53" t="s">
        <v>10365</v>
      </c>
      <c r="B153" s="61" t="str">
        <f>RIGHT(A153,6)</f>
        <v>512130</v>
      </c>
      <c r="C153" s="61" t="str">
        <f>LEFT(B153,5)&amp;"0"</f>
        <v>512130</v>
      </c>
      <c r="D153" s="61" t="str">
        <f>LEFT(B153,4)&amp;"00"</f>
        <v>512100</v>
      </c>
      <c r="E153" s="61" t="str">
        <f>LEFT(B153,3)&amp;"000"</f>
        <v>512000</v>
      </c>
      <c r="F153" s="61" t="str">
        <f>LEFT(B153,2)&amp;"0000"</f>
        <v>510000</v>
      </c>
      <c r="G153" s="61" t="s">
        <v>6031</v>
      </c>
      <c r="H153" s="160">
        <v>0.35920466232430581</v>
      </c>
      <c r="I153" s="61" t="s">
        <v>30</v>
      </c>
      <c r="J153" s="61"/>
      <c r="K153" s="173" t="s">
        <v>12104</v>
      </c>
      <c r="L153" s="173" t="s">
        <v>12116</v>
      </c>
      <c r="M153" s="61" t="s">
        <v>709</v>
      </c>
      <c r="N153" s="36" t="s">
        <v>11886</v>
      </c>
      <c r="O153" s="54"/>
      <c r="P153" s="67" t="str">
        <f>VLOOKUP(B153,industry_descriptions!$A$2:$D$501,3,FALSE)</f>
        <v>512130 Motion picture and video exhibition</v>
      </c>
    </row>
    <row r="154" spans="1:16" x14ac:dyDescent="0.45">
      <c r="A154" s="51" t="s">
        <v>10366</v>
      </c>
      <c r="B154" s="36" t="str">
        <f>RIGHT(A154,6)</f>
        <v>5121A0</v>
      </c>
      <c r="C154" s="36" t="str">
        <f>LEFT(B154,5)&amp;"0"</f>
        <v>5121A0</v>
      </c>
      <c r="D154" s="36" t="str">
        <f>LEFT(B154,4)&amp;"00"</f>
        <v>512100</v>
      </c>
      <c r="E154" s="36" t="str">
        <f>LEFT(B154,3)&amp;"000"</f>
        <v>512000</v>
      </c>
      <c r="F154" s="36" t="str">
        <f>LEFT(B154,2)&amp;"0000"</f>
        <v>510000</v>
      </c>
      <c r="G154" s="36" t="s">
        <v>6031</v>
      </c>
      <c r="H154" s="160">
        <v>0.35920466232430581</v>
      </c>
      <c r="I154" s="61" t="s">
        <v>30</v>
      </c>
      <c r="J154" s="61"/>
      <c r="K154" s="173" t="s">
        <v>12104</v>
      </c>
      <c r="L154" s="173" t="s">
        <v>12116</v>
      </c>
      <c r="M154" s="36" t="s">
        <v>709</v>
      </c>
      <c r="N154" s="36" t="s">
        <v>11886</v>
      </c>
      <c r="O154" s="52"/>
      <c r="P154" s="67" t="str">
        <f>VLOOKUP(B154,industry_descriptions!$A$2:$D$501,3,FALSE)</f>
        <v>5121A0</v>
      </c>
    </row>
    <row r="155" spans="1:16" x14ac:dyDescent="0.45">
      <c r="A155" s="53" t="s">
        <v>10367</v>
      </c>
      <c r="B155" s="61" t="str">
        <f>RIGHT(A155,6)</f>
        <v>512200</v>
      </c>
      <c r="C155" s="61" t="str">
        <f>LEFT(B155,5)&amp;"0"</f>
        <v>512200</v>
      </c>
      <c r="D155" s="61" t="str">
        <f>LEFT(B155,4)&amp;"00"</f>
        <v>512200</v>
      </c>
      <c r="E155" s="61" t="str">
        <f>LEFT(B155,3)&amp;"000"</f>
        <v>512000</v>
      </c>
      <c r="F155" s="61" t="str">
        <f>LEFT(B155,2)&amp;"0000"</f>
        <v>510000</v>
      </c>
      <c r="G155" s="61" t="s">
        <v>30</v>
      </c>
      <c r="H155" s="160">
        <v>0.35594713656387666</v>
      </c>
      <c r="I155" s="61" t="s">
        <v>30</v>
      </c>
      <c r="J155" s="61"/>
      <c r="K155" s="173" t="s">
        <v>12108</v>
      </c>
      <c r="L155" s="173" t="s">
        <v>12108</v>
      </c>
      <c r="M155" s="61" t="s">
        <v>709</v>
      </c>
      <c r="N155" s="36" t="s">
        <v>11886</v>
      </c>
      <c r="O155" s="54"/>
      <c r="P155" s="67" t="str">
        <f>VLOOKUP(B155,industry_descriptions!$A$2:$D$501,3,FALSE)</f>
        <v>512200 Sound recording industries</v>
      </c>
    </row>
    <row r="156" spans="1:16" s="67" customFormat="1" x14ac:dyDescent="0.45">
      <c r="A156" s="53" t="s">
        <v>10371</v>
      </c>
      <c r="B156" s="61" t="str">
        <f>RIGHT(A156,6)</f>
        <v>518000</v>
      </c>
      <c r="C156" s="61" t="str">
        <f>LEFT(B156,5)&amp;"0"</f>
        <v>518000</v>
      </c>
      <c r="D156" s="61" t="str">
        <f>LEFT(B156,4)&amp;"00"</f>
        <v>518000</v>
      </c>
      <c r="E156" s="61" t="str">
        <f>LEFT(B156,3)&amp;"000"</f>
        <v>518000</v>
      </c>
      <c r="F156" s="61" t="str">
        <f>LEFT(B156,2)&amp;"0000"</f>
        <v>510000</v>
      </c>
      <c r="G156" s="61" t="s">
        <v>6031</v>
      </c>
      <c r="H156" s="160">
        <v>1</v>
      </c>
      <c r="I156" s="61" t="s">
        <v>6031</v>
      </c>
      <c r="J156" s="61"/>
      <c r="K156" s="173"/>
      <c r="L156" s="173"/>
      <c r="M156" s="61" t="s">
        <v>709</v>
      </c>
      <c r="N156" s="36" t="s">
        <v>11886</v>
      </c>
      <c r="O156" s="54"/>
      <c r="P156" s="67" t="str">
        <f>VLOOKUP(B156,industry_descriptions!$A$2:$D$501,3,FALSE)</f>
        <v>518000 Data processing, hosting, and related services</v>
      </c>
    </row>
    <row r="157" spans="1:16" s="67" customFormat="1" x14ac:dyDescent="0.45">
      <c r="A157" s="51" t="s">
        <v>10372</v>
      </c>
      <c r="B157" s="36" t="str">
        <f>RIGHT(A157,6)</f>
        <v>519000</v>
      </c>
      <c r="C157" s="36" t="str">
        <f>LEFT(B157,5)&amp;"0"</f>
        <v>519000</v>
      </c>
      <c r="D157" s="36" t="str">
        <f>LEFT(B157,4)&amp;"00"</f>
        <v>519000</v>
      </c>
      <c r="E157" s="36" t="str">
        <f>LEFT(B157,3)&amp;"000"</f>
        <v>519000</v>
      </c>
      <c r="F157" s="36" t="str">
        <f>LEFT(B157,2)&amp;"0000"</f>
        <v>510000</v>
      </c>
      <c r="G157" s="36" t="s">
        <v>6031</v>
      </c>
      <c r="H157" s="160">
        <v>1</v>
      </c>
      <c r="I157" s="36" t="s">
        <v>6031</v>
      </c>
      <c r="J157" s="36"/>
      <c r="K157" s="173"/>
      <c r="L157" s="173"/>
      <c r="M157" s="37" t="s">
        <v>709</v>
      </c>
      <c r="N157" s="36" t="s">
        <v>11886</v>
      </c>
      <c r="O157" s="52"/>
      <c r="P157" s="67" t="str">
        <f>VLOOKUP(B157,industry_descriptions!$A$2:$D$501,3,FALSE)</f>
        <v>519000 Other information services</v>
      </c>
    </row>
    <row r="158" spans="1:16" x14ac:dyDescent="0.45">
      <c r="A158" s="165" t="s">
        <v>12002</v>
      </c>
      <c r="B158" s="61" t="str">
        <f>RIGHT(A158,6)</f>
        <v>515000</v>
      </c>
      <c r="C158" s="61" t="str">
        <f>LEFT(B158,5)&amp;"0"</f>
        <v>515000</v>
      </c>
      <c r="D158" s="61" t="str">
        <f>LEFT(B158,4)&amp;"00"</f>
        <v>515000</v>
      </c>
      <c r="E158" s="61" t="str">
        <f>LEFT(B158,3)&amp;"000"</f>
        <v>515000</v>
      </c>
      <c r="F158" s="61" t="str">
        <f>LEFT(B158,2)&amp;"0000"</f>
        <v>510000</v>
      </c>
      <c r="G158" s="61" t="s">
        <v>11885</v>
      </c>
      <c r="H158" s="160">
        <v>0.47021985343104594</v>
      </c>
      <c r="I158" s="61" t="s">
        <v>11885</v>
      </c>
      <c r="J158" s="61"/>
      <c r="K158" s="173" t="s">
        <v>12108</v>
      </c>
      <c r="L158" s="173" t="s">
        <v>12108</v>
      </c>
      <c r="M158" s="61" t="s">
        <v>11885</v>
      </c>
      <c r="N158" s="36" t="s">
        <v>12085</v>
      </c>
      <c r="O158" s="54"/>
      <c r="P158" s="63" t="s">
        <v>11902</v>
      </c>
    </row>
    <row r="159" spans="1:16" x14ac:dyDescent="0.45">
      <c r="A159" s="51" t="s">
        <v>10368</v>
      </c>
      <c r="B159" s="36" t="str">
        <f>RIGHT(A159,6)</f>
        <v>515100</v>
      </c>
      <c r="C159" s="36" t="str">
        <f>LEFT(B159,5)&amp;"0"</f>
        <v>515100</v>
      </c>
      <c r="D159" s="36" t="str">
        <f>LEFT(B159,4)&amp;"00"</f>
        <v>515100</v>
      </c>
      <c r="E159" s="36" t="str">
        <f>LEFT(B159,3)&amp;"000"</f>
        <v>515000</v>
      </c>
      <c r="F159" s="36" t="str">
        <f>LEFT(B159,2)&amp;"0000"</f>
        <v>510000</v>
      </c>
      <c r="G159" s="36" t="s">
        <v>30</v>
      </c>
      <c r="H159" s="160">
        <v>0.47021985343104594</v>
      </c>
      <c r="I159" s="36" t="s">
        <v>30</v>
      </c>
      <c r="J159" s="36"/>
      <c r="K159" s="173" t="s">
        <v>12104</v>
      </c>
      <c r="L159" s="173" t="s">
        <v>12105</v>
      </c>
      <c r="M159" s="36" t="s">
        <v>709</v>
      </c>
      <c r="N159" s="36" t="s">
        <v>11886</v>
      </c>
      <c r="O159" s="52"/>
      <c r="P159" s="67" t="str">
        <f>VLOOKUP(B159,industry_descriptions!$A$2:$D$501,3,FALSE)</f>
        <v>515100 Radio and television broadcasting</v>
      </c>
    </row>
    <row r="160" spans="1:16" x14ac:dyDescent="0.45">
      <c r="A160" s="53" t="s">
        <v>10369</v>
      </c>
      <c r="B160" s="61" t="str">
        <f>RIGHT(A160,6)</f>
        <v>515200</v>
      </c>
      <c r="C160" s="61" t="str">
        <f>LEFT(B160,5)&amp;"0"</f>
        <v>515200</v>
      </c>
      <c r="D160" s="61" t="str">
        <f>LEFT(B160,4)&amp;"00"</f>
        <v>515200</v>
      </c>
      <c r="E160" s="61" t="str">
        <f>LEFT(B160,3)&amp;"000"</f>
        <v>515000</v>
      </c>
      <c r="F160" s="61" t="str">
        <f>LEFT(B160,2)&amp;"0000"</f>
        <v>510000</v>
      </c>
      <c r="G160" s="61" t="s">
        <v>30</v>
      </c>
      <c r="H160" s="160">
        <v>0.44312796208530808</v>
      </c>
      <c r="I160" s="61" t="s">
        <v>30</v>
      </c>
      <c r="J160" s="61"/>
      <c r="K160" s="173" t="s">
        <v>12104</v>
      </c>
      <c r="L160" s="173" t="s">
        <v>12105</v>
      </c>
      <c r="M160" s="61" t="s">
        <v>709</v>
      </c>
      <c r="N160" s="36" t="s">
        <v>11886</v>
      </c>
      <c r="O160" s="54"/>
      <c r="P160" s="67" t="str">
        <f>VLOOKUP(B160,industry_descriptions!$A$2:$D$501,3,FALSE)</f>
        <v>515200 Pay and specialty television</v>
      </c>
    </row>
    <row r="161" spans="1:16" x14ac:dyDescent="0.45">
      <c r="A161" s="51" t="s">
        <v>10370</v>
      </c>
      <c r="B161" s="36" t="str">
        <f>RIGHT(A161,6)</f>
        <v>517000</v>
      </c>
      <c r="C161" s="36" t="str">
        <f>LEFT(B161,5)&amp;"0"</f>
        <v>517000</v>
      </c>
      <c r="D161" s="36" t="str">
        <f>LEFT(B161,4)&amp;"00"</f>
        <v>517000</v>
      </c>
      <c r="E161" s="36" t="str">
        <f>LEFT(B161,3)&amp;"000"</f>
        <v>517000</v>
      </c>
      <c r="F161" s="36" t="str">
        <f>LEFT(B161,2)&amp;"0000"</f>
        <v>510000</v>
      </c>
      <c r="G161" s="36" t="s">
        <v>6031</v>
      </c>
      <c r="H161" s="160">
        <v>8.3980205705414326E-2</v>
      </c>
      <c r="I161" s="36" t="s">
        <v>6031</v>
      </c>
      <c r="J161" s="36"/>
      <c r="K161" s="173" t="s">
        <v>12104</v>
      </c>
      <c r="L161" s="173" t="s">
        <v>12105</v>
      </c>
      <c r="M161" s="36" t="s">
        <v>709</v>
      </c>
      <c r="N161" s="36" t="s">
        <v>11886</v>
      </c>
      <c r="O161" s="52"/>
      <c r="P161" s="67" t="str">
        <f>VLOOKUP(B161,industry_descriptions!$A$2:$D$501,3,FALSE)</f>
        <v>517000 Telecommunications</v>
      </c>
    </row>
    <row r="162" spans="1:16" x14ac:dyDescent="0.45">
      <c r="A162" s="165" t="s">
        <v>12011</v>
      </c>
      <c r="B162" s="61" t="str">
        <f>RIGHT(A162,6)</f>
        <v>520000</v>
      </c>
      <c r="C162" s="61" t="str">
        <f>LEFT(B162,5)&amp;"0"</f>
        <v>520000</v>
      </c>
      <c r="D162" s="61" t="str">
        <f>LEFT(B162,4)&amp;"00"</f>
        <v>520000</v>
      </c>
      <c r="E162" s="61" t="str">
        <f>LEFT(B162,3)&amp;"000"</f>
        <v>520000</v>
      </c>
      <c r="F162" s="61" t="str">
        <f>LEFT(B162,2)&amp;"0000"</f>
        <v>520000</v>
      </c>
      <c r="G162" s="61" t="s">
        <v>11885</v>
      </c>
      <c r="H162" s="160">
        <v>6.0000000000000001E-3</v>
      </c>
      <c r="I162" s="61" t="s">
        <v>11885</v>
      </c>
      <c r="J162" s="61"/>
      <c r="K162" s="173" t="s">
        <v>12106</v>
      </c>
      <c r="L162" s="173" t="s">
        <v>12103</v>
      </c>
      <c r="M162" s="61" t="s">
        <v>11885</v>
      </c>
      <c r="N162" s="36" t="s">
        <v>12085</v>
      </c>
      <c r="O162" s="54"/>
      <c r="P162" s="63" t="s">
        <v>11911</v>
      </c>
    </row>
    <row r="163" spans="1:16" x14ac:dyDescent="0.45">
      <c r="A163" s="53" t="s">
        <v>10373</v>
      </c>
      <c r="B163" s="61" t="str">
        <f>RIGHT(A163,6)</f>
        <v>521000</v>
      </c>
      <c r="C163" s="61" t="str">
        <f>LEFT(B163,5)&amp;"0"</f>
        <v>521000</v>
      </c>
      <c r="D163" s="61" t="str">
        <f>LEFT(B163,4)&amp;"00"</f>
        <v>521000</v>
      </c>
      <c r="E163" s="61" t="str">
        <f>LEFT(B163,3)&amp;"000"</f>
        <v>521000</v>
      </c>
      <c r="F163" s="61" t="str">
        <f>LEFT(B163,2)&amp;"0000"</f>
        <v>520000</v>
      </c>
      <c r="G163" s="61" t="s">
        <v>6031</v>
      </c>
      <c r="H163" s="160">
        <v>6.0000000000000001E-3</v>
      </c>
      <c r="I163" s="61" t="s">
        <v>6031</v>
      </c>
      <c r="J163" s="61"/>
      <c r="K163" s="173" t="s">
        <v>12106</v>
      </c>
      <c r="L163" s="173" t="s">
        <v>12103</v>
      </c>
      <c r="M163" s="61" t="s">
        <v>150</v>
      </c>
      <c r="N163" s="36" t="s">
        <v>11886</v>
      </c>
      <c r="O163" s="54"/>
      <c r="P163" s="67" t="str">
        <f>VLOOKUP(B163,industry_descriptions!$A$2:$D$501,3,FALSE)</f>
        <v>521000 Monetary authorities - central bank</v>
      </c>
    </row>
    <row r="164" spans="1:16" s="67" customFormat="1" x14ac:dyDescent="0.45">
      <c r="A164" s="155" t="s">
        <v>10380</v>
      </c>
      <c r="B164" s="36" t="str">
        <f>RIGHT(A164,6)</f>
        <v>52A000</v>
      </c>
      <c r="C164" s="36" t="str">
        <f>LEFT(B164,5)&amp;"0"</f>
        <v>52A000</v>
      </c>
      <c r="D164" s="36" t="str">
        <f>LEFT(B164,4)&amp;"00"</f>
        <v>52A000</v>
      </c>
      <c r="E164" s="36" t="str">
        <f>LEFT(B164,3)&amp;"000"</f>
        <v>52A000</v>
      </c>
      <c r="F164" s="36" t="str">
        <f>LEFT(B164,2)&amp;"0000"</f>
        <v>520000</v>
      </c>
      <c r="G164" s="36" t="s">
        <v>6031</v>
      </c>
      <c r="H164" s="160">
        <v>6.0000000000000001E-3</v>
      </c>
      <c r="I164" s="36" t="s">
        <v>6031</v>
      </c>
      <c r="J164" s="36"/>
      <c r="K164" s="173" t="s">
        <v>12107</v>
      </c>
      <c r="L164" s="173" t="s">
        <v>12103</v>
      </c>
      <c r="M164" s="36" t="s">
        <v>150</v>
      </c>
      <c r="N164" s="36" t="s">
        <v>11886</v>
      </c>
      <c r="O164" s="52"/>
      <c r="P164" s="63" t="str">
        <f>VLOOKUP(B164,industry_descriptions!$A$2:$D$501,3,FALSE)</f>
        <v>52A000</v>
      </c>
    </row>
    <row r="165" spans="1:16" s="67" customFormat="1" x14ac:dyDescent="0.45">
      <c r="A165" s="167" t="s">
        <v>12069</v>
      </c>
      <c r="B165" s="61" t="str">
        <f>RIGHT(A165,6)</f>
        <v>530000</v>
      </c>
      <c r="C165" s="61" t="str">
        <f>LEFT(B165,5)&amp;"0"</f>
        <v>530000</v>
      </c>
      <c r="D165" s="61" t="str">
        <f>LEFT(B165,4)&amp;"00"</f>
        <v>530000</v>
      </c>
      <c r="E165" s="61" t="str">
        <f>LEFT(B165,3)&amp;"000"</f>
        <v>530000</v>
      </c>
      <c r="F165" s="61" t="str">
        <f>LEFT(B165,2)&amp;"0000"</f>
        <v>530000</v>
      </c>
      <c r="G165" s="61" t="s">
        <v>11885</v>
      </c>
      <c r="H165" s="160">
        <v>6.0000000000000001E-3</v>
      </c>
      <c r="I165" s="61" t="s">
        <v>11885</v>
      </c>
      <c r="J165" s="61"/>
      <c r="K165" s="173" t="s">
        <v>12107</v>
      </c>
      <c r="L165" s="173" t="s">
        <v>12103</v>
      </c>
      <c r="M165" s="61" t="s">
        <v>11885</v>
      </c>
      <c r="N165" s="36" t="s">
        <v>12085</v>
      </c>
      <c r="O165" s="54"/>
      <c r="P165" s="63" t="s">
        <v>11973</v>
      </c>
    </row>
    <row r="166" spans="1:16" s="67" customFormat="1" x14ac:dyDescent="0.45">
      <c r="A166" s="178" t="s">
        <v>10381</v>
      </c>
      <c r="B166" s="61" t="str">
        <f>RIGHT(A166,6)</f>
        <v>531000</v>
      </c>
      <c r="C166" s="61" t="str">
        <f>LEFT(B166,5)&amp;"0"</f>
        <v>531000</v>
      </c>
      <c r="D166" s="61" t="str">
        <f>LEFT(B166,4)&amp;"00"</f>
        <v>531000</v>
      </c>
      <c r="E166" s="61" t="str">
        <f>LEFT(B166,3)&amp;"000"</f>
        <v>531000</v>
      </c>
      <c r="F166" s="61" t="str">
        <f>LEFT(B166,2)&amp;"0000"</f>
        <v>530000</v>
      </c>
      <c r="G166" s="61" t="s">
        <v>6031</v>
      </c>
      <c r="H166" s="160">
        <v>6.0000000000000001E-3</v>
      </c>
      <c r="I166" s="61" t="s">
        <v>6031</v>
      </c>
      <c r="J166" s="61"/>
      <c r="K166" s="173" t="s">
        <v>12107</v>
      </c>
      <c r="L166" s="173" t="s">
        <v>12103</v>
      </c>
      <c r="M166" s="61" t="s">
        <v>4745</v>
      </c>
      <c r="N166" s="36" t="s">
        <v>11886</v>
      </c>
      <c r="O166" s="54"/>
      <c r="P166" s="63" t="str">
        <f>VLOOKUP(B166,industry_descriptions!$A$2:$D$501,3,FALSE)</f>
        <v>531000 Real estate</v>
      </c>
    </row>
    <row r="167" spans="1:16" s="67" customFormat="1" x14ac:dyDescent="0.45">
      <c r="A167" s="167" t="s">
        <v>12067</v>
      </c>
      <c r="B167" s="61" t="str">
        <f>RIGHT(A167,6)</f>
        <v>540000</v>
      </c>
      <c r="C167" s="61" t="str">
        <f>LEFT(B167,5)&amp;"0"</f>
        <v>540000</v>
      </c>
      <c r="D167" s="61" t="str">
        <f>LEFT(B167,4)&amp;"00"</f>
        <v>540000</v>
      </c>
      <c r="E167" s="61" t="str">
        <f>LEFT(B167,3)&amp;"000"</f>
        <v>540000</v>
      </c>
      <c r="F167" s="61" t="str">
        <f>LEFT(B167,2)&amp;"0000"</f>
        <v>540000</v>
      </c>
      <c r="G167" s="61" t="s">
        <v>11885</v>
      </c>
      <c r="H167" s="160">
        <v>1E-3</v>
      </c>
      <c r="I167" s="61" t="s">
        <v>11885</v>
      </c>
      <c r="J167" s="61"/>
      <c r="K167" s="173" t="s">
        <v>12102</v>
      </c>
      <c r="L167" s="173" t="s">
        <v>12103</v>
      </c>
      <c r="M167" s="61" t="s">
        <v>11885</v>
      </c>
      <c r="N167" s="36" t="s">
        <v>12085</v>
      </c>
      <c r="O167" s="54"/>
      <c r="P167" s="63" t="s">
        <v>11971</v>
      </c>
    </row>
    <row r="168" spans="1:16" s="67" customFormat="1" x14ac:dyDescent="0.45">
      <c r="A168" s="178" t="s">
        <v>10689</v>
      </c>
      <c r="B168" s="61" t="str">
        <f>RIGHT(A168,6)</f>
        <v>517200</v>
      </c>
      <c r="C168" s="61" t="str">
        <f>LEFT(B168,5)&amp;"0"</f>
        <v>517200</v>
      </c>
      <c r="D168" s="61" t="str">
        <f>LEFT(B168,4)&amp;"00"</f>
        <v>517200</v>
      </c>
      <c r="E168" s="61" t="str">
        <f>LEFT(B168,3)&amp;"000"</f>
        <v>517000</v>
      </c>
      <c r="F168" s="61" t="str">
        <f>LEFT(B168,2)&amp;"0000"</f>
        <v>510000</v>
      </c>
      <c r="G168" s="61" t="s">
        <v>6031</v>
      </c>
      <c r="H168" s="160">
        <v>7.5467641367447866E-2</v>
      </c>
      <c r="I168" s="61" t="s">
        <v>6031</v>
      </c>
      <c r="J168" s="61"/>
      <c r="K168" s="173"/>
      <c r="L168" s="173"/>
      <c r="M168" s="61" t="s">
        <v>709</v>
      </c>
      <c r="N168" s="36" t="s">
        <v>11884</v>
      </c>
      <c r="O168" s="54" t="str">
        <f>IF(ISERROR(VLOOKUP(B168,B$2:G$184,6,FALSE)),"Not Creative",VLOOKUP(B168,B$2:G$184,6,FALSE))</f>
        <v>Not Creative</v>
      </c>
      <c r="P168" s="67" t="str">
        <f>VLOOKUP(A168,'LFS Metadata'!$H$2:$J$441,3,FALSE)</f>
        <v>Wireless telecommunications carriers (except satellite)</v>
      </c>
    </row>
    <row r="169" spans="1:16" s="67" customFormat="1" x14ac:dyDescent="0.45">
      <c r="A169" s="175" t="s">
        <v>10690</v>
      </c>
      <c r="B169" s="36" t="str">
        <f>RIGHT(A169,6)</f>
        <v>517400</v>
      </c>
      <c r="C169" s="36" t="str">
        <f>LEFT(B169,5)&amp;"0"</f>
        <v>517400</v>
      </c>
      <c r="D169" s="36" t="str">
        <f>LEFT(B169,4)&amp;"00"</f>
        <v>517400</v>
      </c>
      <c r="E169" s="36" t="str">
        <f>LEFT(B169,3)&amp;"000"</f>
        <v>517000</v>
      </c>
      <c r="F169" s="36" t="str">
        <f>LEFT(B169,2)&amp;"0000"</f>
        <v>510000</v>
      </c>
      <c r="G169" s="36" t="s">
        <v>6031</v>
      </c>
      <c r="H169" s="160">
        <v>6.6450567260940036E-2</v>
      </c>
      <c r="I169" s="36" t="s">
        <v>6031</v>
      </c>
      <c r="J169" s="36"/>
      <c r="K169" s="173"/>
      <c r="L169" s="173"/>
      <c r="M169" s="36" t="s">
        <v>709</v>
      </c>
      <c r="N169" s="36" t="s">
        <v>11884</v>
      </c>
      <c r="O169" s="52" t="str">
        <f>IF(ISERROR(VLOOKUP(B169,B$2:G$184,6,FALSE)),"Not Creative",VLOOKUP(B169,B$2:G$184,6,FALSE))</f>
        <v>Not Creative</v>
      </c>
      <c r="P169" s="67" t="str">
        <f>VLOOKUP(A169,'LFS Metadata'!$H$2:$J$441,3,FALSE)</f>
        <v>Satellite telecommunications</v>
      </c>
    </row>
    <row r="170" spans="1:16" x14ac:dyDescent="0.45">
      <c r="A170" s="53" t="s">
        <v>10691</v>
      </c>
      <c r="B170" s="61" t="str">
        <f>RIGHT(A170,6)</f>
        <v>517900</v>
      </c>
      <c r="C170" s="61" t="str">
        <f>LEFT(B170,5)&amp;"0"</f>
        <v>517900</v>
      </c>
      <c r="D170" s="61" t="str">
        <f>LEFT(B170,4)&amp;"00"</f>
        <v>517900</v>
      </c>
      <c r="E170" s="61" t="str">
        <f>LEFT(B170,3)&amp;"000"</f>
        <v>517000</v>
      </c>
      <c r="F170" s="61" t="str">
        <f>LEFT(B170,2)&amp;"0000"</f>
        <v>510000</v>
      </c>
      <c r="G170" s="61" t="s">
        <v>6031</v>
      </c>
      <c r="H170" s="160">
        <v>7.926829268292683E-2</v>
      </c>
      <c r="I170" s="61" t="s">
        <v>6031</v>
      </c>
      <c r="J170" s="61"/>
      <c r="K170" s="173"/>
      <c r="L170" s="173"/>
      <c r="M170" s="61" t="s">
        <v>709</v>
      </c>
      <c r="N170" s="36" t="s">
        <v>11884</v>
      </c>
      <c r="O170" s="54" t="str">
        <f>IF(ISERROR(VLOOKUP(B170,B$2:G$184,6,FALSE)),"Not Creative",VLOOKUP(B170,B$2:G$184,6,FALSE))</f>
        <v>Not Creative</v>
      </c>
      <c r="P170" s="67" t="str">
        <f>VLOOKUP(A170,'LFS Metadata'!$H$2:$J$441,3,FALSE)</f>
        <v>Other telecommunications</v>
      </c>
    </row>
    <row r="171" spans="1:16" x14ac:dyDescent="0.45">
      <c r="A171" s="51" t="s">
        <v>10692</v>
      </c>
      <c r="B171" s="36" t="str">
        <f>RIGHT(A171,6)</f>
        <v>518200</v>
      </c>
      <c r="C171" s="36" t="str">
        <f>LEFT(B171,5)&amp;"0"</f>
        <v>518200</v>
      </c>
      <c r="D171" s="36" t="str">
        <f>LEFT(B171,4)&amp;"00"</f>
        <v>518200</v>
      </c>
      <c r="E171" s="36" t="str">
        <f>LEFT(B171,3)&amp;"000"</f>
        <v>518000</v>
      </c>
      <c r="F171" s="36" t="str">
        <f>LEFT(B171,2)&amp;"0000"</f>
        <v>510000</v>
      </c>
      <c r="G171" s="36" t="s">
        <v>6031</v>
      </c>
      <c r="H171" s="160">
        <v>0.2</v>
      </c>
      <c r="I171" s="36" t="s">
        <v>6031</v>
      </c>
      <c r="J171" s="36"/>
      <c r="K171" s="173"/>
      <c r="L171" s="173"/>
      <c r="M171" s="36" t="s">
        <v>709</v>
      </c>
      <c r="N171" s="36" t="s">
        <v>11884</v>
      </c>
      <c r="O171" s="52" t="str">
        <f>IF(ISERROR(VLOOKUP(B171,B$2:G$184,6,FALSE)),"Not Creative",VLOOKUP(B171,B$2:G$184,6,FALSE))</f>
        <v>Not Creative</v>
      </c>
      <c r="P171" s="67" t="str">
        <f>VLOOKUP(A171,'LFS Metadata'!$H$2:$J$441,3,FALSE)</f>
        <v>Data processing, hosting, and related services</v>
      </c>
    </row>
    <row r="172" spans="1:16" x14ac:dyDescent="0.45">
      <c r="A172" s="165" t="s">
        <v>12056</v>
      </c>
      <c r="B172" s="61" t="str">
        <f>RIGHT(A172,6)</f>
        <v>541000</v>
      </c>
      <c r="C172" s="61" t="str">
        <f>LEFT(B172,5)&amp;"0"</f>
        <v>541000</v>
      </c>
      <c r="D172" s="61" t="str">
        <f>LEFT(B172,4)&amp;"00"</f>
        <v>541000</v>
      </c>
      <c r="E172" s="61" t="str">
        <f>LEFT(B172,3)&amp;"000"</f>
        <v>541000</v>
      </c>
      <c r="F172" s="61" t="str">
        <f>LEFT(B172,2)&amp;"0000"</f>
        <v>540000</v>
      </c>
      <c r="G172" s="61" t="s">
        <v>11885</v>
      </c>
      <c r="H172" s="160">
        <v>1E-3</v>
      </c>
      <c r="I172" s="61" t="s">
        <v>11885</v>
      </c>
      <c r="J172" s="61"/>
      <c r="K172" s="173" t="s">
        <v>12102</v>
      </c>
      <c r="L172" s="173" t="s">
        <v>12103</v>
      </c>
      <c r="M172" s="61" t="s">
        <v>11885</v>
      </c>
      <c r="N172" s="36" t="s">
        <v>12085</v>
      </c>
      <c r="O172" s="54"/>
      <c r="P172" s="63" t="s">
        <v>11958</v>
      </c>
    </row>
    <row r="173" spans="1:16" x14ac:dyDescent="0.45">
      <c r="A173" s="53" t="s">
        <v>10387</v>
      </c>
      <c r="B173" s="61" t="str">
        <f>RIGHT(A173,6)</f>
        <v>541300</v>
      </c>
      <c r="C173" s="61" t="str">
        <f>LEFT(B173,5)&amp;"0"</f>
        <v>541300</v>
      </c>
      <c r="D173" s="61" t="str">
        <f>LEFT(B173,4)&amp;"00"</f>
        <v>541300</v>
      </c>
      <c r="E173" s="61" t="str">
        <f>LEFT(B173,3)&amp;"000"</f>
        <v>541000</v>
      </c>
      <c r="F173" s="61" t="str">
        <f>LEFT(B173,2)&amp;"0000"</f>
        <v>540000</v>
      </c>
      <c r="G173" s="61" t="s">
        <v>64</v>
      </c>
      <c r="H173" s="160">
        <v>9.2605104286990828E-2</v>
      </c>
      <c r="I173" s="61" t="s">
        <v>64</v>
      </c>
      <c r="J173" s="61"/>
      <c r="K173" s="173" t="s">
        <v>12101</v>
      </c>
      <c r="L173" s="173" t="s">
        <v>64</v>
      </c>
      <c r="M173" s="61" t="s">
        <v>154</v>
      </c>
      <c r="N173" s="36" t="s">
        <v>11886</v>
      </c>
      <c r="O173" s="54"/>
      <c r="P173" s="63" t="str">
        <f>VLOOKUP(B173,industry_descriptions!$A$2:$D$501,3,FALSE)</f>
        <v>541300 Architectural, engineering and related services</v>
      </c>
    </row>
    <row r="174" spans="1:16" x14ac:dyDescent="0.45">
      <c r="A174" s="51" t="s">
        <v>10388</v>
      </c>
      <c r="B174" s="36" t="str">
        <f>RIGHT(A174,6)</f>
        <v>541400</v>
      </c>
      <c r="C174" s="36" t="str">
        <f>LEFT(B174,5)&amp;"0"</f>
        <v>541400</v>
      </c>
      <c r="D174" s="36" t="str">
        <f>LEFT(B174,4)&amp;"00"</f>
        <v>541400</v>
      </c>
      <c r="E174" s="36" t="str">
        <f>LEFT(B174,3)&amp;"000"</f>
        <v>541000</v>
      </c>
      <c r="F174" s="36" t="str">
        <f>LEFT(B174,2)&amp;"0000"</f>
        <v>540000</v>
      </c>
      <c r="G174" s="36" t="s">
        <v>70</v>
      </c>
      <c r="H174" s="160">
        <v>0.67980719573076265</v>
      </c>
      <c r="I174" s="36" t="s">
        <v>70</v>
      </c>
      <c r="J174" s="36"/>
      <c r="K174" s="173" t="s">
        <v>12101</v>
      </c>
      <c r="L174" s="173" t="s">
        <v>70</v>
      </c>
      <c r="M174" s="36" t="s">
        <v>154</v>
      </c>
      <c r="N174" s="36" t="s">
        <v>11886</v>
      </c>
      <c r="O174" s="52"/>
      <c r="P174" s="63" t="str">
        <f>VLOOKUP(B174,industry_descriptions!$A$2:$D$501,3,FALSE)</f>
        <v>541400 Specialized design services</v>
      </c>
    </row>
    <row r="175" spans="1:16" x14ac:dyDescent="0.45">
      <c r="A175" s="155" t="s">
        <v>10389</v>
      </c>
      <c r="B175" s="36" t="str">
        <f>RIGHT(A175,6)</f>
        <v>541600</v>
      </c>
      <c r="C175" s="36" t="str">
        <f>LEFT(B175,5)&amp;"0"</f>
        <v>541600</v>
      </c>
      <c r="D175" s="36" t="str">
        <f>LEFT(B175,4)&amp;"00"</f>
        <v>541600</v>
      </c>
      <c r="E175" s="36" t="str">
        <f>LEFT(B175,3)&amp;"000"</f>
        <v>541000</v>
      </c>
      <c r="F175" s="36" t="str">
        <f>LEFT(B175,2)&amp;"0000"</f>
        <v>540000</v>
      </c>
      <c r="G175" s="36" t="s">
        <v>81</v>
      </c>
      <c r="H175" s="160">
        <v>7.4162314059684167E-2</v>
      </c>
      <c r="I175" s="36" t="s">
        <v>81</v>
      </c>
      <c r="J175" s="36"/>
      <c r="K175" s="173" t="s">
        <v>12101</v>
      </c>
      <c r="L175" s="173" t="s">
        <v>9237</v>
      </c>
      <c r="M175" s="36" t="s">
        <v>154</v>
      </c>
      <c r="N175" s="36" t="s">
        <v>11886</v>
      </c>
      <c r="O175" s="52"/>
      <c r="P175" s="63" t="str">
        <f>VLOOKUP(B175,industry_descriptions!$A$2:$D$501,3,FALSE)</f>
        <v>541600 Management, scientific and technical consulting services</v>
      </c>
    </row>
    <row r="176" spans="1:16" s="67" customFormat="1" x14ac:dyDescent="0.45">
      <c r="A176" s="51" t="s">
        <v>10722</v>
      </c>
      <c r="B176" s="36" t="str">
        <f>RIGHT(A176,6)</f>
        <v>551100</v>
      </c>
      <c r="C176" s="36" t="str">
        <f>LEFT(B176,5)&amp;"0"</f>
        <v>551100</v>
      </c>
      <c r="D176" s="36" t="str">
        <f>LEFT(B176,4)&amp;"00"</f>
        <v>551100</v>
      </c>
      <c r="E176" s="36" t="str">
        <f>LEFT(B176,3)&amp;"000"</f>
        <v>551000</v>
      </c>
      <c r="F176" s="36" t="str">
        <f>LEFT(B176,2)&amp;"0000"</f>
        <v>550000</v>
      </c>
      <c r="G176" s="36" t="s">
        <v>6031</v>
      </c>
      <c r="H176" s="160">
        <v>8.1919357781426741E-2</v>
      </c>
      <c r="I176" s="36" t="s">
        <v>6031</v>
      </c>
      <c r="J176" s="36"/>
      <c r="K176" s="173"/>
      <c r="L176" s="173"/>
      <c r="M176" s="36" t="s">
        <v>4892</v>
      </c>
      <c r="N176" s="36" t="s">
        <v>11884</v>
      </c>
      <c r="O176" s="52" t="str">
        <f>IF(ISERROR(VLOOKUP(B176,B$2:G$184,6,FALSE)),"Not Creative",VLOOKUP(B176,B$2:G$184,6,FALSE))</f>
        <v>Not Creative</v>
      </c>
      <c r="P176" s="67" t="str">
        <f>VLOOKUP(A176,'LFS Metadata'!$H$2:$J$441,3,FALSE)</f>
        <v>Management of companies and enterprises</v>
      </c>
    </row>
    <row r="177" spans="1:16" x14ac:dyDescent="0.45">
      <c r="A177" s="51" t="s">
        <v>10247</v>
      </c>
      <c r="B177" s="36" t="str">
        <f>RIGHT(A177,6)</f>
        <v>311100</v>
      </c>
      <c r="C177" s="36" t="str">
        <f>LEFT(B177,5)&amp;"0"</f>
        <v>311100</v>
      </c>
      <c r="D177" s="36" t="str">
        <f>LEFT(B177,4)&amp;"00"</f>
        <v>311100</v>
      </c>
      <c r="E177" s="36" t="str">
        <f>LEFT(B177,3)&amp;"000"</f>
        <v>311000</v>
      </c>
      <c r="F177" s="36" t="str">
        <f>LEFT(B177,2)&amp;"0000"</f>
        <v>310000</v>
      </c>
      <c r="G177" s="36" t="s">
        <v>6031</v>
      </c>
      <c r="H177" s="160">
        <v>1.232394366197183E-2</v>
      </c>
      <c r="I177" s="36" t="s">
        <v>6031</v>
      </c>
      <c r="J177" s="36"/>
      <c r="K177" s="173"/>
      <c r="L177" s="173"/>
      <c r="M177" s="36" t="s">
        <v>142</v>
      </c>
      <c r="N177" s="36" t="s">
        <v>11886</v>
      </c>
      <c r="O177" s="52"/>
      <c r="P177" s="63" t="str">
        <f>VLOOKUP(B177,industry_descriptions!$A$2:$D$501,3,FALSE)</f>
        <v>311100 Animal food manufacturing</v>
      </c>
    </row>
    <row r="178" spans="1:16" x14ac:dyDescent="0.45">
      <c r="A178" s="53" t="s">
        <v>10253</v>
      </c>
      <c r="B178" s="61" t="str">
        <f>RIGHT(A178,6)</f>
        <v>311200</v>
      </c>
      <c r="C178" s="61" t="str">
        <f>LEFT(B178,5)&amp;"0"</f>
        <v>311200</v>
      </c>
      <c r="D178" s="61" t="str">
        <f>LEFT(B178,4)&amp;"00"</f>
        <v>311200</v>
      </c>
      <c r="E178" s="61" t="str">
        <f>LEFT(B178,3)&amp;"000"</f>
        <v>311000</v>
      </c>
      <c r="F178" s="61" t="str">
        <f>LEFT(B178,2)&amp;"0000"</f>
        <v>310000</v>
      </c>
      <c r="G178" s="61" t="s">
        <v>6031</v>
      </c>
      <c r="H178" s="160">
        <v>9.8199672667757774E-3</v>
      </c>
      <c r="I178" s="61" t="s">
        <v>6031</v>
      </c>
      <c r="J178" s="61"/>
      <c r="K178" s="173"/>
      <c r="L178" s="173"/>
      <c r="M178" s="61" t="s">
        <v>142</v>
      </c>
      <c r="N178" s="36" t="s">
        <v>11886</v>
      </c>
      <c r="O178" s="54"/>
      <c r="P178" s="63" t="str">
        <f>VLOOKUP(B178,industry_descriptions!$A$2:$D$501,3,FALSE)</f>
        <v>311200 Grain and oilseed milling</v>
      </c>
    </row>
    <row r="179" spans="1:16" x14ac:dyDescent="0.45">
      <c r="A179" s="51" t="s">
        <v>10248</v>
      </c>
      <c r="B179" s="36" t="str">
        <f>RIGHT(A179,6)</f>
        <v>311300</v>
      </c>
      <c r="C179" s="36" t="str">
        <f>LEFT(B179,5)&amp;"0"</f>
        <v>311300</v>
      </c>
      <c r="D179" s="36" t="str">
        <f>LEFT(B179,4)&amp;"00"</f>
        <v>311300</v>
      </c>
      <c r="E179" s="36" t="str">
        <f>LEFT(B179,3)&amp;"000"</f>
        <v>311000</v>
      </c>
      <c r="F179" s="36" t="str">
        <f>LEFT(B179,2)&amp;"0000"</f>
        <v>310000</v>
      </c>
      <c r="G179" s="36" t="s">
        <v>6031</v>
      </c>
      <c r="H179" s="160">
        <v>1.5923566878980892E-2</v>
      </c>
      <c r="I179" s="36" t="s">
        <v>6031</v>
      </c>
      <c r="J179" s="36"/>
      <c r="K179" s="173"/>
      <c r="L179" s="173"/>
      <c r="M179" s="36" t="s">
        <v>142</v>
      </c>
      <c r="N179" s="36" t="s">
        <v>11886</v>
      </c>
      <c r="O179" s="52"/>
      <c r="P179" s="63" t="str">
        <f>VLOOKUP(B179,industry_descriptions!$A$2:$D$501,3,FALSE)</f>
        <v>311300 Sugar and confectionery product manufacturing</v>
      </c>
    </row>
    <row r="180" spans="1:16" x14ac:dyDescent="0.45">
      <c r="A180" s="53" t="s">
        <v>10249</v>
      </c>
      <c r="B180" s="61" t="str">
        <f>RIGHT(A180,6)</f>
        <v>311400</v>
      </c>
      <c r="C180" s="61" t="str">
        <f>LEFT(B180,5)&amp;"0"</f>
        <v>311400</v>
      </c>
      <c r="D180" s="61" t="str">
        <f>LEFT(B180,4)&amp;"00"</f>
        <v>311400</v>
      </c>
      <c r="E180" s="61" t="str">
        <f>LEFT(B180,3)&amp;"000"</f>
        <v>311000</v>
      </c>
      <c r="F180" s="61" t="str">
        <f>LEFT(B180,2)&amp;"0000"</f>
        <v>310000</v>
      </c>
      <c r="G180" s="61" t="s">
        <v>6031</v>
      </c>
      <c r="H180" s="160">
        <v>9.4740280953936624E-3</v>
      </c>
      <c r="I180" s="61" t="s">
        <v>6031</v>
      </c>
      <c r="J180" s="61"/>
      <c r="K180" s="173"/>
      <c r="L180" s="173"/>
      <c r="M180" s="61" t="s">
        <v>142</v>
      </c>
      <c r="N180" s="36" t="s">
        <v>11886</v>
      </c>
      <c r="O180" s="54"/>
      <c r="P180" s="63" t="str">
        <f>VLOOKUP(B180,industry_descriptions!$A$2:$D$501,3,FALSE)</f>
        <v>311400 Fruit and vegetable preserving and specialty food manufacturing</v>
      </c>
    </row>
    <row r="181" spans="1:16" x14ac:dyDescent="0.45">
      <c r="A181" s="51" t="s">
        <v>10250</v>
      </c>
      <c r="B181" s="36" t="str">
        <f>RIGHT(A181,6)</f>
        <v>311500</v>
      </c>
      <c r="C181" s="36" t="str">
        <f>LEFT(B181,5)&amp;"0"</f>
        <v>311500</v>
      </c>
      <c r="D181" s="36" t="str">
        <f>LEFT(B181,4)&amp;"00"</f>
        <v>311500</v>
      </c>
      <c r="E181" s="36" t="str">
        <f>LEFT(B181,3)&amp;"000"</f>
        <v>311000</v>
      </c>
      <c r="F181" s="36" t="str">
        <f>LEFT(B181,2)&amp;"0000"</f>
        <v>310000</v>
      </c>
      <c r="G181" s="36" t="s">
        <v>6031</v>
      </c>
      <c r="H181" s="160">
        <v>1.0354110581901015E-2</v>
      </c>
      <c r="I181" s="36" t="s">
        <v>6031</v>
      </c>
      <c r="J181" s="36"/>
      <c r="K181" s="173"/>
      <c r="L181" s="173"/>
      <c r="M181" s="36" t="s">
        <v>142</v>
      </c>
      <c r="N181" s="36" t="s">
        <v>11886</v>
      </c>
      <c r="O181" s="52"/>
      <c r="P181" s="63" t="str">
        <f>VLOOKUP(B181,industry_descriptions!$A$2:$D$501,3,FALSE)</f>
        <v>311500 Dairy product manufacturing</v>
      </c>
    </row>
    <row r="182" spans="1:16" x14ac:dyDescent="0.45">
      <c r="A182" s="53" t="s">
        <v>10251</v>
      </c>
      <c r="B182" s="61" t="str">
        <f>RIGHT(A182,6)</f>
        <v>311600</v>
      </c>
      <c r="C182" s="61" t="str">
        <f>LEFT(B182,5)&amp;"0"</f>
        <v>311600</v>
      </c>
      <c r="D182" s="61" t="str">
        <f>LEFT(B182,4)&amp;"00"</f>
        <v>311600</v>
      </c>
      <c r="E182" s="61" t="str">
        <f>LEFT(B182,3)&amp;"000"</f>
        <v>311000</v>
      </c>
      <c r="F182" s="61" t="str">
        <f>LEFT(B182,2)&amp;"0000"</f>
        <v>310000</v>
      </c>
      <c r="G182" s="61" t="s">
        <v>6031</v>
      </c>
      <c r="H182" s="160">
        <v>5.5939453767686739E-3</v>
      </c>
      <c r="I182" s="61" t="s">
        <v>6031</v>
      </c>
      <c r="J182" s="61"/>
      <c r="K182" s="173"/>
      <c r="L182" s="173"/>
      <c r="M182" s="61" t="s">
        <v>142</v>
      </c>
      <c r="N182" s="36" t="s">
        <v>11886</v>
      </c>
      <c r="O182" s="54"/>
      <c r="P182" s="63" t="str">
        <f>VLOOKUP(B182,industry_descriptions!$A$2:$D$501,3,FALSE)</f>
        <v>311600 Meat product manufacturing</v>
      </c>
    </row>
    <row r="183" spans="1:16" x14ac:dyDescent="0.45">
      <c r="A183" s="51" t="s">
        <v>10252</v>
      </c>
      <c r="B183" s="36" t="str">
        <f>RIGHT(A183,6)</f>
        <v>311700</v>
      </c>
      <c r="C183" s="36" t="str">
        <f>LEFT(B183,5)&amp;"0"</f>
        <v>311700</v>
      </c>
      <c r="D183" s="36" t="str">
        <f>LEFT(B183,4)&amp;"00"</f>
        <v>311700</v>
      </c>
      <c r="E183" s="36" t="str">
        <f>LEFT(B183,3)&amp;"000"</f>
        <v>311000</v>
      </c>
      <c r="F183" s="36" t="str">
        <f>LEFT(B183,2)&amp;"0000"</f>
        <v>310000</v>
      </c>
      <c r="G183" s="36" t="s">
        <v>6031</v>
      </c>
      <c r="H183" s="160">
        <v>3.1847133757961785E-3</v>
      </c>
      <c r="I183" s="36" t="s">
        <v>6031</v>
      </c>
      <c r="J183" s="36"/>
      <c r="K183" s="173"/>
      <c r="L183" s="173"/>
      <c r="M183" s="36" t="s">
        <v>142</v>
      </c>
      <c r="N183" s="36" t="s">
        <v>11886</v>
      </c>
      <c r="O183" s="52"/>
      <c r="P183" s="63" t="str">
        <f>VLOOKUP(B183,industry_descriptions!$A$2:$D$501,3,FALSE)</f>
        <v>311700 Seafood product preparation and packaging</v>
      </c>
    </row>
    <row r="184" spans="1:16" x14ac:dyDescent="0.45">
      <c r="A184" s="53" t="s">
        <v>10254</v>
      </c>
      <c r="B184" s="61" t="str">
        <f>RIGHT(A184,6)</f>
        <v>311800</v>
      </c>
      <c r="C184" s="61" t="str">
        <f>LEFT(B184,5)&amp;"0"</f>
        <v>311800</v>
      </c>
      <c r="D184" s="61" t="str">
        <f>LEFT(B184,4)&amp;"00"</f>
        <v>311800</v>
      </c>
      <c r="E184" s="61" t="str">
        <f>LEFT(B184,3)&amp;"000"</f>
        <v>311000</v>
      </c>
      <c r="F184" s="61" t="str">
        <f>LEFT(B184,2)&amp;"0000"</f>
        <v>310000</v>
      </c>
      <c r="G184" s="61" t="s">
        <v>6031</v>
      </c>
      <c r="H184" s="160">
        <v>4.7455573505654283E-3</v>
      </c>
      <c r="I184" s="61" t="s">
        <v>6031</v>
      </c>
      <c r="J184" s="61"/>
      <c r="K184" s="173"/>
      <c r="L184" s="173"/>
      <c r="M184" s="61" t="s">
        <v>142</v>
      </c>
      <c r="N184" s="36" t="s">
        <v>11886</v>
      </c>
      <c r="O184" s="54"/>
      <c r="P184" s="63" t="str">
        <f>VLOOKUP(B184,industry_descriptions!$A$2:$D$501,3,FALSE)</f>
        <v>311800 Bakeries and tortilla manufacturing</v>
      </c>
    </row>
    <row r="185" spans="1:16" s="67" customFormat="1" x14ac:dyDescent="0.45">
      <c r="A185" s="4" t="s">
        <v>10393</v>
      </c>
      <c r="B185" s="36" t="str">
        <f>RIGHT(A185,6)</f>
        <v>541800</v>
      </c>
      <c r="C185" s="36" t="str">
        <f>LEFT(B185,5)&amp;"0"</f>
        <v>541800</v>
      </c>
      <c r="D185" s="36" t="str">
        <f>LEFT(B185,4)&amp;"00"</f>
        <v>541800</v>
      </c>
      <c r="E185" s="36" t="str">
        <f>LEFT(B185,3)&amp;"000"</f>
        <v>541000</v>
      </c>
      <c r="F185" s="36" t="str">
        <f>LEFT(B185,2)&amp;"0000"</f>
        <v>540000</v>
      </c>
      <c r="G185" s="36" t="s">
        <v>81</v>
      </c>
      <c r="H185" s="160">
        <v>0.28028673835125451</v>
      </c>
      <c r="I185" s="36" t="s">
        <v>81</v>
      </c>
      <c r="J185" s="36"/>
      <c r="K185" s="173" t="s">
        <v>12101</v>
      </c>
      <c r="L185" s="173" t="s">
        <v>9237</v>
      </c>
      <c r="M185" s="36" t="s">
        <v>154</v>
      </c>
      <c r="N185" s="36" t="s">
        <v>11886</v>
      </c>
      <c r="O185" s="52"/>
      <c r="P185" s="23" t="str">
        <f>VLOOKUP(B185,industry_descriptions!$A$2:$D$501,3,FALSE)</f>
        <v>541800 Advertising, public relations, and related services</v>
      </c>
    </row>
    <row r="186" spans="1:16" s="67" customFormat="1" x14ac:dyDescent="0.45">
      <c r="A186" s="5" t="s">
        <v>10256</v>
      </c>
      <c r="B186" s="61" t="str">
        <f>RIGHT(A186,6)</f>
        <v>312110</v>
      </c>
      <c r="C186" s="61" t="str">
        <f>LEFT(B186,5)&amp;"0"</f>
        <v>312110</v>
      </c>
      <c r="D186" s="61" t="str">
        <f>LEFT(B186,4)&amp;"00"</f>
        <v>312100</v>
      </c>
      <c r="E186" s="61" t="str">
        <f>LEFT(B186,3)&amp;"000"</f>
        <v>312000</v>
      </c>
      <c r="F186" s="61" t="str">
        <f>LEFT(B186,2)&amp;"0000"</f>
        <v>310000</v>
      </c>
      <c r="G186" s="61" t="s">
        <v>6031</v>
      </c>
      <c r="H186" s="160">
        <v>1.906260930395243E-2</v>
      </c>
      <c r="I186" s="61" t="s">
        <v>6031</v>
      </c>
      <c r="J186" s="61"/>
      <c r="K186" s="173"/>
      <c r="L186" s="173"/>
      <c r="M186" s="61" t="s">
        <v>142</v>
      </c>
      <c r="N186" s="36" t="s">
        <v>11886</v>
      </c>
      <c r="O186" s="54"/>
      <c r="P186" s="23" t="str">
        <f>VLOOKUP(B186,industry_descriptions!$A$2:$D$501,3,FALSE)</f>
        <v>312110 Soft drink and ice manufacturing</v>
      </c>
    </row>
    <row r="187" spans="1:16" s="67" customFormat="1" x14ac:dyDescent="0.45">
      <c r="A187" s="4" t="s">
        <v>10257</v>
      </c>
      <c r="B187" s="36" t="str">
        <f>RIGHT(A187,6)</f>
        <v>312120</v>
      </c>
      <c r="C187" s="36" t="str">
        <f>LEFT(B187,5)&amp;"0"</f>
        <v>312120</v>
      </c>
      <c r="D187" s="36" t="str">
        <f>LEFT(B187,4)&amp;"00"</f>
        <v>312100</v>
      </c>
      <c r="E187" s="36" t="str">
        <f>LEFT(B187,3)&amp;"000"</f>
        <v>312000</v>
      </c>
      <c r="F187" s="36" t="str">
        <f>LEFT(B187,2)&amp;"0000"</f>
        <v>310000</v>
      </c>
      <c r="G187" s="36" t="s">
        <v>6031</v>
      </c>
      <c r="H187" s="160">
        <v>1.906260930395243E-2</v>
      </c>
      <c r="I187" s="36" t="s">
        <v>6031</v>
      </c>
      <c r="J187" s="36"/>
      <c r="K187" s="173"/>
      <c r="L187" s="173"/>
      <c r="M187" s="36" t="s">
        <v>142</v>
      </c>
      <c r="N187" s="36" t="s">
        <v>11886</v>
      </c>
      <c r="O187" s="52"/>
      <c r="P187" s="23" t="str">
        <f>VLOOKUP(B187,industry_descriptions!$A$2:$D$501,3,FALSE)</f>
        <v>312120 Breweries</v>
      </c>
    </row>
    <row r="188" spans="1:16" s="67" customFormat="1" x14ac:dyDescent="0.45">
      <c r="A188" s="5" t="s">
        <v>10258</v>
      </c>
      <c r="B188" s="61" t="str">
        <f>RIGHT(A188,6)</f>
        <v>3121A0</v>
      </c>
      <c r="C188" s="61" t="str">
        <f>LEFT(B188,5)&amp;"0"</f>
        <v>3121A0</v>
      </c>
      <c r="D188" s="61" t="str">
        <f>LEFT(B188,4)&amp;"00"</f>
        <v>312100</v>
      </c>
      <c r="E188" s="61" t="str">
        <f>LEFT(B188,3)&amp;"000"</f>
        <v>312000</v>
      </c>
      <c r="F188" s="61" t="str">
        <f>LEFT(B188,2)&amp;"0000"</f>
        <v>310000</v>
      </c>
      <c r="G188" s="61" t="s">
        <v>6031</v>
      </c>
      <c r="H188" s="160">
        <v>1.906260930395243E-2</v>
      </c>
      <c r="I188" s="61" t="s">
        <v>6031</v>
      </c>
      <c r="J188" s="61"/>
      <c r="K188" s="173"/>
      <c r="L188" s="173"/>
      <c r="M188" s="61" t="s">
        <v>142</v>
      </c>
      <c r="N188" s="36" t="s">
        <v>11886</v>
      </c>
      <c r="O188" s="54"/>
      <c r="P188" s="23" t="str">
        <f>VLOOKUP(B188,industry_descriptions!$A$2:$D$501,3,FALSE)</f>
        <v>3121A0</v>
      </c>
    </row>
    <row r="189" spans="1:16" s="67" customFormat="1" x14ac:dyDescent="0.45">
      <c r="A189" s="4" t="s">
        <v>10259</v>
      </c>
      <c r="B189" s="36" t="str">
        <f>RIGHT(A189,6)</f>
        <v>312200</v>
      </c>
      <c r="C189" s="36" t="str">
        <f>LEFT(B189,5)&amp;"0"</f>
        <v>312200</v>
      </c>
      <c r="D189" s="36" t="str">
        <f>LEFT(B189,4)&amp;"00"</f>
        <v>312200</v>
      </c>
      <c r="E189" s="36" t="str">
        <f>LEFT(B189,3)&amp;"000"</f>
        <v>312000</v>
      </c>
      <c r="F189" s="36" t="str">
        <f>LEFT(B189,2)&amp;"0000"</f>
        <v>310000</v>
      </c>
      <c r="G189" s="36" t="s">
        <v>6031</v>
      </c>
      <c r="H189" s="160">
        <v>3.8690476190476192E-2</v>
      </c>
      <c r="I189" s="36" t="s">
        <v>6031</v>
      </c>
      <c r="J189" s="36"/>
      <c r="K189" s="173"/>
      <c r="L189" s="173"/>
      <c r="M189" s="36" t="s">
        <v>142</v>
      </c>
      <c r="N189" s="36" t="s">
        <v>11886</v>
      </c>
      <c r="O189" s="52"/>
      <c r="P189" s="23" t="str">
        <f>VLOOKUP(B189,industry_descriptions!$A$2:$D$501,3,FALSE)</f>
        <v>312200 Tobacco manufacturing</v>
      </c>
    </row>
    <row r="190" spans="1:16" s="67" customFormat="1" x14ac:dyDescent="0.45">
      <c r="A190" s="5" t="s">
        <v>10391</v>
      </c>
      <c r="B190" s="61" t="str">
        <f>RIGHT(A190,6)</f>
        <v>541900</v>
      </c>
      <c r="C190" s="61" t="str">
        <f>LEFT(B190,5)&amp;"0"</f>
        <v>541900</v>
      </c>
      <c r="D190" s="61" t="str">
        <f>LEFT(B190,4)&amp;"00"</f>
        <v>541900</v>
      </c>
      <c r="E190" s="61" t="str">
        <f>LEFT(B190,3)&amp;"000"</f>
        <v>541000</v>
      </c>
      <c r="F190" s="61" t="str">
        <f>LEFT(B190,2)&amp;"0000"</f>
        <v>540000</v>
      </c>
      <c r="G190" s="61" t="s">
        <v>17</v>
      </c>
      <c r="H190" s="160">
        <v>0.30361186594202899</v>
      </c>
      <c r="I190" s="61" t="s">
        <v>17</v>
      </c>
      <c r="J190" s="61"/>
      <c r="K190" s="173" t="s">
        <v>12109</v>
      </c>
      <c r="L190" s="173" t="s">
        <v>12110</v>
      </c>
      <c r="M190" s="61" t="s">
        <v>154</v>
      </c>
      <c r="N190" s="36" t="s">
        <v>11886</v>
      </c>
      <c r="O190" s="54"/>
      <c r="P190" s="23" t="str">
        <f>VLOOKUP(B190,industry_descriptions!$A$2:$D$501,3,FALSE)</f>
        <v>541900 Other professional, scientific and technical services</v>
      </c>
    </row>
    <row r="191" spans="1:16" s="67" customFormat="1" x14ac:dyDescent="0.45">
      <c r="A191" s="23" t="s">
        <v>12032</v>
      </c>
      <c r="B191" s="61" t="str">
        <f>RIGHT(A191,6)</f>
        <v>541A00</v>
      </c>
      <c r="C191" s="61" t="str">
        <f>LEFT(B191,5)&amp;"0"</f>
        <v>541A00</v>
      </c>
      <c r="D191" s="61" t="str">
        <f>LEFT(B191,4)&amp;"00"</f>
        <v>541A00</v>
      </c>
      <c r="E191" s="61" t="str">
        <f>LEFT(B191,3)&amp;"000"</f>
        <v>541000</v>
      </c>
      <c r="F191" s="61" t="str">
        <f>LEFT(B191,2)&amp;"0000"</f>
        <v>540000</v>
      </c>
      <c r="G191" s="61" t="s">
        <v>11885</v>
      </c>
      <c r="H191" s="160">
        <v>8.0000000000000002E-3</v>
      </c>
      <c r="I191" s="61" t="s">
        <v>11885</v>
      </c>
      <c r="J191" s="61"/>
      <c r="K191" s="173" t="s">
        <v>12109</v>
      </c>
      <c r="L191" s="173" t="s">
        <v>12110</v>
      </c>
      <c r="M191" s="61" t="s">
        <v>11885</v>
      </c>
      <c r="N191" s="36" t="s">
        <v>12085</v>
      </c>
      <c r="O191" s="54"/>
      <c r="P191" s="23" t="s">
        <v>11932</v>
      </c>
    </row>
    <row r="192" spans="1:16" s="67" customFormat="1" x14ac:dyDescent="0.45">
      <c r="A192" s="5" t="s">
        <v>10512</v>
      </c>
      <c r="B192" s="61" t="str">
        <f>RIGHT(A192,6)</f>
        <v>311100</v>
      </c>
      <c r="C192" s="61" t="str">
        <f>LEFT(B192,5)&amp;"0"</f>
        <v>311100</v>
      </c>
      <c r="D192" s="61" t="str">
        <f>LEFT(B192,4)&amp;"00"</f>
        <v>311100</v>
      </c>
      <c r="E192" s="61" t="str">
        <f>LEFT(B192,3)&amp;"000"</f>
        <v>311000</v>
      </c>
      <c r="F192" s="61" t="str">
        <f>LEFT(B192,2)&amp;"0000"</f>
        <v>310000</v>
      </c>
      <c r="G192" s="61" t="s">
        <v>6031</v>
      </c>
      <c r="H192" s="160">
        <v>1.232394366197183E-2</v>
      </c>
      <c r="I192" s="61" t="s">
        <v>6031</v>
      </c>
      <c r="J192" s="61"/>
      <c r="K192" s="173"/>
      <c r="L192" s="173"/>
      <c r="M192" s="61" t="s">
        <v>142</v>
      </c>
      <c r="N192" s="36" t="s">
        <v>11884</v>
      </c>
      <c r="O192" s="54" t="str">
        <f>IF(ISERROR(VLOOKUP(B192,B$2:G$184,6,FALSE)),"Not Creative",VLOOKUP(B192,B$2:G$184,6,FALSE))</f>
        <v>Not Creative</v>
      </c>
      <c r="P192" s="23" t="str">
        <f>VLOOKUP(A192,'LFS Metadata'!$H$2:$J$441,3,FALSE)</f>
        <v>Animal food manufacturing</v>
      </c>
    </row>
    <row r="193" spans="1:16" s="67" customFormat="1" x14ac:dyDescent="0.45">
      <c r="A193" s="4" t="s">
        <v>10513</v>
      </c>
      <c r="B193" s="36" t="str">
        <f>RIGHT(A193,6)</f>
        <v>311200</v>
      </c>
      <c r="C193" s="36" t="str">
        <f>LEFT(B193,5)&amp;"0"</f>
        <v>311200</v>
      </c>
      <c r="D193" s="36" t="str">
        <f>LEFT(B193,4)&amp;"00"</f>
        <v>311200</v>
      </c>
      <c r="E193" s="36" t="str">
        <f>LEFT(B193,3)&amp;"000"</f>
        <v>311000</v>
      </c>
      <c r="F193" s="36" t="str">
        <f>LEFT(B193,2)&amp;"0000"</f>
        <v>310000</v>
      </c>
      <c r="G193" s="36" t="s">
        <v>6031</v>
      </c>
      <c r="H193" s="160">
        <v>9.8199672667757774E-3</v>
      </c>
      <c r="I193" s="36" t="s">
        <v>6031</v>
      </c>
      <c r="J193" s="36"/>
      <c r="K193" s="173"/>
      <c r="L193" s="173"/>
      <c r="M193" s="36" t="s">
        <v>142</v>
      </c>
      <c r="N193" s="36" t="s">
        <v>11884</v>
      </c>
      <c r="O193" s="52" t="str">
        <f>IF(ISERROR(VLOOKUP(B193,B$2:G$184,6,FALSE)),"Not Creative",VLOOKUP(B193,B$2:G$184,6,FALSE))</f>
        <v>Not Creative</v>
      </c>
      <c r="P193" s="23" t="str">
        <f>VLOOKUP(A193,'LFS Metadata'!$H$2:$J$441,3,FALSE)</f>
        <v>Grain and oilseed milling</v>
      </c>
    </row>
    <row r="194" spans="1:16" s="67" customFormat="1" x14ac:dyDescent="0.45">
      <c r="A194" s="5" t="s">
        <v>10514</v>
      </c>
      <c r="B194" s="61" t="str">
        <f>RIGHT(A194,6)</f>
        <v>311300</v>
      </c>
      <c r="C194" s="61" t="str">
        <f>LEFT(B194,5)&amp;"0"</f>
        <v>311300</v>
      </c>
      <c r="D194" s="61" t="str">
        <f>LEFT(B194,4)&amp;"00"</f>
        <v>311300</v>
      </c>
      <c r="E194" s="61" t="str">
        <f>LEFT(B194,3)&amp;"000"</f>
        <v>311000</v>
      </c>
      <c r="F194" s="61" t="str">
        <f>LEFT(B194,2)&amp;"0000"</f>
        <v>310000</v>
      </c>
      <c r="G194" s="61" t="s">
        <v>6031</v>
      </c>
      <c r="H194" s="160">
        <v>1.5923566878980892E-2</v>
      </c>
      <c r="I194" s="61" t="s">
        <v>6031</v>
      </c>
      <c r="J194" s="61"/>
      <c r="K194" s="173"/>
      <c r="L194" s="173"/>
      <c r="M194" s="61" t="s">
        <v>142</v>
      </c>
      <c r="N194" s="36" t="s">
        <v>11884</v>
      </c>
      <c r="O194" s="54" t="str">
        <f>IF(ISERROR(VLOOKUP(B194,B$2:G$184,6,FALSE)),"Not Creative",VLOOKUP(B194,B$2:G$184,6,FALSE))</f>
        <v>Not Creative</v>
      </c>
      <c r="P194" s="23" t="str">
        <f>VLOOKUP(A194,'LFS Metadata'!$H$2:$J$441,3,FALSE)</f>
        <v>Sugar and confectionery product manufacturing</v>
      </c>
    </row>
    <row r="195" spans="1:16" s="67" customFormat="1" x14ac:dyDescent="0.45">
      <c r="A195" s="4" t="s">
        <v>10515</v>
      </c>
      <c r="B195" s="36" t="str">
        <f>RIGHT(A195,6)</f>
        <v>311400</v>
      </c>
      <c r="C195" s="36" t="str">
        <f>LEFT(B195,5)&amp;"0"</f>
        <v>311400</v>
      </c>
      <c r="D195" s="36" t="str">
        <f>LEFT(B195,4)&amp;"00"</f>
        <v>311400</v>
      </c>
      <c r="E195" s="36" t="str">
        <f>LEFT(B195,3)&amp;"000"</f>
        <v>311000</v>
      </c>
      <c r="F195" s="36" t="str">
        <f>LEFT(B195,2)&amp;"0000"</f>
        <v>310000</v>
      </c>
      <c r="G195" s="36" t="s">
        <v>6031</v>
      </c>
      <c r="H195" s="160">
        <v>9.4740280953936624E-3</v>
      </c>
      <c r="I195" s="36" t="s">
        <v>6031</v>
      </c>
      <c r="J195" s="36"/>
      <c r="K195" s="173"/>
      <c r="L195" s="173"/>
      <c r="M195" s="36" t="s">
        <v>142</v>
      </c>
      <c r="N195" s="36" t="s">
        <v>11884</v>
      </c>
      <c r="O195" s="52" t="str">
        <f>IF(ISERROR(VLOOKUP(B195,B$2:G$184,6,FALSE)),"Not Creative",VLOOKUP(B195,B$2:G$184,6,FALSE))</f>
        <v>Not Creative</v>
      </c>
      <c r="P195" s="23" t="str">
        <f>VLOOKUP(A195,'LFS Metadata'!$H$2:$J$441,3,FALSE)</f>
        <v>Fruit and vegetable preserving and specialty food manufacturing</v>
      </c>
    </row>
    <row r="196" spans="1:16" s="67" customFormat="1" x14ac:dyDescent="0.45">
      <c r="A196" s="5" t="s">
        <v>10516</v>
      </c>
      <c r="B196" s="61" t="str">
        <f>RIGHT(A196,6)</f>
        <v>311500</v>
      </c>
      <c r="C196" s="61" t="str">
        <f>LEFT(B196,5)&amp;"0"</f>
        <v>311500</v>
      </c>
      <c r="D196" s="61" t="str">
        <f>LEFT(B196,4)&amp;"00"</f>
        <v>311500</v>
      </c>
      <c r="E196" s="61" t="str">
        <f>LEFT(B196,3)&amp;"000"</f>
        <v>311000</v>
      </c>
      <c r="F196" s="61" t="str">
        <f>LEFT(B196,2)&amp;"0000"</f>
        <v>310000</v>
      </c>
      <c r="G196" s="61" t="s">
        <v>6031</v>
      </c>
      <c r="H196" s="160">
        <v>1.0354110581901015E-2</v>
      </c>
      <c r="I196" s="61" t="s">
        <v>6031</v>
      </c>
      <c r="J196" s="61"/>
      <c r="K196" s="173"/>
      <c r="L196" s="173"/>
      <c r="M196" s="61" t="s">
        <v>142</v>
      </c>
      <c r="N196" s="36" t="s">
        <v>11884</v>
      </c>
      <c r="O196" s="54" t="str">
        <f>IF(ISERROR(VLOOKUP(B196,B$2:G$184,6,FALSE)),"Not Creative",VLOOKUP(B196,B$2:G$184,6,FALSE))</f>
        <v>Not Creative</v>
      </c>
      <c r="P196" s="23" t="str">
        <f>VLOOKUP(A196,'LFS Metadata'!$H$2:$J$441,3,FALSE)</f>
        <v>Dairy product manufacturing</v>
      </c>
    </row>
    <row r="197" spans="1:16" s="67" customFormat="1" x14ac:dyDescent="0.45">
      <c r="A197" s="4" t="s">
        <v>10517</v>
      </c>
      <c r="B197" s="36" t="str">
        <f>RIGHT(A197,6)</f>
        <v>311600</v>
      </c>
      <c r="C197" s="36" t="str">
        <f>LEFT(B197,5)&amp;"0"</f>
        <v>311600</v>
      </c>
      <c r="D197" s="36" t="str">
        <f>LEFT(B197,4)&amp;"00"</f>
        <v>311600</v>
      </c>
      <c r="E197" s="36" t="str">
        <f>LEFT(B197,3)&amp;"000"</f>
        <v>311000</v>
      </c>
      <c r="F197" s="36" t="str">
        <f>LEFT(B197,2)&amp;"0000"</f>
        <v>310000</v>
      </c>
      <c r="G197" s="36" t="s">
        <v>6031</v>
      </c>
      <c r="H197" s="160">
        <v>5.5939453767686739E-3</v>
      </c>
      <c r="I197" s="36" t="s">
        <v>6031</v>
      </c>
      <c r="J197" s="36"/>
      <c r="K197" s="173"/>
      <c r="L197" s="173"/>
      <c r="M197" s="36" t="s">
        <v>142</v>
      </c>
      <c r="N197" s="36" t="s">
        <v>11884</v>
      </c>
      <c r="O197" s="52" t="str">
        <f>IF(ISERROR(VLOOKUP(B197,B$2:G$184,6,FALSE)),"Not Creative",VLOOKUP(B197,B$2:G$184,6,FALSE))</f>
        <v>Not Creative</v>
      </c>
      <c r="P197" s="23" t="str">
        <f>VLOOKUP(A197,'LFS Metadata'!$H$2:$J$441,3,FALSE)</f>
        <v>Meat product manufacturing</v>
      </c>
    </row>
    <row r="198" spans="1:16" s="67" customFormat="1" x14ac:dyDescent="0.45">
      <c r="A198" s="5" t="s">
        <v>10518</v>
      </c>
      <c r="B198" s="61" t="str">
        <f>RIGHT(A198,6)</f>
        <v>311700</v>
      </c>
      <c r="C198" s="61" t="str">
        <f>LEFT(B198,5)&amp;"0"</f>
        <v>311700</v>
      </c>
      <c r="D198" s="61" t="str">
        <f>LEFT(B198,4)&amp;"00"</f>
        <v>311700</v>
      </c>
      <c r="E198" s="61" t="str">
        <f>LEFT(B198,3)&amp;"000"</f>
        <v>311000</v>
      </c>
      <c r="F198" s="61" t="str">
        <f>LEFT(B198,2)&amp;"0000"</f>
        <v>310000</v>
      </c>
      <c r="G198" s="61" t="s">
        <v>6031</v>
      </c>
      <c r="H198" s="160">
        <v>3.1847133757961785E-3</v>
      </c>
      <c r="I198" s="61" t="s">
        <v>6031</v>
      </c>
      <c r="J198" s="61"/>
      <c r="K198" s="173"/>
      <c r="L198" s="173"/>
      <c r="M198" s="61" t="s">
        <v>142</v>
      </c>
      <c r="N198" s="36" t="s">
        <v>11884</v>
      </c>
      <c r="O198" s="54" t="str">
        <f>IF(ISERROR(VLOOKUP(B198,B$2:G$184,6,FALSE)),"Not Creative",VLOOKUP(B198,B$2:G$184,6,FALSE))</f>
        <v>Not Creative</v>
      </c>
      <c r="P198" s="23" t="str">
        <f>VLOOKUP(A198,'LFS Metadata'!$H$2:$J$441,3,FALSE)</f>
        <v>Seafood product preparation and packaging</v>
      </c>
    </row>
    <row r="199" spans="1:16" s="67" customFormat="1" x14ac:dyDescent="0.45">
      <c r="A199" s="4" t="s">
        <v>10519</v>
      </c>
      <c r="B199" s="36" t="str">
        <f>RIGHT(A199,6)</f>
        <v>311800</v>
      </c>
      <c r="C199" s="36" t="str">
        <f>LEFT(B199,5)&amp;"0"</f>
        <v>311800</v>
      </c>
      <c r="D199" s="36" t="str">
        <f>LEFT(B199,4)&amp;"00"</f>
        <v>311800</v>
      </c>
      <c r="E199" s="36" t="str">
        <f>LEFT(B199,3)&amp;"000"</f>
        <v>311000</v>
      </c>
      <c r="F199" s="36" t="str">
        <f>LEFT(B199,2)&amp;"0000"</f>
        <v>310000</v>
      </c>
      <c r="G199" s="36" t="s">
        <v>6031</v>
      </c>
      <c r="H199" s="160">
        <v>4.7455573505654283E-3</v>
      </c>
      <c r="I199" s="36" t="s">
        <v>6031</v>
      </c>
      <c r="J199" s="36"/>
      <c r="K199" s="173"/>
      <c r="L199" s="173"/>
      <c r="M199" s="36" t="s">
        <v>142</v>
      </c>
      <c r="N199" s="36" t="s">
        <v>11884</v>
      </c>
      <c r="O199" s="52" t="str">
        <f>IF(ISERROR(VLOOKUP(B199,B$2:G$184,6,FALSE)),"Not Creative",VLOOKUP(B199,B$2:G$184,6,FALSE))</f>
        <v>Not Creative</v>
      </c>
      <c r="P199" s="23" t="str">
        <f>VLOOKUP(A199,'LFS Metadata'!$H$2:$J$441,3,FALSE)</f>
        <v>Bakeries and tortilla manufacturing</v>
      </c>
    </row>
    <row r="200" spans="1:16" s="67" customFormat="1" x14ac:dyDescent="0.45">
      <c r="A200" s="4" t="s">
        <v>10394</v>
      </c>
      <c r="B200" s="36" t="str">
        <f>RIGHT(A200,6)</f>
        <v>550000</v>
      </c>
      <c r="C200" s="36" t="str">
        <f>LEFT(B200,5)&amp;"0"</f>
        <v>550000</v>
      </c>
      <c r="D200" s="36" t="str">
        <f>LEFT(B200,4)&amp;"00"</f>
        <v>550000</v>
      </c>
      <c r="E200" s="36" t="str">
        <f>LEFT(B200,3)&amp;"000"</f>
        <v>550000</v>
      </c>
      <c r="F200" s="36" t="str">
        <f>LEFT(B200,2)&amp;"0000"</f>
        <v>550000</v>
      </c>
      <c r="G200" s="36" t="s">
        <v>6031</v>
      </c>
      <c r="H200" s="160">
        <v>8.0000000000000002E-3</v>
      </c>
      <c r="I200" s="36" t="s">
        <v>6031</v>
      </c>
      <c r="J200" s="36"/>
      <c r="K200" s="173" t="s">
        <v>12109</v>
      </c>
      <c r="L200" s="173" t="s">
        <v>12110</v>
      </c>
      <c r="M200" s="36" t="s">
        <v>4892</v>
      </c>
      <c r="N200" s="36" t="s">
        <v>11886</v>
      </c>
      <c r="O200" s="52"/>
      <c r="P200" s="23" t="str">
        <f>VLOOKUP(B200,industry_descriptions!$A$2:$D$501,3,FALSE)</f>
        <v>550000 Management of companies and enterprises</v>
      </c>
    </row>
    <row r="201" spans="1:16" s="67" customFormat="1" x14ac:dyDescent="0.45">
      <c r="A201" s="5" t="s">
        <v>10404</v>
      </c>
      <c r="B201" s="61" t="str">
        <f>RIGHT(A201,6)</f>
        <v>611100</v>
      </c>
      <c r="C201" s="61" t="str">
        <f>LEFT(B201,5)&amp;"0"</f>
        <v>611100</v>
      </c>
      <c r="D201" s="61" t="str">
        <f>LEFT(B201,4)&amp;"00"</f>
        <v>611100</v>
      </c>
      <c r="E201" s="61" t="str">
        <f>LEFT(B201,3)&amp;"000"</f>
        <v>611000</v>
      </c>
      <c r="F201" s="61" t="str">
        <f>LEFT(B201,2)&amp;"0000"</f>
        <v>610000</v>
      </c>
      <c r="G201" s="61" t="s">
        <v>6031</v>
      </c>
      <c r="H201" s="160">
        <v>5.7428609667960432E-3</v>
      </c>
      <c r="I201" s="61" t="s">
        <v>6031</v>
      </c>
      <c r="J201" s="61"/>
      <c r="K201" s="173" t="s">
        <v>12111</v>
      </c>
      <c r="L201" s="173" t="s">
        <v>12103</v>
      </c>
      <c r="M201" s="61" t="s">
        <v>160</v>
      </c>
      <c r="N201" s="36" t="s">
        <v>11886</v>
      </c>
      <c r="O201" s="54"/>
      <c r="P201" s="23" t="str">
        <f>VLOOKUP(B201,industry_descriptions!$A$2:$D$501,3,FALSE)</f>
        <v>611100 Elementary and secondary schools</v>
      </c>
    </row>
    <row r="202" spans="1:16" s="67" customFormat="1" x14ac:dyDescent="0.45">
      <c r="A202" s="4" t="s">
        <v>10521</v>
      </c>
      <c r="B202" s="36" t="str">
        <f>RIGHT(A202,6)</f>
        <v>312100</v>
      </c>
      <c r="C202" s="36" t="str">
        <f>LEFT(B202,5)&amp;"0"</f>
        <v>312100</v>
      </c>
      <c r="D202" s="36" t="str">
        <f>LEFT(B202,4)&amp;"00"</f>
        <v>312100</v>
      </c>
      <c r="E202" s="36" t="str">
        <f>LEFT(B202,3)&amp;"000"</f>
        <v>312000</v>
      </c>
      <c r="F202" s="36" t="str">
        <f>LEFT(B202,2)&amp;"0000"</f>
        <v>310000</v>
      </c>
      <c r="G202" s="36" t="s">
        <v>6031</v>
      </c>
      <c r="H202" s="160">
        <v>1.906260930395243E-2</v>
      </c>
      <c r="I202" s="36" t="s">
        <v>6031</v>
      </c>
      <c r="J202" s="36"/>
      <c r="K202" s="173"/>
      <c r="L202" s="173"/>
      <c r="M202" s="36" t="s">
        <v>142</v>
      </c>
      <c r="N202" s="36" t="s">
        <v>11884</v>
      </c>
      <c r="O202" s="52" t="str">
        <f>IF(ISERROR(VLOOKUP(B202,B$2:G$184,6,FALSE)),"Not Creative",VLOOKUP(B202,B$2:G$184,6,FALSE))</f>
        <v>Not Creative</v>
      </c>
      <c r="P202" s="23" t="str">
        <f>VLOOKUP(A202,'LFS Metadata'!$H$2:$J$441,3,FALSE)</f>
        <v>Beverage manufacturing</v>
      </c>
    </row>
    <row r="203" spans="1:16" s="67" customFormat="1" x14ac:dyDescent="0.45">
      <c r="A203" s="5" t="s">
        <v>10522</v>
      </c>
      <c r="B203" s="61" t="str">
        <f>RIGHT(A203,6)</f>
        <v>312200</v>
      </c>
      <c r="C203" s="61" t="str">
        <f>LEFT(B203,5)&amp;"0"</f>
        <v>312200</v>
      </c>
      <c r="D203" s="61" t="str">
        <f>LEFT(B203,4)&amp;"00"</f>
        <v>312200</v>
      </c>
      <c r="E203" s="61" t="str">
        <f>LEFT(B203,3)&amp;"000"</f>
        <v>312000</v>
      </c>
      <c r="F203" s="61" t="str">
        <f>LEFT(B203,2)&amp;"0000"</f>
        <v>310000</v>
      </c>
      <c r="G203" s="61" t="s">
        <v>6031</v>
      </c>
      <c r="H203" s="160">
        <v>3.8690476190476192E-2</v>
      </c>
      <c r="I203" s="61" t="s">
        <v>6031</v>
      </c>
      <c r="J203" s="61"/>
      <c r="K203" s="173"/>
      <c r="L203" s="173"/>
      <c r="M203" s="61" t="s">
        <v>142</v>
      </c>
      <c r="N203" s="36" t="s">
        <v>11884</v>
      </c>
      <c r="O203" s="54" t="str">
        <f>IF(ISERROR(VLOOKUP(B203,B$2:G$184,6,FALSE)),"Not Creative",VLOOKUP(B203,B$2:G$184,6,FALSE))</f>
        <v>Not Creative</v>
      </c>
      <c r="P203" s="23" t="str">
        <f>VLOOKUP(A203,'LFS Metadata'!$H$2:$J$441,3,FALSE)</f>
        <v>Tobacco manufacturing</v>
      </c>
    </row>
    <row r="204" spans="1:16" s="67" customFormat="1" x14ac:dyDescent="0.45">
      <c r="A204" s="4" t="s">
        <v>10511</v>
      </c>
      <c r="B204" s="36" t="str">
        <f>RIGHT(A204,6)</f>
        <v>31-300</v>
      </c>
      <c r="C204" s="36" t="str">
        <f>LEFT(B204,5)&amp;"0"</f>
        <v>31-300</v>
      </c>
      <c r="D204" s="36" t="str">
        <f>LEFT(B204,4)&amp;"00"</f>
        <v>31-300</v>
      </c>
      <c r="E204" s="36" t="str">
        <f>LEFT(B204,3)&amp;"000"</f>
        <v>31-000</v>
      </c>
      <c r="F204" s="36" t="str">
        <f>LEFT(B204,2)&amp;"0000"</f>
        <v>310000</v>
      </c>
      <c r="G204" s="36" t="s">
        <v>6031</v>
      </c>
      <c r="H204" s="160">
        <v>1</v>
      </c>
      <c r="I204" s="36" t="s">
        <v>6031</v>
      </c>
      <c r="J204" s="36"/>
      <c r="K204" s="173"/>
      <c r="L204" s="173"/>
      <c r="M204" s="36" t="s">
        <v>142</v>
      </c>
      <c r="N204" s="36" t="s">
        <v>11884</v>
      </c>
      <c r="O204" s="52" t="str">
        <f>IF(ISERROR(VLOOKUP(B204,B$2:G$184,6,FALSE)),"Not Creative",VLOOKUP(B204,B$2:G$184,6,FALSE))</f>
        <v>Not Creative</v>
      </c>
      <c r="P204" s="23" t="str">
        <f>VLOOKUP(A204,'LFS Metadata'!$H$2:$J$441,3,FALSE)</f>
        <v xml:space="preserve"> Manufacturing</v>
      </c>
    </row>
    <row r="205" spans="1:16" s="67" customFormat="1" x14ac:dyDescent="0.45">
      <c r="A205" s="4" t="s">
        <v>10405</v>
      </c>
      <c r="B205" s="36" t="str">
        <f>RIGHT(A205,6)</f>
        <v>611200</v>
      </c>
      <c r="C205" s="36" t="str">
        <f>LEFT(B205,5)&amp;"0"</f>
        <v>611200</v>
      </c>
      <c r="D205" s="36" t="str">
        <f>LEFT(B205,4)&amp;"00"</f>
        <v>611200</v>
      </c>
      <c r="E205" s="36" t="str">
        <f>LEFT(B205,3)&amp;"000"</f>
        <v>611000</v>
      </c>
      <c r="F205" s="36" t="str">
        <f>LEFT(B205,2)&amp;"0000"</f>
        <v>610000</v>
      </c>
      <c r="G205" s="36" t="s">
        <v>6031</v>
      </c>
      <c r="H205" s="160">
        <v>3.250724171226263E-2</v>
      </c>
      <c r="I205" s="36" t="s">
        <v>6031</v>
      </c>
      <c r="J205" s="36"/>
      <c r="K205" s="173" t="s">
        <v>12111</v>
      </c>
      <c r="L205" s="173" t="s">
        <v>12103</v>
      </c>
      <c r="M205" s="36" t="s">
        <v>160</v>
      </c>
      <c r="N205" s="36" t="s">
        <v>11886</v>
      </c>
      <c r="O205" s="52"/>
      <c r="P205" s="23" t="str">
        <f>VLOOKUP(B205,industry_descriptions!$A$2:$D$501,3,FALSE)</f>
        <v>611200 Community colleges and C.E.G.E.P.s</v>
      </c>
    </row>
    <row r="206" spans="1:16" s="67" customFormat="1" x14ac:dyDescent="0.45">
      <c r="A206" s="5" t="s">
        <v>10403</v>
      </c>
      <c r="B206" s="61" t="str">
        <f>RIGHT(A206,6)</f>
        <v>611300</v>
      </c>
      <c r="C206" s="61" t="str">
        <f>LEFT(B206,5)&amp;"0"</f>
        <v>611300</v>
      </c>
      <c r="D206" s="61" t="str">
        <f>LEFT(B206,4)&amp;"00"</f>
        <v>611300</v>
      </c>
      <c r="E206" s="61" t="str">
        <f>LEFT(B206,3)&amp;"000"</f>
        <v>611000</v>
      </c>
      <c r="F206" s="61" t="str">
        <f>LEFT(B206,2)&amp;"0000"</f>
        <v>610000</v>
      </c>
      <c r="G206" s="61" t="s">
        <v>6031</v>
      </c>
      <c r="H206" s="160">
        <v>3.7420206911732333E-2</v>
      </c>
      <c r="I206" s="61" t="s">
        <v>6031</v>
      </c>
      <c r="J206" s="61"/>
      <c r="K206" s="173" t="s">
        <v>12111</v>
      </c>
      <c r="L206" s="173" t="s">
        <v>12103</v>
      </c>
      <c r="M206" s="61" t="s">
        <v>160</v>
      </c>
      <c r="N206" s="36" t="s">
        <v>11886</v>
      </c>
      <c r="O206" s="54"/>
      <c r="P206" s="23" t="str">
        <f>VLOOKUP(B206,industry_descriptions!$A$2:$D$501,3,FALSE)</f>
        <v>611300 Universities</v>
      </c>
    </row>
    <row r="207" spans="1:16" s="67" customFormat="1" x14ac:dyDescent="0.45">
      <c r="A207" s="4" t="s">
        <v>10438</v>
      </c>
      <c r="B207" s="36" t="str">
        <f>RIGHT(A207,6)</f>
        <v>611600</v>
      </c>
      <c r="C207" s="36" t="str">
        <f>LEFT(B207,5)&amp;"0"</f>
        <v>611600</v>
      </c>
      <c r="D207" s="36" t="str">
        <f>LEFT(B207,4)&amp;"00"</f>
        <v>611600</v>
      </c>
      <c r="E207" s="36" t="str">
        <f>LEFT(B207,3)&amp;"000"</f>
        <v>611000</v>
      </c>
      <c r="F207" s="36" t="str">
        <f>LEFT(B207,2)&amp;"0000"</f>
        <v>610000</v>
      </c>
      <c r="G207" s="36" t="s">
        <v>12091</v>
      </c>
      <c r="H207" s="160">
        <v>0.27449574610457889</v>
      </c>
      <c r="I207" s="36" t="s">
        <v>12091</v>
      </c>
      <c r="J207" s="36" t="s">
        <v>12092</v>
      </c>
      <c r="K207" s="173" t="s">
        <v>12111</v>
      </c>
      <c r="L207" s="173" t="s">
        <v>12103</v>
      </c>
      <c r="M207" s="36" t="s">
        <v>160</v>
      </c>
      <c r="N207" s="36" t="s">
        <v>11886</v>
      </c>
      <c r="O207" s="52"/>
      <c r="P207" s="23" t="str">
        <f>VLOOKUP(B207,industry_descriptions!$A$2:$D$501,3,FALSE)</f>
        <v>611600 Other schools and instruction</v>
      </c>
    </row>
    <row r="208" spans="1:16" s="67" customFormat="1" x14ac:dyDescent="0.45">
      <c r="A208" s="184" t="s">
        <v>10455</v>
      </c>
      <c r="B208" s="36" t="str">
        <f>RIGHT(A208,6)</f>
        <v>711100</v>
      </c>
      <c r="C208" s="36" t="str">
        <f>LEFT(B208,5)&amp;"0"</f>
        <v>711100</v>
      </c>
      <c r="D208" s="36" t="str">
        <f>LEFT(B208,4)&amp;"00"</f>
        <v>711100</v>
      </c>
      <c r="E208" s="36" t="str">
        <f>LEFT(B208,3)&amp;"000"</f>
        <v>711000</v>
      </c>
      <c r="F208" s="36" t="str">
        <f>LEFT(B208,2)&amp;"0000"</f>
        <v>710000</v>
      </c>
      <c r="G208" s="36" t="s">
        <v>12091</v>
      </c>
      <c r="H208" s="160">
        <v>0.62363038714390062</v>
      </c>
      <c r="I208" s="36" t="s">
        <v>12091</v>
      </c>
      <c r="J208" s="36" t="s">
        <v>12092</v>
      </c>
      <c r="K208" s="173" t="s">
        <v>12113</v>
      </c>
      <c r="L208" s="173" t="s">
        <v>12114</v>
      </c>
      <c r="M208" s="36" t="s">
        <v>164</v>
      </c>
      <c r="N208" s="36" t="s">
        <v>11886</v>
      </c>
      <c r="O208" s="52"/>
      <c r="P208" s="23" t="str">
        <f>VLOOKUP(B208,industry_descriptions!$A$2:$D$501,3,FALSE)</f>
        <v>711100 Performing arts companies</v>
      </c>
    </row>
    <row r="209" spans="1:16" s="67" customFormat="1" x14ac:dyDescent="0.45">
      <c r="A209" s="184" t="s">
        <v>10454</v>
      </c>
      <c r="B209" s="61" t="str">
        <f>RIGHT(A209,6)</f>
        <v>711300</v>
      </c>
      <c r="C209" s="61" t="str">
        <f>LEFT(B209,5)&amp;"0"</f>
        <v>711300</v>
      </c>
      <c r="D209" s="61" t="str">
        <f>LEFT(B209,4)&amp;"00"</f>
        <v>711300</v>
      </c>
      <c r="E209" s="61" t="str">
        <f>LEFT(B209,3)&amp;"000"</f>
        <v>711000</v>
      </c>
      <c r="F209" s="61" t="str">
        <f>LEFT(B209,2)&amp;"0000"</f>
        <v>710000</v>
      </c>
      <c r="G209" s="36" t="s">
        <v>12091</v>
      </c>
      <c r="H209" s="160">
        <v>0.11779107725788901</v>
      </c>
      <c r="I209" s="36" t="s">
        <v>12091</v>
      </c>
      <c r="J209" s="36" t="s">
        <v>12092</v>
      </c>
      <c r="K209" s="173" t="s">
        <v>12113</v>
      </c>
      <c r="L209" s="173" t="s">
        <v>12103</v>
      </c>
      <c r="M209" s="61" t="s">
        <v>164</v>
      </c>
      <c r="N209" s="36" t="s">
        <v>11886</v>
      </c>
      <c r="O209" s="54"/>
      <c r="P209" s="23" t="str">
        <f>VLOOKUP(B209,industry_descriptions!$A$2:$D$501,3,FALSE)</f>
        <v>711300 Promoters (presenters) of performing arts, sports and similar events</v>
      </c>
    </row>
    <row r="210" spans="1:16" s="67" customFormat="1" x14ac:dyDescent="0.45">
      <c r="A210" s="184" t="s">
        <v>10462</v>
      </c>
      <c r="B210" s="36" t="str">
        <f>RIGHT(A210,6)</f>
        <v>711500</v>
      </c>
      <c r="C210" s="36" t="str">
        <f>LEFT(B210,5)&amp;"0"</f>
        <v>711500</v>
      </c>
      <c r="D210" s="36" t="str">
        <f>LEFT(B210,4)&amp;"00"</f>
        <v>711500</v>
      </c>
      <c r="E210" s="36" t="str">
        <f>LEFT(B210,3)&amp;"000"</f>
        <v>711000</v>
      </c>
      <c r="F210" s="36" t="str">
        <f>LEFT(B210,2)&amp;"0000"</f>
        <v>710000</v>
      </c>
      <c r="G210" s="36" t="s">
        <v>17</v>
      </c>
      <c r="H210" s="160">
        <v>0.82590138155677861</v>
      </c>
      <c r="I210" s="36" t="s">
        <v>17</v>
      </c>
      <c r="J210" s="36"/>
      <c r="K210" s="173" t="s">
        <v>12113</v>
      </c>
      <c r="L210" s="173" t="s">
        <v>12117</v>
      </c>
      <c r="M210" s="36" t="s">
        <v>164</v>
      </c>
      <c r="N210" s="36" t="s">
        <v>11886</v>
      </c>
      <c r="O210" s="52"/>
      <c r="P210" s="23" t="str">
        <f>VLOOKUP(B210,industry_descriptions!$A$2:$D$501,3,FALSE)</f>
        <v>711500 Independent artists, writers and performers</v>
      </c>
    </row>
    <row r="211" spans="1:16" s="67" customFormat="1" x14ac:dyDescent="0.45">
      <c r="A211" s="5" t="s">
        <v>10452</v>
      </c>
      <c r="B211" s="61" t="str">
        <f>RIGHT(A211,6)</f>
        <v>712100</v>
      </c>
      <c r="C211" s="61" t="str">
        <f>LEFT(B211,5)&amp;"0"</f>
        <v>712100</v>
      </c>
      <c r="D211" s="61" t="str">
        <f>LEFT(B211,4)&amp;"00"</f>
        <v>712100</v>
      </c>
      <c r="E211" s="61" t="str">
        <f>LEFT(B211,3)&amp;"000"</f>
        <v>712000</v>
      </c>
      <c r="F211" s="61" t="str">
        <f>LEFT(B211,2)&amp;"0000"</f>
        <v>710000</v>
      </c>
      <c r="G211" s="61" t="s">
        <v>17</v>
      </c>
      <c r="H211" s="160">
        <v>0.14695210449927432</v>
      </c>
      <c r="I211" s="61" t="s">
        <v>17</v>
      </c>
      <c r="J211" s="61"/>
      <c r="K211" s="173" t="s">
        <v>12106</v>
      </c>
      <c r="L211" s="173" t="s">
        <v>12112</v>
      </c>
      <c r="M211" s="61" t="s">
        <v>164</v>
      </c>
      <c r="N211" s="36" t="s">
        <v>11886</v>
      </c>
      <c r="O211" s="54"/>
      <c r="P211" s="23" t="str">
        <f>VLOOKUP(B211,industry_descriptions!$A$2:$D$501,3,FALSE)</f>
        <v>712100 Heritage institutions</v>
      </c>
    </row>
    <row r="212" spans="1:16" s="67" customFormat="1" x14ac:dyDescent="0.45">
      <c r="A212" s="184" t="s">
        <v>11738</v>
      </c>
      <c r="B212" s="36" t="str">
        <f>RIGHT(A212,6)</f>
        <v>712D00</v>
      </c>
      <c r="C212" s="36" t="str">
        <f>LEFT(B212,5)&amp;"0"</f>
        <v>712D00</v>
      </c>
      <c r="D212" s="36" t="str">
        <f>LEFT(B212,4)&amp;"00"</f>
        <v>712D00</v>
      </c>
      <c r="E212" s="36" t="str">
        <f>LEFT(B212,3)&amp;"000"</f>
        <v>712000</v>
      </c>
      <c r="F212" s="36" t="str">
        <f>LEFT(B212,2)&amp;"0000"</f>
        <v>710000</v>
      </c>
      <c r="G212" s="36" t="s">
        <v>6031</v>
      </c>
      <c r="H212" s="160">
        <v>0</v>
      </c>
      <c r="I212" s="36" t="s">
        <v>6031</v>
      </c>
      <c r="J212" s="36"/>
      <c r="K212" s="173" t="s">
        <v>12106</v>
      </c>
      <c r="L212" s="173" t="s">
        <v>12112</v>
      </c>
      <c r="M212" s="36" t="s">
        <v>164</v>
      </c>
      <c r="N212" s="36" t="s">
        <v>11886</v>
      </c>
      <c r="O212" s="52"/>
      <c r="P212" s="23" t="e">
        <f>VLOOKUP(B212,industry_descriptions!$A$2:$D$501,3,FALSE)</f>
        <v>#N/A</v>
      </c>
    </row>
    <row r="213" spans="1:16" s="67" customFormat="1" x14ac:dyDescent="0.45">
      <c r="A213" s="156" t="s">
        <v>11997</v>
      </c>
      <c r="B213" s="61" t="str">
        <f>RIGHT(A213,6)</f>
        <v>713000</v>
      </c>
      <c r="C213" s="61" t="str">
        <f>LEFT(B213,5)&amp;"0"</f>
        <v>713000</v>
      </c>
      <c r="D213" s="61" t="str">
        <f>LEFT(B213,4)&amp;"00"</f>
        <v>713000</v>
      </c>
      <c r="E213" s="61" t="str">
        <f>LEFT(B213,3)&amp;"000"</f>
        <v>713000</v>
      </c>
      <c r="F213" s="61" t="str">
        <f>LEFT(B213,2)&amp;"0000"</f>
        <v>710000</v>
      </c>
      <c r="G213" s="61" t="s">
        <v>11885</v>
      </c>
      <c r="H213" s="160">
        <v>2E-3</v>
      </c>
      <c r="I213" s="61" t="s">
        <v>11885</v>
      </c>
      <c r="J213" s="61"/>
      <c r="K213" s="173" t="s">
        <v>12106</v>
      </c>
      <c r="L213" s="173" t="s">
        <v>12112</v>
      </c>
      <c r="M213" s="61" t="s">
        <v>11885</v>
      </c>
      <c r="N213" s="36" t="s">
        <v>12085</v>
      </c>
      <c r="O213" s="54"/>
      <c r="P213" s="156" t="s">
        <v>11897</v>
      </c>
    </row>
    <row r="214" spans="1:16" s="67" customFormat="1" x14ac:dyDescent="0.45">
      <c r="A214" s="4" t="s">
        <v>10463</v>
      </c>
      <c r="B214" s="36" t="str">
        <f>RIGHT(A214,6)</f>
        <v>812900</v>
      </c>
      <c r="C214" s="36" t="str">
        <f>LEFT(B214,5)&amp;"0"</f>
        <v>812900</v>
      </c>
      <c r="D214" s="36" t="str">
        <f>LEFT(B214,4)&amp;"00"</f>
        <v>812900</v>
      </c>
      <c r="E214" s="36" t="str">
        <f>LEFT(B214,3)&amp;"000"</f>
        <v>812000</v>
      </c>
      <c r="F214" s="36" t="str">
        <f>LEFT(B214,2)&amp;"0000"</f>
        <v>810000</v>
      </c>
      <c r="G214" s="36" t="s">
        <v>17</v>
      </c>
      <c r="H214" s="160">
        <v>2.5617202017520574E-2</v>
      </c>
      <c r="I214" s="36" t="s">
        <v>17</v>
      </c>
      <c r="J214" s="36"/>
      <c r="K214" s="173" t="s">
        <v>12101</v>
      </c>
      <c r="L214" s="173" t="s">
        <v>12110</v>
      </c>
      <c r="M214" s="36" t="s">
        <v>5251</v>
      </c>
      <c r="N214" s="36" t="s">
        <v>11886</v>
      </c>
      <c r="O214" s="52"/>
      <c r="P214" s="23" t="str">
        <f>VLOOKUP(B214,industry_descriptions!$A$2:$D$501,3,FALSE)</f>
        <v>812900 Other personal services</v>
      </c>
    </row>
    <row r="215" spans="1:16" s="67" customFormat="1" x14ac:dyDescent="0.45">
      <c r="A215" s="23" t="s">
        <v>10423</v>
      </c>
      <c r="B215" s="61" t="str">
        <f>RIGHT(A215,6)</f>
        <v>812A00</v>
      </c>
      <c r="C215" s="61" t="str">
        <f>LEFT(B215,5)&amp;"0"</f>
        <v>812A00</v>
      </c>
      <c r="D215" s="61" t="str">
        <f>LEFT(B215,4)&amp;"00"</f>
        <v>812A00</v>
      </c>
      <c r="E215" s="61" t="str">
        <f>LEFT(B215,3)&amp;"000"</f>
        <v>812000</v>
      </c>
      <c r="F215" s="61" t="str">
        <f>LEFT(B215,2)&amp;"0000"</f>
        <v>810000</v>
      </c>
      <c r="G215" s="61" t="s">
        <v>11885</v>
      </c>
      <c r="H215" s="160">
        <v>3.0000000000000001E-3</v>
      </c>
      <c r="I215" s="61" t="s">
        <v>11885</v>
      </c>
      <c r="J215" s="61"/>
      <c r="K215" s="173" t="s">
        <v>12101</v>
      </c>
      <c r="L215" s="173" t="s">
        <v>12110</v>
      </c>
      <c r="M215" s="61" t="s">
        <v>11885</v>
      </c>
      <c r="N215" s="36" t="s">
        <v>12085</v>
      </c>
      <c r="O215" s="54"/>
      <c r="P215" s="23" t="s">
        <v>11962</v>
      </c>
    </row>
    <row r="216" spans="1:16" s="67" customFormat="1" x14ac:dyDescent="0.45">
      <c r="A216" s="156" t="s">
        <v>12066</v>
      </c>
      <c r="B216" s="61" t="str">
        <f>RIGHT(A216,6)</f>
        <v>813000</v>
      </c>
      <c r="C216" s="61" t="str">
        <f>LEFT(B216,5)&amp;"0"</f>
        <v>813000</v>
      </c>
      <c r="D216" s="61" t="str">
        <f>LEFT(B216,4)&amp;"00"</f>
        <v>813000</v>
      </c>
      <c r="E216" s="61" t="str">
        <f>LEFT(B216,3)&amp;"000"</f>
        <v>813000</v>
      </c>
      <c r="F216" s="61" t="str">
        <f>LEFT(B216,2)&amp;"0000"</f>
        <v>810000</v>
      </c>
      <c r="G216" s="61" t="s">
        <v>11885</v>
      </c>
      <c r="H216" s="160">
        <v>3.0000000000000001E-3</v>
      </c>
      <c r="I216" s="61" t="s">
        <v>11885</v>
      </c>
      <c r="J216" s="61"/>
      <c r="K216" s="173" t="s">
        <v>12101</v>
      </c>
      <c r="L216" s="173" t="s">
        <v>12110</v>
      </c>
      <c r="M216" s="61" t="s">
        <v>11885</v>
      </c>
      <c r="N216" s="36" t="s">
        <v>12085</v>
      </c>
      <c r="O216" s="54"/>
      <c r="P216" s="156" t="s">
        <v>11970</v>
      </c>
    </row>
    <row r="217" spans="1:16" s="67" customFormat="1" x14ac:dyDescent="0.45">
      <c r="A217" s="5" t="s">
        <v>10426</v>
      </c>
      <c r="B217" s="61" t="str">
        <f>RIGHT(A217,6)</f>
        <v>813A00</v>
      </c>
      <c r="C217" s="61" t="str">
        <f>LEFT(B217,5)&amp;"0"</f>
        <v>813A00</v>
      </c>
      <c r="D217" s="61" t="str">
        <f>LEFT(B217,4)&amp;"00"</f>
        <v>813A00</v>
      </c>
      <c r="E217" s="61" t="str">
        <f>LEFT(B217,3)&amp;"000"</f>
        <v>813000</v>
      </c>
      <c r="F217" s="61" t="str">
        <f>LEFT(B217,2)&amp;"0000"</f>
        <v>810000</v>
      </c>
      <c r="G217" s="61" t="s">
        <v>6031</v>
      </c>
      <c r="H217" s="160">
        <v>0.04</v>
      </c>
      <c r="I217" s="61" t="s">
        <v>6031</v>
      </c>
      <c r="J217" s="61"/>
      <c r="K217" s="173" t="s">
        <v>12107</v>
      </c>
      <c r="L217" s="173" t="s">
        <v>12103</v>
      </c>
      <c r="M217" s="61" t="s">
        <v>5251</v>
      </c>
      <c r="N217" s="36" t="s">
        <v>11886</v>
      </c>
      <c r="O217" s="54"/>
      <c r="P217" s="23" t="str">
        <f>VLOOKUP(B217,industry_descriptions!$A$2:$D$501,3,FALSE)</f>
        <v>813A00</v>
      </c>
    </row>
    <row r="218" spans="1:16" s="67" customFormat="1" x14ac:dyDescent="0.45">
      <c r="A218" s="4" t="s">
        <v>10424</v>
      </c>
      <c r="B218" s="36" t="str">
        <f>RIGHT(A218,6)</f>
        <v>814000</v>
      </c>
      <c r="C218" s="36" t="str">
        <f>LEFT(B218,5)&amp;"0"</f>
        <v>814000</v>
      </c>
      <c r="D218" s="36" t="str">
        <f>LEFT(B218,4)&amp;"00"</f>
        <v>814000</v>
      </c>
      <c r="E218" s="36" t="str">
        <f>LEFT(B218,3)&amp;"000"</f>
        <v>814000</v>
      </c>
      <c r="F218" s="36" t="str">
        <f>LEFT(B218,2)&amp;"0000"</f>
        <v>810000</v>
      </c>
      <c r="G218" s="36" t="s">
        <v>6031</v>
      </c>
      <c r="H218" s="160">
        <v>0.06</v>
      </c>
      <c r="I218" s="36" t="s">
        <v>6031</v>
      </c>
      <c r="J218" s="36"/>
      <c r="K218" s="173" t="s">
        <v>12107</v>
      </c>
      <c r="L218" s="173" t="s">
        <v>12103</v>
      </c>
      <c r="M218" s="36" t="s">
        <v>5251</v>
      </c>
      <c r="N218" s="36" t="s">
        <v>11886</v>
      </c>
      <c r="O218" s="52"/>
      <c r="P218" s="23" t="str">
        <f>VLOOKUP(B218,industry_descriptions!$A$2:$D$501,3,FALSE)</f>
        <v>814000 Private households</v>
      </c>
    </row>
    <row r="219" spans="1:16" s="67" customFormat="1" x14ac:dyDescent="0.45">
      <c r="A219" s="4" t="s">
        <v>10428</v>
      </c>
      <c r="B219" s="36" t="str">
        <f>RIGHT(A219,6)</f>
        <v>911A00</v>
      </c>
      <c r="C219" s="36" t="str">
        <f>LEFT(B219,5)&amp;"0"</f>
        <v>911A00</v>
      </c>
      <c r="D219" s="36" t="str">
        <f>LEFT(B219,4)&amp;"00"</f>
        <v>911A00</v>
      </c>
      <c r="E219" s="36" t="str">
        <f>LEFT(B219,3)&amp;"000"</f>
        <v>911000</v>
      </c>
      <c r="F219" s="36" t="str">
        <f>LEFT(B219,2)&amp;"0000"</f>
        <v>910000</v>
      </c>
      <c r="G219" s="36" t="s">
        <v>6031</v>
      </c>
      <c r="H219" s="160">
        <v>0</v>
      </c>
      <c r="I219" s="36" t="s">
        <v>6031</v>
      </c>
      <c r="J219" s="36"/>
      <c r="K219" s="173" t="s">
        <v>12107</v>
      </c>
      <c r="L219" s="173" t="s">
        <v>12103</v>
      </c>
      <c r="M219" s="36" t="s">
        <v>5349</v>
      </c>
      <c r="N219" s="36" t="s">
        <v>11886</v>
      </c>
      <c r="O219" s="52"/>
      <c r="P219" s="23" t="str">
        <f>VLOOKUP(B219,industry_descriptions!$A$2:$D$501,3,FALSE)</f>
        <v>911A00</v>
      </c>
    </row>
    <row r="220" spans="1:16" s="67" customFormat="1" x14ac:dyDescent="0.45">
      <c r="A220" s="5" t="s">
        <v>10429</v>
      </c>
      <c r="B220" s="61" t="str">
        <f>RIGHT(A220,6)</f>
        <v>912000</v>
      </c>
      <c r="C220" s="61" t="str">
        <f>LEFT(B220,5)&amp;"0"</f>
        <v>912000</v>
      </c>
      <c r="D220" s="61" t="str">
        <f>LEFT(B220,4)&amp;"00"</f>
        <v>912000</v>
      </c>
      <c r="E220" s="61" t="str">
        <f>LEFT(B220,3)&amp;"000"</f>
        <v>912000</v>
      </c>
      <c r="F220" s="61" t="str">
        <f>LEFT(B220,2)&amp;"0000"</f>
        <v>910000</v>
      </c>
      <c r="G220" s="61" t="s">
        <v>6031</v>
      </c>
      <c r="H220" s="160">
        <v>4.8466955182278296E-2</v>
      </c>
      <c r="I220" s="61" t="s">
        <v>6031</v>
      </c>
      <c r="J220" s="61"/>
      <c r="K220" s="173" t="s">
        <v>12107</v>
      </c>
      <c r="L220" s="173" t="s">
        <v>12103</v>
      </c>
      <c r="M220" s="61" t="s">
        <v>5349</v>
      </c>
      <c r="N220" s="36" t="s">
        <v>11886</v>
      </c>
      <c r="O220" s="54"/>
      <c r="P220" s="23" t="str">
        <f>VLOOKUP(B220,industry_descriptions!$A$2:$D$501,3,FALSE)</f>
        <v>912000 Provincial and territorial public administration</v>
      </c>
    </row>
    <row r="221" spans="1:16" s="67" customFormat="1" x14ac:dyDescent="0.45">
      <c r="A221" s="4" t="s">
        <v>10430</v>
      </c>
      <c r="B221" s="36" t="str">
        <f>RIGHT(A221,6)</f>
        <v>913000</v>
      </c>
      <c r="C221" s="36" t="str">
        <f>LEFT(B221,5)&amp;"0"</f>
        <v>913000</v>
      </c>
      <c r="D221" s="36" t="str">
        <f>LEFT(B221,4)&amp;"00"</f>
        <v>913000</v>
      </c>
      <c r="E221" s="36" t="str">
        <f>LEFT(B221,3)&amp;"000"</f>
        <v>913000</v>
      </c>
      <c r="F221" s="36" t="str">
        <f>LEFT(B221,2)&amp;"0000"</f>
        <v>910000</v>
      </c>
      <c r="G221" s="36" t="s">
        <v>6031</v>
      </c>
      <c r="H221" s="160">
        <v>1.9470908014424887E-2</v>
      </c>
      <c r="I221" s="36" t="s">
        <v>6031</v>
      </c>
      <c r="J221" s="36"/>
      <c r="K221" s="173" t="s">
        <v>12107</v>
      </c>
      <c r="L221" s="173" t="s">
        <v>12103</v>
      </c>
      <c r="M221" s="36" t="s">
        <v>5349</v>
      </c>
      <c r="N221" s="36" t="s">
        <v>11886</v>
      </c>
      <c r="O221" s="52"/>
      <c r="P221" s="23" t="str">
        <f>VLOOKUP(B221,industry_descriptions!$A$2:$D$501,3,FALSE)</f>
        <v>913000 Local, municipal and regional public administration</v>
      </c>
    </row>
    <row r="222" spans="1:16" s="67" customFormat="1" x14ac:dyDescent="0.45">
      <c r="A222" s="5" t="s">
        <v>10537</v>
      </c>
      <c r="B222" s="61" t="str">
        <f>RIGHT(A222,6)</f>
        <v>322100</v>
      </c>
      <c r="C222" s="61" t="str">
        <f>LEFT(B222,5)&amp;"0"</f>
        <v>322100</v>
      </c>
      <c r="D222" s="61" t="str">
        <f>LEFT(B222,4)&amp;"00"</f>
        <v>322100</v>
      </c>
      <c r="E222" s="61" t="str">
        <f>LEFT(B222,3)&amp;"000"</f>
        <v>322000</v>
      </c>
      <c r="F222" s="61" t="str">
        <f>LEFT(B222,2)&amp;"0000"</f>
        <v>320000</v>
      </c>
      <c r="G222" s="61" t="s">
        <v>6031</v>
      </c>
      <c r="H222" s="160">
        <v>1.2814112165085705E-2</v>
      </c>
      <c r="I222" s="61" t="s">
        <v>6031</v>
      </c>
      <c r="J222" s="61"/>
      <c r="K222" s="173"/>
      <c r="L222" s="173"/>
      <c r="M222" s="61" t="s">
        <v>142</v>
      </c>
      <c r="N222" s="36" t="s">
        <v>11884</v>
      </c>
      <c r="O222" s="54" t="str">
        <f>IF(ISERROR(VLOOKUP(B222,B$2:G$184,6,FALSE)),"Not Creative",VLOOKUP(B222,B$2:G$184,6,FALSE))</f>
        <v>Not Creative</v>
      </c>
      <c r="P222" s="23" t="str">
        <f>VLOOKUP(A222,'LFS Metadata'!$H$2:$J$441,3,FALSE)</f>
        <v>Pulp, paper and paperboard mills</v>
      </c>
    </row>
    <row r="223" spans="1:16" s="67" customFormat="1" x14ac:dyDescent="0.45">
      <c r="A223" s="4" t="s">
        <v>10538</v>
      </c>
      <c r="B223" s="36" t="str">
        <f>RIGHT(A223,6)</f>
        <v>322200</v>
      </c>
      <c r="C223" s="36" t="str">
        <f>LEFT(B223,5)&amp;"0"</f>
        <v>322200</v>
      </c>
      <c r="D223" s="36" t="str">
        <f>LEFT(B223,4)&amp;"00"</f>
        <v>322200</v>
      </c>
      <c r="E223" s="36" t="str">
        <f>LEFT(B223,3)&amp;"000"</f>
        <v>322000</v>
      </c>
      <c r="F223" s="36" t="str">
        <f>LEFT(B223,2)&amp;"0000"</f>
        <v>320000</v>
      </c>
      <c r="G223" s="36" t="s">
        <v>6031</v>
      </c>
      <c r="H223" s="160">
        <v>2.1438142027690933E-2</v>
      </c>
      <c r="I223" s="36" t="s">
        <v>6031</v>
      </c>
      <c r="J223" s="36"/>
      <c r="K223" s="173"/>
      <c r="L223" s="173"/>
      <c r="M223" s="36" t="s">
        <v>142</v>
      </c>
      <c r="N223" s="36" t="s">
        <v>11884</v>
      </c>
      <c r="O223" s="52" t="str">
        <f>IF(ISERROR(VLOOKUP(B223,B$2:G$184,6,FALSE)),"Not Creative",VLOOKUP(B223,B$2:G$184,6,FALSE))</f>
        <v>Not Creative</v>
      </c>
      <c r="P223" s="23" t="str">
        <f>VLOOKUP(A223,'LFS Metadata'!$H$2:$J$441,3,FALSE)</f>
        <v>Converted paper product manufacturing</v>
      </c>
    </row>
    <row r="224" spans="1:16" s="67" customFormat="1" x14ac:dyDescent="0.45">
      <c r="A224" s="5" t="s">
        <v>10431</v>
      </c>
      <c r="B224" s="61" t="str">
        <f>RIGHT(A224,6)</f>
        <v>914000</v>
      </c>
      <c r="C224" s="61" t="str">
        <f>LEFT(B224,5)&amp;"0"</f>
        <v>914000</v>
      </c>
      <c r="D224" s="61" t="str">
        <f>LEFT(B224,4)&amp;"00"</f>
        <v>914000</v>
      </c>
      <c r="E224" s="61" t="str">
        <f>LEFT(B224,3)&amp;"000"</f>
        <v>914000</v>
      </c>
      <c r="F224" s="61" t="str">
        <f>LEFT(B224,2)&amp;"0000"</f>
        <v>910000</v>
      </c>
      <c r="G224" s="61" t="s">
        <v>6031</v>
      </c>
      <c r="H224" s="160">
        <v>0</v>
      </c>
      <c r="I224" s="61" t="s">
        <v>6031</v>
      </c>
      <c r="J224" s="61"/>
      <c r="K224" s="173" t="s">
        <v>12107</v>
      </c>
      <c r="L224" s="173" t="s">
        <v>12103</v>
      </c>
      <c r="M224" s="61" t="s">
        <v>5349</v>
      </c>
      <c r="N224" s="36" t="s">
        <v>11886</v>
      </c>
      <c r="O224" s="54"/>
      <c r="P224" s="23" t="str">
        <f>VLOOKUP(B224,industry_descriptions!$A$2:$D$501,3,FALSE)</f>
        <v>914000 Aboriginal public administration</v>
      </c>
    </row>
    <row r="225" spans="1:16" s="67" customFormat="1" x14ac:dyDescent="0.45">
      <c r="A225" s="4" t="s">
        <v>10540</v>
      </c>
      <c r="B225" s="36" t="str">
        <f>RIGHT(A225,6)</f>
        <v>324100</v>
      </c>
      <c r="C225" s="36" t="str">
        <f>LEFT(B225,5)&amp;"0"</f>
        <v>324100</v>
      </c>
      <c r="D225" s="36" t="str">
        <f>LEFT(B225,4)&amp;"00"</f>
        <v>324100</v>
      </c>
      <c r="E225" s="36" t="str">
        <f>LEFT(B225,3)&amp;"000"</f>
        <v>324000</v>
      </c>
      <c r="F225" s="36" t="str">
        <f>LEFT(B225,2)&amp;"0000"</f>
        <v>320000</v>
      </c>
      <c r="G225" s="36" t="s">
        <v>6031</v>
      </c>
      <c r="H225" s="160">
        <v>1.3844515441959531E-2</v>
      </c>
      <c r="I225" s="36" t="s">
        <v>6031</v>
      </c>
      <c r="J225" s="36"/>
      <c r="K225" s="173"/>
      <c r="L225" s="173"/>
      <c r="M225" s="36" t="s">
        <v>142</v>
      </c>
      <c r="N225" s="36" t="s">
        <v>11884</v>
      </c>
      <c r="O225" s="52" t="str">
        <f>IF(ISERROR(VLOOKUP(B225,B$2:G$184,6,FALSE)),"Not Creative",VLOOKUP(B225,B$2:G$184,6,FALSE))</f>
        <v>Not Creative</v>
      </c>
      <c r="P225" s="23" t="str">
        <f>VLOOKUP(A225,'LFS Metadata'!$H$2:$J$441,3,FALSE)</f>
        <v>Petroleum and coal product manufacturing</v>
      </c>
    </row>
    <row r="226" spans="1:16" s="67" customFormat="1" x14ac:dyDescent="0.45">
      <c r="A226" s="5" t="s">
        <v>10541</v>
      </c>
      <c r="B226" s="61" t="str">
        <f>RIGHT(A226,6)</f>
        <v>325100</v>
      </c>
      <c r="C226" s="61" t="str">
        <f>LEFT(B226,5)&amp;"0"</f>
        <v>325100</v>
      </c>
      <c r="D226" s="61" t="str">
        <f>LEFT(B226,4)&amp;"00"</f>
        <v>325100</v>
      </c>
      <c r="E226" s="61" t="str">
        <f>LEFT(B226,3)&amp;"000"</f>
        <v>325000</v>
      </c>
      <c r="F226" s="61" t="str">
        <f>LEFT(B226,2)&amp;"0000"</f>
        <v>320000</v>
      </c>
      <c r="G226" s="61" t="s">
        <v>6031</v>
      </c>
      <c r="H226" s="160">
        <v>1.8302828618968387E-2</v>
      </c>
      <c r="I226" s="61" t="s">
        <v>6031</v>
      </c>
      <c r="J226" s="61"/>
      <c r="K226" s="173"/>
      <c r="L226" s="173"/>
      <c r="M226" s="61" t="s">
        <v>142</v>
      </c>
      <c r="N226" s="36" t="s">
        <v>11884</v>
      </c>
      <c r="O226" s="54" t="str">
        <f>IF(ISERROR(VLOOKUP(B226,B$2:G$184,6,FALSE)),"Not Creative",VLOOKUP(B226,B$2:G$184,6,FALSE))</f>
        <v>Not Creative</v>
      </c>
      <c r="P226" s="23" t="str">
        <f>VLOOKUP(A226,'LFS Metadata'!$H$2:$J$441,3,FALSE)</f>
        <v>Basic chemical manufacturing</v>
      </c>
    </row>
    <row r="227" spans="1:16" s="67" customFormat="1" x14ac:dyDescent="0.45">
      <c r="A227" s="4" t="s">
        <v>10542</v>
      </c>
      <c r="B227" s="36" t="str">
        <f>RIGHT(A227,6)</f>
        <v>325200</v>
      </c>
      <c r="C227" s="36" t="str">
        <f>LEFT(B227,5)&amp;"0"</f>
        <v>325200</v>
      </c>
      <c r="D227" s="36" t="str">
        <f>LEFT(B227,4)&amp;"00"</f>
        <v>325200</v>
      </c>
      <c r="E227" s="36" t="str">
        <f>LEFT(B227,3)&amp;"000"</f>
        <v>325000</v>
      </c>
      <c r="F227" s="36" t="str">
        <f>LEFT(B227,2)&amp;"0000"</f>
        <v>320000</v>
      </c>
      <c r="G227" s="36" t="s">
        <v>6031</v>
      </c>
      <c r="H227" s="160">
        <v>1.8592297476759629E-2</v>
      </c>
      <c r="I227" s="36" t="s">
        <v>6031</v>
      </c>
      <c r="J227" s="36"/>
      <c r="K227" s="173"/>
      <c r="L227" s="173"/>
      <c r="M227" s="36" t="s">
        <v>142</v>
      </c>
      <c r="N227" s="36" t="s">
        <v>11884</v>
      </c>
      <c r="O227" s="52" t="str">
        <f>IF(ISERROR(VLOOKUP(B227,B$2:G$184,6,FALSE)),"Not Creative",VLOOKUP(B227,B$2:G$184,6,FALSE))</f>
        <v>Not Creative</v>
      </c>
      <c r="P227" s="23" t="str">
        <f>VLOOKUP(A227,'LFS Metadata'!$H$2:$J$441,3,FALSE)</f>
        <v>Resin, synthetic rubber, and artificial and synthetic fibres and filaments manufacturing</v>
      </c>
    </row>
    <row r="228" spans="1:16" s="67" customFormat="1" x14ac:dyDescent="0.45">
      <c r="A228" s="5" t="s">
        <v>10543</v>
      </c>
      <c r="B228" s="61" t="str">
        <f>RIGHT(A228,6)</f>
        <v>325300</v>
      </c>
      <c r="C228" s="61" t="str">
        <f>LEFT(B228,5)&amp;"0"</f>
        <v>325300</v>
      </c>
      <c r="D228" s="61" t="str">
        <f>LEFT(B228,4)&amp;"00"</f>
        <v>325300</v>
      </c>
      <c r="E228" s="61" t="str">
        <f>LEFT(B228,3)&amp;"000"</f>
        <v>325000</v>
      </c>
      <c r="F228" s="61" t="str">
        <f>LEFT(B228,2)&amp;"0000"</f>
        <v>320000</v>
      </c>
      <c r="G228" s="61" t="s">
        <v>6031</v>
      </c>
      <c r="H228" s="160">
        <v>1.1879049676025918E-2</v>
      </c>
      <c r="I228" s="61" t="s">
        <v>6031</v>
      </c>
      <c r="J228" s="61"/>
      <c r="K228" s="173"/>
      <c r="L228" s="173"/>
      <c r="M228" s="61" t="s">
        <v>142</v>
      </c>
      <c r="N228" s="36" t="s">
        <v>11884</v>
      </c>
      <c r="O228" s="54" t="str">
        <f>IF(ISERROR(VLOOKUP(B228,B$2:G$184,6,FALSE)),"Not Creative",VLOOKUP(B228,B$2:G$184,6,FALSE))</f>
        <v>Not Creative</v>
      </c>
      <c r="P228" s="23" t="str">
        <f>VLOOKUP(A228,'LFS Metadata'!$H$2:$J$441,3,FALSE)</f>
        <v>Pesticide, fertilizer and other agricultural chemical manufacturing</v>
      </c>
    </row>
    <row r="229" spans="1:16" s="67" customFormat="1" x14ac:dyDescent="0.45">
      <c r="A229" s="4" t="s">
        <v>10544</v>
      </c>
      <c r="B229" s="36" t="str">
        <f>RIGHT(A229,6)</f>
        <v>325400</v>
      </c>
      <c r="C229" s="36" t="str">
        <f>LEFT(B229,5)&amp;"0"</f>
        <v>325400</v>
      </c>
      <c r="D229" s="36" t="str">
        <f>LEFT(B229,4)&amp;"00"</f>
        <v>325400</v>
      </c>
      <c r="E229" s="36" t="str">
        <f>LEFT(B229,3)&amp;"000"</f>
        <v>325000</v>
      </c>
      <c r="F229" s="36" t="str">
        <f>LEFT(B229,2)&amp;"0000"</f>
        <v>320000</v>
      </c>
      <c r="G229" s="36" t="s">
        <v>6031</v>
      </c>
      <c r="H229" s="160">
        <v>2.9666254635352288E-2</v>
      </c>
      <c r="I229" s="36" t="s">
        <v>6031</v>
      </c>
      <c r="J229" s="36"/>
      <c r="K229" s="173"/>
      <c r="L229" s="173"/>
      <c r="M229" s="36" t="s">
        <v>142</v>
      </c>
      <c r="N229" s="36" t="s">
        <v>11884</v>
      </c>
      <c r="O229" s="52" t="str">
        <f>IF(ISERROR(VLOOKUP(B229,B$2:G$184,6,FALSE)),"Not Creative",VLOOKUP(B229,B$2:G$184,6,FALSE))</f>
        <v>Not Creative</v>
      </c>
      <c r="P229" s="23" t="str">
        <f>VLOOKUP(A229,'LFS Metadata'!$H$2:$J$441,3,FALSE)</f>
        <v>Pharmaceutical and medicine manufacturing</v>
      </c>
    </row>
    <row r="230" spans="1:16" s="67" customFormat="1" x14ac:dyDescent="0.45">
      <c r="A230" s="5" t="s">
        <v>10545</v>
      </c>
      <c r="B230" s="61" t="str">
        <f>RIGHT(A230,6)</f>
        <v>325500</v>
      </c>
      <c r="C230" s="61" t="str">
        <f>LEFT(B230,5)&amp;"0"</f>
        <v>325500</v>
      </c>
      <c r="D230" s="61" t="str">
        <f>LEFT(B230,4)&amp;"00"</f>
        <v>325500</v>
      </c>
      <c r="E230" s="61" t="str">
        <f>LEFT(B230,3)&amp;"000"</f>
        <v>325000</v>
      </c>
      <c r="F230" s="61" t="str">
        <f>LEFT(B230,2)&amp;"0000"</f>
        <v>320000</v>
      </c>
      <c r="G230" s="61" t="s">
        <v>6031</v>
      </c>
      <c r="H230" s="160">
        <v>2.0044543429844099E-2</v>
      </c>
      <c r="I230" s="61" t="s">
        <v>6031</v>
      </c>
      <c r="J230" s="61"/>
      <c r="K230" s="173"/>
      <c r="L230" s="173"/>
      <c r="M230" s="61" t="s">
        <v>142</v>
      </c>
      <c r="N230" s="36" t="s">
        <v>11884</v>
      </c>
      <c r="O230" s="54" t="str">
        <f>IF(ISERROR(VLOOKUP(B230,B$2:G$184,6,FALSE)),"Not Creative",VLOOKUP(B230,B$2:G$184,6,FALSE))</f>
        <v>Not Creative</v>
      </c>
      <c r="P230" s="23" t="str">
        <f>VLOOKUP(A230,'LFS Metadata'!$H$2:$J$441,3,FALSE)</f>
        <v>Paint, coating and adhesive manufacturing</v>
      </c>
    </row>
    <row r="231" spans="1:16" s="67" customFormat="1" x14ac:dyDescent="0.45">
      <c r="A231" s="4" t="s">
        <v>10546</v>
      </c>
      <c r="B231" s="36" t="str">
        <f>RIGHT(A231,6)</f>
        <v>325600</v>
      </c>
      <c r="C231" s="36" t="str">
        <f>LEFT(B231,5)&amp;"0"</f>
        <v>325600</v>
      </c>
      <c r="D231" s="36" t="str">
        <f>LEFT(B231,4)&amp;"00"</f>
        <v>325600</v>
      </c>
      <c r="E231" s="36" t="str">
        <f>LEFT(B231,3)&amp;"000"</f>
        <v>325000</v>
      </c>
      <c r="F231" s="36" t="str">
        <f>LEFT(B231,2)&amp;"0000"</f>
        <v>320000</v>
      </c>
      <c r="G231" s="36" t="s">
        <v>6031</v>
      </c>
      <c r="H231" s="160">
        <v>2.8548451950140732E-2</v>
      </c>
      <c r="I231" s="36" t="s">
        <v>6031</v>
      </c>
      <c r="J231" s="36"/>
      <c r="K231" s="173"/>
      <c r="L231" s="173"/>
      <c r="M231" s="36" t="s">
        <v>142</v>
      </c>
      <c r="N231" s="36" t="s">
        <v>11884</v>
      </c>
      <c r="O231" s="52" t="str">
        <f>IF(ISERROR(VLOOKUP(B231,B$2:G$184,6,FALSE)),"Not Creative",VLOOKUP(B231,B$2:G$184,6,FALSE))</f>
        <v>Not Creative</v>
      </c>
      <c r="P231" s="23" t="str">
        <f>VLOOKUP(A231,'LFS Metadata'!$H$2:$J$441,3,FALSE)</f>
        <v>Soap, cleaning compound and toilet preparation manufacturing</v>
      </c>
    </row>
    <row r="232" spans="1:16" s="67" customFormat="1" x14ac:dyDescent="0.45">
      <c r="A232" s="5" t="s">
        <v>10547</v>
      </c>
      <c r="B232" s="61" t="str">
        <f>RIGHT(A232,6)</f>
        <v>325900</v>
      </c>
      <c r="C232" s="61" t="str">
        <f>LEFT(B232,5)&amp;"0"</f>
        <v>325900</v>
      </c>
      <c r="D232" s="61" t="str">
        <f>LEFT(B232,4)&amp;"00"</f>
        <v>325900</v>
      </c>
      <c r="E232" s="61" t="str">
        <f>LEFT(B232,3)&amp;"000"</f>
        <v>325000</v>
      </c>
      <c r="F232" s="61" t="str">
        <f>LEFT(B232,2)&amp;"0000"</f>
        <v>320000</v>
      </c>
      <c r="G232" s="61" t="s">
        <v>6031</v>
      </c>
      <c r="H232" s="160">
        <v>1.6949152542372881E-2</v>
      </c>
      <c r="I232" s="61" t="s">
        <v>6031</v>
      </c>
      <c r="J232" s="61"/>
      <c r="K232" s="173"/>
      <c r="L232" s="173"/>
      <c r="M232" s="61" t="s">
        <v>142</v>
      </c>
      <c r="N232" s="36" t="s">
        <v>11884</v>
      </c>
      <c r="O232" s="54" t="str">
        <f>IF(ISERROR(VLOOKUP(B232,B$2:G$184,6,FALSE)),"Not Creative",VLOOKUP(B232,B$2:G$184,6,FALSE))</f>
        <v>Not Creative</v>
      </c>
      <c r="P232" s="23" t="str">
        <f>VLOOKUP(A232,'LFS Metadata'!$H$2:$J$441,3,FALSE)</f>
        <v>Other chemical product manufacturing</v>
      </c>
    </row>
    <row r="233" spans="1:16" s="67" customFormat="1" x14ac:dyDescent="0.45">
      <c r="A233" s="4" t="s">
        <v>10548</v>
      </c>
      <c r="B233" s="36" t="str">
        <f>RIGHT(A233,6)</f>
        <v>326100</v>
      </c>
      <c r="C233" s="36" t="str">
        <f>LEFT(B233,5)&amp;"0"</f>
        <v>326100</v>
      </c>
      <c r="D233" s="36" t="str">
        <f>LEFT(B233,4)&amp;"00"</f>
        <v>326100</v>
      </c>
      <c r="E233" s="36" t="str">
        <f>LEFT(B233,3)&amp;"000"</f>
        <v>326000</v>
      </c>
      <c r="F233" s="36" t="str">
        <f>LEFT(B233,2)&amp;"0000"</f>
        <v>320000</v>
      </c>
      <c r="G233" s="36" t="s">
        <v>6031</v>
      </c>
      <c r="H233" s="160">
        <v>1.0175763182238668E-2</v>
      </c>
      <c r="I233" s="36" t="s">
        <v>6031</v>
      </c>
      <c r="J233" s="36"/>
      <c r="K233" s="173"/>
      <c r="L233" s="173"/>
      <c r="M233" s="36" t="s">
        <v>142</v>
      </c>
      <c r="N233" s="36" t="s">
        <v>11884</v>
      </c>
      <c r="O233" s="52" t="str">
        <f>IF(ISERROR(VLOOKUP(B233,B$2:G$184,6,FALSE)),"Not Creative",VLOOKUP(B233,B$2:G$184,6,FALSE))</f>
        <v>Not Creative</v>
      </c>
      <c r="P233" s="23" t="str">
        <f>VLOOKUP(A233,'LFS Metadata'!$H$2:$J$441,3,FALSE)</f>
        <v>Plastic product manufacturing</v>
      </c>
    </row>
    <row r="234" spans="1:16" s="67" customFormat="1" x14ac:dyDescent="0.45">
      <c r="A234" s="5" t="s">
        <v>10549</v>
      </c>
      <c r="B234" s="61" t="str">
        <f>RIGHT(A234,6)</f>
        <v>326200</v>
      </c>
      <c r="C234" s="61" t="str">
        <f>LEFT(B234,5)&amp;"0"</f>
        <v>326200</v>
      </c>
      <c r="D234" s="61" t="str">
        <f>LEFT(B234,4)&amp;"00"</f>
        <v>326200</v>
      </c>
      <c r="E234" s="61" t="str">
        <f>LEFT(B234,3)&amp;"000"</f>
        <v>326000</v>
      </c>
      <c r="F234" s="61" t="str">
        <f>LEFT(B234,2)&amp;"0000"</f>
        <v>320000</v>
      </c>
      <c r="G234" s="61" t="s">
        <v>6031</v>
      </c>
      <c r="H234" s="160">
        <v>8.3462132921174655E-3</v>
      </c>
      <c r="I234" s="61" t="s">
        <v>6031</v>
      </c>
      <c r="J234" s="61"/>
      <c r="K234" s="173"/>
      <c r="L234" s="173"/>
      <c r="M234" s="61" t="s">
        <v>142</v>
      </c>
      <c r="N234" s="36" t="s">
        <v>11884</v>
      </c>
      <c r="O234" s="54" t="str">
        <f>IF(ISERROR(VLOOKUP(B234,B$2:G$184,6,FALSE)),"Not Creative",VLOOKUP(B234,B$2:G$184,6,FALSE))</f>
        <v>Not Creative</v>
      </c>
      <c r="P234" s="23" t="str">
        <f>VLOOKUP(A234,'LFS Metadata'!$H$2:$J$441,3,FALSE)</f>
        <v>Rubber product manufacturing</v>
      </c>
    </row>
    <row r="235" spans="1:16" s="67" customFormat="1" x14ac:dyDescent="0.45">
      <c r="A235" s="5" t="s">
        <v>10520</v>
      </c>
      <c r="B235" s="61" t="str">
        <f>RIGHT(A235,6)</f>
        <v>311900</v>
      </c>
      <c r="C235" s="61" t="str">
        <f>LEFT(B235,5)&amp;"0"</f>
        <v>311900</v>
      </c>
      <c r="D235" s="61" t="str">
        <f>LEFT(B235,4)&amp;"00"</f>
        <v>311900</v>
      </c>
      <c r="E235" s="61" t="str">
        <f>LEFT(B235,3)&amp;"000"</f>
        <v>311000</v>
      </c>
      <c r="F235" s="61" t="str">
        <f>LEFT(B235,2)&amp;"0000"</f>
        <v>310000</v>
      </c>
      <c r="G235" s="61" t="s">
        <v>6031</v>
      </c>
      <c r="H235" s="160">
        <v>1.0248001639680262E-2</v>
      </c>
      <c r="I235" s="61" t="s">
        <v>6031</v>
      </c>
      <c r="J235" s="61"/>
      <c r="K235" s="173" t="s">
        <v>12099</v>
      </c>
      <c r="L235" s="173" t="s">
        <v>12100</v>
      </c>
      <c r="M235" s="61" t="s">
        <v>142</v>
      </c>
      <c r="N235" s="36" t="s">
        <v>11884</v>
      </c>
      <c r="O235" s="54" t="str">
        <f>IF(ISERROR(VLOOKUP(B235,B$2:G$184,6,FALSE)),"Not Creative",VLOOKUP(B235,B$2:G$184,6,FALSE))</f>
        <v>Not Creative</v>
      </c>
      <c r="P235" s="23" t="str">
        <f>VLOOKUP(A235,'LFS Metadata'!$H$2:$J$441,3,FALSE)</f>
        <v>Other food manufacturing</v>
      </c>
    </row>
    <row r="236" spans="1:16" s="67" customFormat="1" x14ac:dyDescent="0.45">
      <c r="A236" s="5" t="s">
        <v>10523</v>
      </c>
      <c r="B236" s="61" t="str">
        <f>RIGHT(A236,6)</f>
        <v>313100</v>
      </c>
      <c r="C236" s="61" t="str">
        <f>LEFT(B236,5)&amp;"0"</f>
        <v>313100</v>
      </c>
      <c r="D236" s="61" t="str">
        <f>LEFT(B236,4)&amp;"00"</f>
        <v>313100</v>
      </c>
      <c r="E236" s="61" t="str">
        <f>LEFT(B236,3)&amp;"000"</f>
        <v>313000</v>
      </c>
      <c r="F236" s="61" t="str">
        <f>LEFT(B236,2)&amp;"0000"</f>
        <v>310000</v>
      </c>
      <c r="G236" s="61" t="s">
        <v>6031</v>
      </c>
      <c r="H236" s="160">
        <v>2.2900763358778626E-2</v>
      </c>
      <c r="I236" s="61" t="s">
        <v>6031</v>
      </c>
      <c r="J236" s="61"/>
      <c r="K236" s="173" t="s">
        <v>12101</v>
      </c>
      <c r="L236" s="173" t="s">
        <v>7</v>
      </c>
      <c r="M236" s="61" t="s">
        <v>142</v>
      </c>
      <c r="N236" s="36" t="s">
        <v>11884</v>
      </c>
      <c r="O236" s="54" t="str">
        <f>IF(ISERROR(VLOOKUP(B236,B$2:G$184,6,FALSE)),"Not Creative",VLOOKUP(B236,B$2:G$184,6,FALSE))</f>
        <v>Not Creative</v>
      </c>
      <c r="P236" s="23" t="str">
        <f>VLOOKUP(A236,'LFS Metadata'!$H$2:$J$441,3,FALSE)</f>
        <v>Fibre, yarn and thread mills</v>
      </c>
    </row>
    <row r="237" spans="1:16" s="67" customFormat="1" x14ac:dyDescent="0.45">
      <c r="A237" s="4" t="s">
        <v>10524</v>
      </c>
      <c r="B237" s="36" t="str">
        <f>RIGHT(A237,6)</f>
        <v>313200</v>
      </c>
      <c r="C237" s="36" t="str">
        <f>LEFT(B237,5)&amp;"0"</f>
        <v>313200</v>
      </c>
      <c r="D237" s="36" t="str">
        <f>LEFT(B237,4)&amp;"00"</f>
        <v>313200</v>
      </c>
      <c r="E237" s="36" t="str">
        <f>LEFT(B237,3)&amp;"000"</f>
        <v>313000</v>
      </c>
      <c r="F237" s="36" t="str">
        <f>LEFT(B237,2)&amp;"0000"</f>
        <v>310000</v>
      </c>
      <c r="G237" s="36" t="s">
        <v>6031</v>
      </c>
      <c r="H237" s="160">
        <v>3.372243839169909E-2</v>
      </c>
      <c r="I237" s="36" t="s">
        <v>6031</v>
      </c>
      <c r="J237" s="36"/>
      <c r="K237" s="173" t="s">
        <v>12101</v>
      </c>
      <c r="L237" s="173" t="s">
        <v>7</v>
      </c>
      <c r="M237" s="36" t="s">
        <v>142</v>
      </c>
      <c r="N237" s="36" t="s">
        <v>11884</v>
      </c>
      <c r="O237" s="52" t="str">
        <f>IF(ISERROR(VLOOKUP(B237,B$2:G$184,6,FALSE)),"Not Creative",VLOOKUP(B237,B$2:G$184,6,FALSE))</f>
        <v>Not Creative</v>
      </c>
      <c r="P237" s="23" t="str">
        <f>VLOOKUP(A237,'LFS Metadata'!$H$2:$J$441,3,FALSE)</f>
        <v>Fabric mills</v>
      </c>
    </row>
    <row r="238" spans="1:16" s="67" customFormat="1" x14ac:dyDescent="0.45">
      <c r="A238" s="5" t="s">
        <v>10525</v>
      </c>
      <c r="B238" s="61" t="str">
        <f>RIGHT(A238,6)</f>
        <v>313300</v>
      </c>
      <c r="C238" s="61" t="str">
        <f>LEFT(B238,5)&amp;"0"</f>
        <v>313300</v>
      </c>
      <c r="D238" s="61" t="str">
        <f>LEFT(B238,4)&amp;"00"</f>
        <v>313300</v>
      </c>
      <c r="E238" s="61" t="str">
        <f>LEFT(B238,3)&amp;"000"</f>
        <v>313000</v>
      </c>
      <c r="F238" s="61" t="str">
        <f>LEFT(B238,2)&amp;"0000"</f>
        <v>310000</v>
      </c>
      <c r="G238" s="61" t="s">
        <v>6031</v>
      </c>
      <c r="H238" s="160">
        <v>4.7191011235955059E-2</v>
      </c>
      <c r="I238" s="61" t="s">
        <v>6031</v>
      </c>
      <c r="J238" s="61"/>
      <c r="K238" s="173" t="s">
        <v>12101</v>
      </c>
      <c r="L238" s="173" t="s">
        <v>7</v>
      </c>
      <c r="M238" s="61" t="s">
        <v>142</v>
      </c>
      <c r="N238" s="36" t="s">
        <v>11884</v>
      </c>
      <c r="O238" s="54" t="str">
        <f>IF(ISERROR(VLOOKUP(B238,B$2:G$184,6,FALSE)),"Not Creative",VLOOKUP(B238,B$2:G$184,6,FALSE))</f>
        <v>Not Creative</v>
      </c>
      <c r="P238" s="23" t="str">
        <f>VLOOKUP(A238,'LFS Metadata'!$H$2:$J$441,3,FALSE)</f>
        <v>Textile and fabric finishing and fabric coating</v>
      </c>
    </row>
    <row r="239" spans="1:16" s="67" customFormat="1" x14ac:dyDescent="0.45">
      <c r="A239" s="5" t="s">
        <v>10555</v>
      </c>
      <c r="B239" s="61" t="str">
        <f>RIGHT(A239,6)</f>
        <v>331100</v>
      </c>
      <c r="C239" s="61" t="str">
        <f>LEFT(B239,5)&amp;"0"</f>
        <v>331100</v>
      </c>
      <c r="D239" s="61" t="str">
        <f>LEFT(B239,4)&amp;"00"</f>
        <v>331100</v>
      </c>
      <c r="E239" s="61" t="str">
        <f>LEFT(B239,3)&amp;"000"</f>
        <v>331000</v>
      </c>
      <c r="F239" s="61" t="str">
        <f>LEFT(B239,2)&amp;"0000"</f>
        <v>330000</v>
      </c>
      <c r="G239" s="61" t="s">
        <v>6031</v>
      </c>
      <c r="H239" s="160">
        <v>9.5957533687219265E-3</v>
      </c>
      <c r="I239" s="61" t="s">
        <v>6031</v>
      </c>
      <c r="J239" s="61"/>
      <c r="K239" s="173"/>
      <c r="L239" s="173"/>
      <c r="M239" s="61" t="s">
        <v>142</v>
      </c>
      <c r="N239" s="36" t="s">
        <v>11884</v>
      </c>
      <c r="O239" s="54" t="str">
        <f>IF(ISERROR(VLOOKUP(B239,B$2:G$184,6,FALSE)),"Not Creative",VLOOKUP(B239,B$2:G$184,6,FALSE))</f>
        <v>Not Creative</v>
      </c>
      <c r="P239" s="23" t="str">
        <f>VLOOKUP(A239,'LFS Metadata'!$H$2:$J$441,3,FALSE)</f>
        <v>Iron and steel mills and ferro-alloy manufacturing</v>
      </c>
    </row>
    <row r="240" spans="1:16" s="67" customFormat="1" x14ac:dyDescent="0.45">
      <c r="A240" s="4" t="s">
        <v>10556</v>
      </c>
      <c r="B240" s="36" t="str">
        <f>RIGHT(A240,6)</f>
        <v>331200</v>
      </c>
      <c r="C240" s="36" t="str">
        <f>LEFT(B240,5)&amp;"0"</f>
        <v>331200</v>
      </c>
      <c r="D240" s="36" t="str">
        <f>LEFT(B240,4)&amp;"00"</f>
        <v>331200</v>
      </c>
      <c r="E240" s="36" t="str">
        <f>LEFT(B240,3)&amp;"000"</f>
        <v>331000</v>
      </c>
      <c r="F240" s="36" t="str">
        <f>LEFT(B240,2)&amp;"0000"</f>
        <v>330000</v>
      </c>
      <c r="G240" s="36" t="s">
        <v>6031</v>
      </c>
      <c r="H240" s="160">
        <v>8.7976539589442824E-3</v>
      </c>
      <c r="I240" s="36" t="s">
        <v>6031</v>
      </c>
      <c r="J240" s="36"/>
      <c r="K240" s="173"/>
      <c r="L240" s="173"/>
      <c r="M240" s="36" t="s">
        <v>142</v>
      </c>
      <c r="N240" s="36" t="s">
        <v>11884</v>
      </c>
      <c r="O240" s="52" t="str">
        <f>IF(ISERROR(VLOOKUP(B240,B$2:G$184,6,FALSE)),"Not Creative",VLOOKUP(B240,B$2:G$184,6,FALSE))</f>
        <v>Not Creative</v>
      </c>
      <c r="P240" s="23" t="str">
        <f>VLOOKUP(A240,'LFS Metadata'!$H$2:$J$441,3,FALSE)</f>
        <v>Steel product manufacturing from purchased steel</v>
      </c>
    </row>
    <row r="241" spans="1:16" s="67" customFormat="1" x14ac:dyDescent="0.45">
      <c r="A241" s="5" t="s">
        <v>10557</v>
      </c>
      <c r="B241" s="61" t="str">
        <f>RIGHT(A241,6)</f>
        <v>331300</v>
      </c>
      <c r="C241" s="61" t="str">
        <f>LEFT(B241,5)&amp;"0"</f>
        <v>331300</v>
      </c>
      <c r="D241" s="61" t="str">
        <f>LEFT(B241,4)&amp;"00"</f>
        <v>331300</v>
      </c>
      <c r="E241" s="61" t="str">
        <f>LEFT(B241,3)&amp;"000"</f>
        <v>331000</v>
      </c>
      <c r="F241" s="61" t="str">
        <f>LEFT(B241,2)&amp;"0000"</f>
        <v>330000</v>
      </c>
      <c r="G241" s="61" t="s">
        <v>6031</v>
      </c>
      <c r="H241" s="160">
        <v>6.081337894336754E-3</v>
      </c>
      <c r="I241" s="61" t="s">
        <v>6031</v>
      </c>
      <c r="J241" s="61"/>
      <c r="K241" s="173"/>
      <c r="L241" s="173"/>
      <c r="M241" s="61" t="s">
        <v>142</v>
      </c>
      <c r="N241" s="36" t="s">
        <v>11884</v>
      </c>
      <c r="O241" s="54" t="str">
        <f>IF(ISERROR(VLOOKUP(B241,B$2:G$184,6,FALSE)),"Not Creative",VLOOKUP(B241,B$2:G$184,6,FALSE))</f>
        <v>Not Creative</v>
      </c>
      <c r="P241" s="23" t="str">
        <f>VLOOKUP(A241,'LFS Metadata'!$H$2:$J$441,3,FALSE)</f>
        <v>Alumina and aluminum production and processing</v>
      </c>
    </row>
    <row r="242" spans="1:16" s="67" customFormat="1" x14ac:dyDescent="0.45">
      <c r="A242" s="4" t="s">
        <v>10558</v>
      </c>
      <c r="B242" s="36" t="str">
        <f>RIGHT(A242,6)</f>
        <v>331400</v>
      </c>
      <c r="C242" s="36" t="str">
        <f>LEFT(B242,5)&amp;"0"</f>
        <v>331400</v>
      </c>
      <c r="D242" s="36" t="str">
        <f>LEFT(B242,4)&amp;"00"</f>
        <v>331400</v>
      </c>
      <c r="E242" s="36" t="str">
        <f>LEFT(B242,3)&amp;"000"</f>
        <v>331000</v>
      </c>
      <c r="F242" s="36" t="str">
        <f>LEFT(B242,2)&amp;"0000"</f>
        <v>330000</v>
      </c>
      <c r="G242" s="36" t="s">
        <v>6031</v>
      </c>
      <c r="H242" s="160">
        <v>8.3762886597938142E-3</v>
      </c>
      <c r="I242" s="36" t="s">
        <v>6031</v>
      </c>
      <c r="J242" s="36"/>
      <c r="K242" s="173"/>
      <c r="L242" s="173"/>
      <c r="M242" s="36" t="s">
        <v>142</v>
      </c>
      <c r="N242" s="36" t="s">
        <v>11884</v>
      </c>
      <c r="O242" s="52" t="str">
        <f>IF(ISERROR(VLOOKUP(B242,B$2:G$184,6,FALSE)),"Not Creative",VLOOKUP(B242,B$2:G$184,6,FALSE))</f>
        <v>Not Creative</v>
      </c>
      <c r="P242" s="23" t="str">
        <f>VLOOKUP(A242,'LFS Metadata'!$H$2:$J$441,3,FALSE)</f>
        <v>Non-ferrous metal (except aluminum) production and processing</v>
      </c>
    </row>
    <row r="243" spans="1:16" s="67" customFormat="1" x14ac:dyDescent="0.45">
      <c r="A243" s="5" t="s">
        <v>10559</v>
      </c>
      <c r="B243" s="61" t="str">
        <f>RIGHT(A243,6)</f>
        <v>331500</v>
      </c>
      <c r="C243" s="61" t="str">
        <f>LEFT(B243,5)&amp;"0"</f>
        <v>331500</v>
      </c>
      <c r="D243" s="61" t="str">
        <f>LEFT(B243,4)&amp;"00"</f>
        <v>331500</v>
      </c>
      <c r="E243" s="61" t="str">
        <f>LEFT(B243,3)&amp;"000"</f>
        <v>331000</v>
      </c>
      <c r="F243" s="61" t="str">
        <f>LEFT(B243,2)&amp;"0000"</f>
        <v>330000</v>
      </c>
      <c r="G243" s="61" t="s">
        <v>6031</v>
      </c>
      <c r="H243" s="160">
        <v>1.118133203694701E-2</v>
      </c>
      <c r="I243" s="61" t="s">
        <v>6031</v>
      </c>
      <c r="J243" s="61"/>
      <c r="K243" s="173"/>
      <c r="L243" s="173"/>
      <c r="M243" s="61" t="s">
        <v>142</v>
      </c>
      <c r="N243" s="36" t="s">
        <v>11884</v>
      </c>
      <c r="O243" s="54" t="str">
        <f>IF(ISERROR(VLOOKUP(B243,B$2:G$184,6,FALSE)),"Not Creative",VLOOKUP(B243,B$2:G$184,6,FALSE))</f>
        <v>Not Creative</v>
      </c>
      <c r="P243" s="23" t="str">
        <f>VLOOKUP(A243,'LFS Metadata'!$H$2:$J$441,3,FALSE)</f>
        <v>Foundries</v>
      </c>
    </row>
    <row r="244" spans="1:16" s="67" customFormat="1" x14ac:dyDescent="0.45">
      <c r="A244" s="4" t="s">
        <v>10560</v>
      </c>
      <c r="B244" s="36" t="str">
        <f>RIGHT(A244,6)</f>
        <v>332100</v>
      </c>
      <c r="C244" s="36" t="str">
        <f>LEFT(B244,5)&amp;"0"</f>
        <v>332100</v>
      </c>
      <c r="D244" s="36" t="str">
        <f>LEFT(B244,4)&amp;"00"</f>
        <v>332100</v>
      </c>
      <c r="E244" s="36" t="str">
        <f>LEFT(B244,3)&amp;"000"</f>
        <v>332000</v>
      </c>
      <c r="F244" s="36" t="str">
        <f>LEFT(B244,2)&amp;"0000"</f>
        <v>330000</v>
      </c>
      <c r="G244" s="36" t="s">
        <v>6031</v>
      </c>
      <c r="H244" s="160">
        <v>9.8559514783927212E-3</v>
      </c>
      <c r="I244" s="36" t="s">
        <v>6031</v>
      </c>
      <c r="J244" s="36"/>
      <c r="K244" s="173"/>
      <c r="L244" s="173"/>
      <c r="M244" s="36" t="s">
        <v>142</v>
      </c>
      <c r="N244" s="36" t="s">
        <v>11884</v>
      </c>
      <c r="O244" s="52" t="str">
        <f>IF(ISERROR(VLOOKUP(B244,B$2:G$184,6,FALSE)),"Not Creative",VLOOKUP(B244,B$2:G$184,6,FALSE))</f>
        <v>Not Creative</v>
      </c>
      <c r="P244" s="23" t="str">
        <f>VLOOKUP(A244,'LFS Metadata'!$H$2:$J$441,3,FALSE)</f>
        <v>Forging and stamping</v>
      </c>
    </row>
    <row r="245" spans="1:16" s="67" customFormat="1" x14ac:dyDescent="0.45">
      <c r="A245" s="5" t="s">
        <v>10561</v>
      </c>
      <c r="B245" s="61" t="str">
        <f>RIGHT(A245,6)</f>
        <v>332200</v>
      </c>
      <c r="C245" s="61" t="str">
        <f>LEFT(B245,5)&amp;"0"</f>
        <v>332200</v>
      </c>
      <c r="D245" s="61" t="str">
        <f>LEFT(B245,4)&amp;"00"</f>
        <v>332200</v>
      </c>
      <c r="E245" s="61" t="str">
        <f>LEFT(B245,3)&amp;"000"</f>
        <v>332000</v>
      </c>
      <c r="F245" s="61" t="str">
        <f>LEFT(B245,2)&amp;"0000"</f>
        <v>330000</v>
      </c>
      <c r="G245" s="61" t="s">
        <v>6031</v>
      </c>
      <c r="H245" s="160">
        <v>2.7818448023426062E-2</v>
      </c>
      <c r="I245" s="61" t="s">
        <v>6031</v>
      </c>
      <c r="J245" s="61"/>
      <c r="K245" s="173"/>
      <c r="L245" s="173"/>
      <c r="M245" s="61" t="s">
        <v>142</v>
      </c>
      <c r="N245" s="36" t="s">
        <v>11884</v>
      </c>
      <c r="O245" s="54" t="str">
        <f>IF(ISERROR(VLOOKUP(B245,B$2:G$184,6,FALSE)),"Not Creative",VLOOKUP(B245,B$2:G$184,6,FALSE))</f>
        <v>Not Creative</v>
      </c>
      <c r="P245" s="23" t="str">
        <f>VLOOKUP(A245,'LFS Metadata'!$H$2:$J$441,3,FALSE)</f>
        <v>Cutlery and hand tool manufacturing</v>
      </c>
    </row>
    <row r="246" spans="1:16" s="67" customFormat="1" x14ac:dyDescent="0.45">
      <c r="A246" s="4" t="s">
        <v>10562</v>
      </c>
      <c r="B246" s="36" t="str">
        <f>RIGHT(A246,6)</f>
        <v>332300</v>
      </c>
      <c r="C246" s="36" t="str">
        <f>LEFT(B246,5)&amp;"0"</f>
        <v>332300</v>
      </c>
      <c r="D246" s="36" t="str">
        <f>LEFT(B246,4)&amp;"00"</f>
        <v>332300</v>
      </c>
      <c r="E246" s="36" t="str">
        <f>LEFT(B246,3)&amp;"000"</f>
        <v>332000</v>
      </c>
      <c r="F246" s="36" t="str">
        <f>LEFT(B246,2)&amp;"0000"</f>
        <v>330000</v>
      </c>
      <c r="G246" s="36" t="s">
        <v>6031</v>
      </c>
      <c r="H246" s="160">
        <v>8.9988751406074249E-3</v>
      </c>
      <c r="I246" s="36" t="s">
        <v>6031</v>
      </c>
      <c r="J246" s="36"/>
      <c r="K246" s="173"/>
      <c r="L246" s="173"/>
      <c r="M246" s="36" t="s">
        <v>142</v>
      </c>
      <c r="N246" s="36" t="s">
        <v>11884</v>
      </c>
      <c r="O246" s="52" t="str">
        <f>IF(ISERROR(VLOOKUP(B246,B$2:G$184,6,FALSE)),"Not Creative",VLOOKUP(B246,B$2:G$184,6,FALSE))</f>
        <v>Not Creative</v>
      </c>
      <c r="P246" s="23" t="str">
        <f>VLOOKUP(A246,'LFS Metadata'!$H$2:$J$441,3,FALSE)</f>
        <v>Architectural and structural metals manufacturing</v>
      </c>
    </row>
    <row r="247" spans="1:16" s="67" customFormat="1" x14ac:dyDescent="0.45">
      <c r="A247" s="5" t="s">
        <v>10563</v>
      </c>
      <c r="B247" s="61" t="str">
        <f>RIGHT(A247,6)</f>
        <v>332400</v>
      </c>
      <c r="C247" s="61" t="str">
        <f>LEFT(B247,5)&amp;"0"</f>
        <v>332400</v>
      </c>
      <c r="D247" s="61" t="str">
        <f>LEFT(B247,4)&amp;"00"</f>
        <v>332400</v>
      </c>
      <c r="E247" s="61" t="str">
        <f>LEFT(B247,3)&amp;"000"</f>
        <v>332000</v>
      </c>
      <c r="F247" s="61" t="str">
        <f>LEFT(B247,2)&amp;"0000"</f>
        <v>330000</v>
      </c>
      <c r="G247" s="61" t="s">
        <v>6031</v>
      </c>
      <c r="H247" s="160">
        <v>8.1495685522531159E-3</v>
      </c>
      <c r="I247" s="61" t="s">
        <v>6031</v>
      </c>
      <c r="J247" s="61"/>
      <c r="K247" s="173"/>
      <c r="L247" s="173"/>
      <c r="M247" s="61" t="s">
        <v>142</v>
      </c>
      <c r="N247" s="36" t="s">
        <v>11884</v>
      </c>
      <c r="O247" s="54" t="str">
        <f>IF(ISERROR(VLOOKUP(B247,B$2:G$184,6,FALSE)),"Not Creative",VLOOKUP(B247,B$2:G$184,6,FALSE))</f>
        <v>Not Creative</v>
      </c>
      <c r="P247" s="23" t="str">
        <f>VLOOKUP(A247,'LFS Metadata'!$H$2:$J$441,3,FALSE)</f>
        <v>Boiler, tank and shipping container manufacturing</v>
      </c>
    </row>
    <row r="248" spans="1:16" s="67" customFormat="1" x14ac:dyDescent="0.45">
      <c r="A248" s="4" t="s">
        <v>10564</v>
      </c>
      <c r="B248" s="36" t="str">
        <f>RIGHT(A248,6)</f>
        <v>332500</v>
      </c>
      <c r="C248" s="36" t="str">
        <f>LEFT(B248,5)&amp;"0"</f>
        <v>332500</v>
      </c>
      <c r="D248" s="36" t="str">
        <f>LEFT(B248,4)&amp;"00"</f>
        <v>332500</v>
      </c>
      <c r="E248" s="36" t="str">
        <f>LEFT(B248,3)&amp;"000"</f>
        <v>332000</v>
      </c>
      <c r="F248" s="36" t="str">
        <f>LEFT(B248,2)&amp;"0000"</f>
        <v>330000</v>
      </c>
      <c r="G248" s="36" t="s">
        <v>6031</v>
      </c>
      <c r="H248" s="160">
        <v>3.430531732418525E-2</v>
      </c>
      <c r="I248" s="36" t="s">
        <v>6031</v>
      </c>
      <c r="J248" s="36"/>
      <c r="K248" s="173"/>
      <c r="L248" s="173"/>
      <c r="M248" s="36" t="s">
        <v>142</v>
      </c>
      <c r="N248" s="36" t="s">
        <v>11884</v>
      </c>
      <c r="O248" s="52" t="str">
        <f>IF(ISERROR(VLOOKUP(B248,B$2:G$184,6,FALSE)),"Not Creative",VLOOKUP(B248,B$2:G$184,6,FALSE))</f>
        <v>Not Creative</v>
      </c>
      <c r="P248" s="23" t="str">
        <f>VLOOKUP(A248,'LFS Metadata'!$H$2:$J$441,3,FALSE)</f>
        <v>Hardware manufacturing</v>
      </c>
    </row>
    <row r="249" spans="1:16" s="67" customFormat="1" x14ac:dyDescent="0.45">
      <c r="A249" s="5" t="s">
        <v>10565</v>
      </c>
      <c r="B249" s="61" t="str">
        <f>RIGHT(A249,6)</f>
        <v>332600</v>
      </c>
      <c r="C249" s="61" t="str">
        <f>LEFT(B249,5)&amp;"0"</f>
        <v>332600</v>
      </c>
      <c r="D249" s="61" t="str">
        <f>LEFT(B249,4)&amp;"00"</f>
        <v>332600</v>
      </c>
      <c r="E249" s="61" t="str">
        <f>LEFT(B249,3)&amp;"000"</f>
        <v>332000</v>
      </c>
      <c r="F249" s="61" t="str">
        <f>LEFT(B249,2)&amp;"0000"</f>
        <v>330000</v>
      </c>
      <c r="G249" s="61" t="s">
        <v>6031</v>
      </c>
      <c r="H249" s="160">
        <v>2.8368794326241137E-3</v>
      </c>
      <c r="I249" s="61" t="s">
        <v>6031</v>
      </c>
      <c r="J249" s="61"/>
      <c r="K249" s="173"/>
      <c r="L249" s="173"/>
      <c r="M249" s="61" t="s">
        <v>142</v>
      </c>
      <c r="N249" s="36" t="s">
        <v>11884</v>
      </c>
      <c r="O249" s="54" t="str">
        <f>IF(ISERROR(VLOOKUP(B249,B$2:G$184,6,FALSE)),"Not Creative",VLOOKUP(B249,B$2:G$184,6,FALSE))</f>
        <v>Not Creative</v>
      </c>
      <c r="P249" s="23" t="str">
        <f>VLOOKUP(A249,'LFS Metadata'!$H$2:$J$441,3,FALSE)</f>
        <v>Spring and wire product manufacturing</v>
      </c>
    </row>
    <row r="250" spans="1:16" s="67" customFormat="1" x14ac:dyDescent="0.45">
      <c r="A250" s="4" t="s">
        <v>10566</v>
      </c>
      <c r="B250" s="36" t="str">
        <f>RIGHT(A250,6)</f>
        <v>332700</v>
      </c>
      <c r="C250" s="36" t="str">
        <f>LEFT(B250,5)&amp;"0"</f>
        <v>332700</v>
      </c>
      <c r="D250" s="36" t="str">
        <f>LEFT(B250,4)&amp;"00"</f>
        <v>332700</v>
      </c>
      <c r="E250" s="36" t="str">
        <f>LEFT(B250,3)&amp;"000"</f>
        <v>332000</v>
      </c>
      <c r="F250" s="36" t="str">
        <f>LEFT(B250,2)&amp;"0000"</f>
        <v>330000</v>
      </c>
      <c r="G250" s="36" t="s">
        <v>6031</v>
      </c>
      <c r="H250" s="160">
        <v>8.9407485982724664E-3</v>
      </c>
      <c r="I250" s="36" t="s">
        <v>6031</v>
      </c>
      <c r="J250" s="36"/>
      <c r="K250" s="173"/>
      <c r="L250" s="173"/>
      <c r="M250" s="36" t="s">
        <v>142</v>
      </c>
      <c r="N250" s="36" t="s">
        <v>11884</v>
      </c>
      <c r="O250" s="52" t="str">
        <f>IF(ISERROR(VLOOKUP(B250,B$2:G$184,6,FALSE)),"Not Creative",VLOOKUP(B250,B$2:G$184,6,FALSE))</f>
        <v>Not Creative</v>
      </c>
      <c r="P250" s="23" t="str">
        <f>VLOOKUP(A250,'LFS Metadata'!$H$2:$J$441,3,FALSE)</f>
        <v>Machine shops, turned product, and screw, nut and bolt manufacturing</v>
      </c>
    </row>
    <row r="251" spans="1:16" s="67" customFormat="1" x14ac:dyDescent="0.45">
      <c r="A251" s="4" t="s">
        <v>10568</v>
      </c>
      <c r="B251" s="36" t="str">
        <f>RIGHT(A251,6)</f>
        <v>332900</v>
      </c>
      <c r="C251" s="36" t="str">
        <f>LEFT(B251,5)&amp;"0"</f>
        <v>332900</v>
      </c>
      <c r="D251" s="36" t="str">
        <f>LEFT(B251,4)&amp;"00"</f>
        <v>332900</v>
      </c>
      <c r="E251" s="36" t="str">
        <f>LEFT(B251,3)&amp;"000"</f>
        <v>332000</v>
      </c>
      <c r="F251" s="36" t="str">
        <f>LEFT(B251,2)&amp;"0000"</f>
        <v>330000</v>
      </c>
      <c r="G251" s="36" t="s">
        <v>6031</v>
      </c>
      <c r="H251" s="160">
        <v>1.6756896107244134E-2</v>
      </c>
      <c r="I251" s="36" t="s">
        <v>6031</v>
      </c>
      <c r="J251" s="36"/>
      <c r="K251" s="173"/>
      <c r="L251" s="173"/>
      <c r="M251" s="36" t="s">
        <v>142</v>
      </c>
      <c r="N251" s="36" t="s">
        <v>11884</v>
      </c>
      <c r="O251" s="52" t="str">
        <f>IF(ISERROR(VLOOKUP(B251,B$2:G$184,6,FALSE)),"Not Creative",VLOOKUP(B251,B$2:G$184,6,FALSE))</f>
        <v>Not Creative</v>
      </c>
      <c r="P251" s="23" t="str">
        <f>VLOOKUP(A251,'LFS Metadata'!$H$2:$J$441,3,FALSE)</f>
        <v>Other fabricated metal product manufacturing</v>
      </c>
    </row>
    <row r="252" spans="1:16" s="67" customFormat="1" x14ac:dyDescent="0.45">
      <c r="A252" s="5" t="s">
        <v>10569</v>
      </c>
      <c r="B252" s="61" t="str">
        <f>RIGHT(A252,6)</f>
        <v>333100</v>
      </c>
      <c r="C252" s="61" t="str">
        <f>LEFT(B252,5)&amp;"0"</f>
        <v>333100</v>
      </c>
      <c r="D252" s="61" t="str">
        <f>LEFT(B252,4)&amp;"00"</f>
        <v>333100</v>
      </c>
      <c r="E252" s="61" t="str">
        <f>LEFT(B252,3)&amp;"000"</f>
        <v>333000</v>
      </c>
      <c r="F252" s="61" t="str">
        <f>LEFT(B252,2)&amp;"0000"</f>
        <v>330000</v>
      </c>
      <c r="G252" s="61" t="s">
        <v>6031</v>
      </c>
      <c r="H252" s="160">
        <v>1.9191226867717615E-2</v>
      </c>
      <c r="I252" s="61" t="s">
        <v>6031</v>
      </c>
      <c r="J252" s="61"/>
      <c r="K252" s="173"/>
      <c r="L252" s="173"/>
      <c r="M252" s="61" t="s">
        <v>142</v>
      </c>
      <c r="N252" s="36" t="s">
        <v>11884</v>
      </c>
      <c r="O252" s="54" t="str">
        <f>IF(ISERROR(VLOOKUP(B252,B$2:G$184,6,FALSE)),"Not Creative",VLOOKUP(B252,B$2:G$184,6,FALSE))</f>
        <v>Not Creative</v>
      </c>
      <c r="P252" s="23" t="str">
        <f>VLOOKUP(A252,'LFS Metadata'!$H$2:$J$441,3,FALSE)</f>
        <v>Agricultural, construction and mining machinery manufacturing</v>
      </c>
    </row>
    <row r="253" spans="1:16" s="67" customFormat="1" x14ac:dyDescent="0.45">
      <c r="A253" s="4" t="s">
        <v>10570</v>
      </c>
      <c r="B253" s="36" t="str">
        <f>RIGHT(A253,6)</f>
        <v>333200</v>
      </c>
      <c r="C253" s="36" t="str">
        <f>LEFT(B253,5)&amp;"0"</f>
        <v>333200</v>
      </c>
      <c r="D253" s="36" t="str">
        <f>LEFT(B253,4)&amp;"00"</f>
        <v>333200</v>
      </c>
      <c r="E253" s="36" t="str">
        <f>LEFT(B253,3)&amp;"000"</f>
        <v>333000</v>
      </c>
      <c r="F253" s="36" t="str">
        <f>LEFT(B253,2)&amp;"0000"</f>
        <v>330000</v>
      </c>
      <c r="G253" s="36" t="s">
        <v>6031</v>
      </c>
      <c r="H253" s="160">
        <v>3.1419284940411699E-2</v>
      </c>
      <c r="I253" s="36" t="s">
        <v>6031</v>
      </c>
      <c r="J253" s="36"/>
      <c r="K253" s="173"/>
      <c r="L253" s="173"/>
      <c r="M253" s="36" t="s">
        <v>142</v>
      </c>
      <c r="N253" s="36" t="s">
        <v>11884</v>
      </c>
      <c r="O253" s="52" t="str">
        <f>IF(ISERROR(VLOOKUP(B253,B$2:G$184,6,FALSE)),"Not Creative",VLOOKUP(B253,B$2:G$184,6,FALSE))</f>
        <v>Not Creative</v>
      </c>
      <c r="P253" s="23" t="str">
        <f>VLOOKUP(A253,'LFS Metadata'!$H$2:$J$441,3,FALSE)</f>
        <v>Industrial machinery manufacturing</v>
      </c>
    </row>
    <row r="254" spans="1:16" s="67" customFormat="1" x14ac:dyDescent="0.45">
      <c r="A254" s="5" t="s">
        <v>10571</v>
      </c>
      <c r="B254" s="61" t="str">
        <f>RIGHT(A254,6)</f>
        <v>333300</v>
      </c>
      <c r="C254" s="61" t="str">
        <f>LEFT(B254,5)&amp;"0"</f>
        <v>333300</v>
      </c>
      <c r="D254" s="61" t="str">
        <f>LEFT(B254,4)&amp;"00"</f>
        <v>333300</v>
      </c>
      <c r="E254" s="61" t="str">
        <f>LEFT(B254,3)&amp;"000"</f>
        <v>333000</v>
      </c>
      <c r="F254" s="61" t="str">
        <f>LEFT(B254,2)&amp;"0000"</f>
        <v>330000</v>
      </c>
      <c r="G254" s="61" t="s">
        <v>6031</v>
      </c>
      <c r="H254" s="160">
        <v>7.2791833111407009E-2</v>
      </c>
      <c r="I254" s="61" t="s">
        <v>6031</v>
      </c>
      <c r="J254" s="61"/>
      <c r="K254" s="173"/>
      <c r="L254" s="173"/>
      <c r="M254" s="61" t="s">
        <v>142</v>
      </c>
      <c r="N254" s="36" t="s">
        <v>11884</v>
      </c>
      <c r="O254" s="54" t="str">
        <f>IF(ISERROR(VLOOKUP(B254,B$2:G$184,6,FALSE)),"Not Creative",VLOOKUP(B254,B$2:G$184,6,FALSE))</f>
        <v>Not Creative</v>
      </c>
      <c r="P254" s="23" t="str">
        <f>VLOOKUP(A254,'LFS Metadata'!$H$2:$J$441,3,FALSE)</f>
        <v>Commercial and service industry machinery manufacturing</v>
      </c>
    </row>
    <row r="255" spans="1:16" s="67" customFormat="1" x14ac:dyDescent="0.45">
      <c r="A255" s="4" t="s">
        <v>10572</v>
      </c>
      <c r="B255" s="36" t="str">
        <f>RIGHT(A255,6)</f>
        <v>333400</v>
      </c>
      <c r="C255" s="36" t="str">
        <f>LEFT(B255,5)&amp;"0"</f>
        <v>333400</v>
      </c>
      <c r="D255" s="36" t="str">
        <f>LEFT(B255,4)&amp;"00"</f>
        <v>333400</v>
      </c>
      <c r="E255" s="36" t="str">
        <f>LEFT(B255,3)&amp;"000"</f>
        <v>333000</v>
      </c>
      <c r="F255" s="36" t="str">
        <f>LEFT(B255,2)&amp;"0000"</f>
        <v>330000</v>
      </c>
      <c r="G255" s="36" t="s">
        <v>6031</v>
      </c>
      <c r="H255" s="160">
        <v>2.2340425531914895E-2</v>
      </c>
      <c r="I255" s="36" t="s">
        <v>6031</v>
      </c>
      <c r="J255" s="36"/>
      <c r="K255" s="173"/>
      <c r="L255" s="173"/>
      <c r="M255" s="36" t="s">
        <v>142</v>
      </c>
      <c r="N255" s="36" t="s">
        <v>11884</v>
      </c>
      <c r="O255" s="52" t="str">
        <f>IF(ISERROR(VLOOKUP(B255,B$2:G$184,6,FALSE)),"Not Creative",VLOOKUP(B255,B$2:G$184,6,FALSE))</f>
        <v>Not Creative</v>
      </c>
      <c r="P255" s="23" t="str">
        <f>VLOOKUP(A255,'LFS Metadata'!$H$2:$J$441,3,FALSE)</f>
        <v>Ventilation, heating, air-conditioning and commercial refrigeration equipment manufacturing</v>
      </c>
    </row>
    <row r="256" spans="1:16" s="67" customFormat="1" x14ac:dyDescent="0.45">
      <c r="A256" s="5" t="s">
        <v>10573</v>
      </c>
      <c r="B256" s="61" t="str">
        <f>RIGHT(A256,6)</f>
        <v>333500</v>
      </c>
      <c r="C256" s="61" t="str">
        <f>LEFT(B256,5)&amp;"0"</f>
        <v>333500</v>
      </c>
      <c r="D256" s="61" t="str">
        <f>LEFT(B256,4)&amp;"00"</f>
        <v>333500</v>
      </c>
      <c r="E256" s="61" t="str">
        <f>LEFT(B256,3)&amp;"000"</f>
        <v>333000</v>
      </c>
      <c r="F256" s="61" t="str">
        <f>LEFT(B256,2)&amp;"0000"</f>
        <v>330000</v>
      </c>
      <c r="G256" s="61" t="s">
        <v>6031</v>
      </c>
      <c r="H256" s="160">
        <v>1.0523321956769055E-2</v>
      </c>
      <c r="I256" s="61" t="s">
        <v>6031</v>
      </c>
      <c r="J256" s="61"/>
      <c r="K256" s="173"/>
      <c r="L256" s="173"/>
      <c r="M256" s="61" t="s">
        <v>142</v>
      </c>
      <c r="N256" s="36" t="s">
        <v>11884</v>
      </c>
      <c r="O256" s="54" t="str">
        <f>IF(ISERROR(VLOOKUP(B256,B$2:G$184,6,FALSE)),"Not Creative",VLOOKUP(B256,B$2:G$184,6,FALSE))</f>
        <v>Not Creative</v>
      </c>
      <c r="P256" s="23" t="str">
        <f>VLOOKUP(A256,'LFS Metadata'!$H$2:$J$441,3,FALSE)</f>
        <v>Metalworking machinery manufacturing</v>
      </c>
    </row>
    <row r="257" spans="1:16" s="67" customFormat="1" x14ac:dyDescent="0.45">
      <c r="A257" s="4" t="s">
        <v>10574</v>
      </c>
      <c r="B257" s="36" t="str">
        <f>RIGHT(A257,6)</f>
        <v>333600</v>
      </c>
      <c r="C257" s="36" t="str">
        <f>LEFT(B257,5)&amp;"0"</f>
        <v>333600</v>
      </c>
      <c r="D257" s="36" t="str">
        <f>LEFT(B257,4)&amp;"00"</f>
        <v>333600</v>
      </c>
      <c r="E257" s="36" t="str">
        <f>LEFT(B257,3)&amp;"000"</f>
        <v>333000</v>
      </c>
      <c r="F257" s="36" t="str">
        <f>LEFT(B257,2)&amp;"0000"</f>
        <v>330000</v>
      </c>
      <c r="G257" s="36" t="s">
        <v>6031</v>
      </c>
      <c r="H257" s="160">
        <v>1.8819503849443968E-2</v>
      </c>
      <c r="I257" s="36" t="s">
        <v>6031</v>
      </c>
      <c r="J257" s="36"/>
      <c r="K257" s="173"/>
      <c r="L257" s="173"/>
      <c r="M257" s="36" t="s">
        <v>142</v>
      </c>
      <c r="N257" s="36" t="s">
        <v>11884</v>
      </c>
      <c r="O257" s="52" t="str">
        <f>IF(ISERROR(VLOOKUP(B257,B$2:G$184,6,FALSE)),"Not Creative",VLOOKUP(B257,B$2:G$184,6,FALSE))</f>
        <v>Not Creative</v>
      </c>
      <c r="P257" s="23" t="str">
        <f>VLOOKUP(A257,'LFS Metadata'!$H$2:$J$441,3,FALSE)</f>
        <v>Engine, turbine and power transmission equipment manufacturing</v>
      </c>
    </row>
    <row r="258" spans="1:16" s="67" customFormat="1" x14ac:dyDescent="0.45">
      <c r="A258" s="5" t="s">
        <v>10575</v>
      </c>
      <c r="B258" s="61" t="str">
        <f>RIGHT(A258,6)</f>
        <v>333900</v>
      </c>
      <c r="C258" s="61" t="str">
        <f>LEFT(B258,5)&amp;"0"</f>
        <v>333900</v>
      </c>
      <c r="D258" s="61" t="str">
        <f>LEFT(B258,4)&amp;"00"</f>
        <v>333900</v>
      </c>
      <c r="E258" s="61" t="str">
        <f>LEFT(B258,3)&amp;"000"</f>
        <v>333000</v>
      </c>
      <c r="F258" s="61" t="str">
        <f>LEFT(B258,2)&amp;"0000"</f>
        <v>330000</v>
      </c>
      <c r="G258" s="61" t="s">
        <v>6031</v>
      </c>
      <c r="H258" s="160">
        <v>2.0132916340891323E-2</v>
      </c>
      <c r="I258" s="61" t="s">
        <v>6031</v>
      </c>
      <c r="J258" s="61"/>
      <c r="K258" s="173"/>
      <c r="L258" s="173"/>
      <c r="M258" s="61" t="s">
        <v>142</v>
      </c>
      <c r="N258" s="36" t="s">
        <v>11884</v>
      </c>
      <c r="O258" s="54" t="str">
        <f>IF(ISERROR(VLOOKUP(B258,B$2:G$184,6,FALSE)),"Not Creative",VLOOKUP(B258,B$2:G$184,6,FALSE))</f>
        <v>Not Creative</v>
      </c>
      <c r="P258" s="23" t="str">
        <f>VLOOKUP(A258,'LFS Metadata'!$H$2:$J$441,3,FALSE)</f>
        <v>Other general-purpose machinery manufacturing</v>
      </c>
    </row>
    <row r="259" spans="1:16" s="67" customFormat="1" x14ac:dyDescent="0.45">
      <c r="A259" s="4" t="s">
        <v>10576</v>
      </c>
      <c r="B259" s="36" t="str">
        <f>RIGHT(A259,6)</f>
        <v>334100</v>
      </c>
      <c r="C259" s="36" t="str">
        <f>LEFT(B259,5)&amp;"0"</f>
        <v>334100</v>
      </c>
      <c r="D259" s="36" t="str">
        <f>LEFT(B259,4)&amp;"00"</f>
        <v>334100</v>
      </c>
      <c r="E259" s="36" t="str">
        <f>LEFT(B259,3)&amp;"000"</f>
        <v>334000</v>
      </c>
      <c r="F259" s="36" t="str">
        <f>LEFT(B259,2)&amp;"0000"</f>
        <v>330000</v>
      </c>
      <c r="G259" s="36" t="s">
        <v>6031</v>
      </c>
      <c r="H259" s="160">
        <v>0.10818713450292397</v>
      </c>
      <c r="I259" s="36" t="s">
        <v>6031</v>
      </c>
      <c r="J259" s="36"/>
      <c r="K259" s="173"/>
      <c r="L259" s="173"/>
      <c r="M259" s="36" t="s">
        <v>142</v>
      </c>
      <c r="N259" s="36" t="s">
        <v>11884</v>
      </c>
      <c r="O259" s="52" t="str">
        <f>IF(ISERROR(VLOOKUP(B259,B$2:G$184,6,FALSE)),"Not Creative",VLOOKUP(B259,B$2:G$184,6,FALSE))</f>
        <v>Not Creative</v>
      </c>
      <c r="P259" s="23" t="str">
        <f>VLOOKUP(A259,'LFS Metadata'!$H$2:$J$441,3,FALSE)</f>
        <v>Computer and peripheral equipment manufacturing</v>
      </c>
    </row>
    <row r="260" spans="1:16" s="67" customFormat="1" x14ac:dyDescent="0.45">
      <c r="A260" s="5" t="s">
        <v>10577</v>
      </c>
      <c r="B260" s="61" t="str">
        <f>RIGHT(A260,6)</f>
        <v>334200</v>
      </c>
      <c r="C260" s="61" t="str">
        <f>LEFT(B260,5)&amp;"0"</f>
        <v>334200</v>
      </c>
      <c r="D260" s="61" t="str">
        <f>LEFT(B260,4)&amp;"00"</f>
        <v>334200</v>
      </c>
      <c r="E260" s="61" t="str">
        <f>LEFT(B260,3)&amp;"000"</f>
        <v>334000</v>
      </c>
      <c r="F260" s="61" t="str">
        <f>LEFT(B260,2)&amp;"0000"</f>
        <v>330000</v>
      </c>
      <c r="G260" s="61" t="s">
        <v>6031</v>
      </c>
      <c r="H260" s="160">
        <v>6.3645130183220835E-2</v>
      </c>
      <c r="I260" s="61" t="s">
        <v>6031</v>
      </c>
      <c r="J260" s="61"/>
      <c r="K260" s="173"/>
      <c r="L260" s="173"/>
      <c r="M260" s="61" t="s">
        <v>142</v>
      </c>
      <c r="N260" s="36" t="s">
        <v>11884</v>
      </c>
      <c r="O260" s="54" t="str">
        <f>IF(ISERROR(VLOOKUP(B260,B$2:G$184,6,FALSE)),"Not Creative",VLOOKUP(B260,B$2:G$184,6,FALSE))</f>
        <v>Not Creative</v>
      </c>
      <c r="P260" s="23" t="str">
        <f>VLOOKUP(A260,'LFS Metadata'!$H$2:$J$441,3,FALSE)</f>
        <v>Communications equipment manufacturing</v>
      </c>
    </row>
    <row r="261" spans="1:16" s="67" customFormat="1" x14ac:dyDescent="0.45">
      <c r="A261" s="4" t="s">
        <v>10578</v>
      </c>
      <c r="B261" s="36" t="str">
        <f>RIGHT(A261,6)</f>
        <v>334300</v>
      </c>
      <c r="C261" s="36" t="str">
        <f>LEFT(B261,5)&amp;"0"</f>
        <v>334300</v>
      </c>
      <c r="D261" s="36" t="str">
        <f>LEFT(B261,4)&amp;"00"</f>
        <v>334300</v>
      </c>
      <c r="E261" s="36" t="str">
        <f>LEFT(B261,3)&amp;"000"</f>
        <v>334000</v>
      </c>
      <c r="F261" s="36" t="str">
        <f>LEFT(B261,2)&amp;"0000"</f>
        <v>330000</v>
      </c>
      <c r="G261" s="36" t="s">
        <v>6031</v>
      </c>
      <c r="H261" s="160">
        <v>5.7613168724279837E-2</v>
      </c>
      <c r="I261" s="36" t="s">
        <v>6031</v>
      </c>
      <c r="J261" s="36"/>
      <c r="K261" s="173"/>
      <c r="L261" s="173"/>
      <c r="M261" s="36" t="s">
        <v>142</v>
      </c>
      <c r="N261" s="36" t="s">
        <v>11884</v>
      </c>
      <c r="O261" s="52" t="str">
        <f>IF(ISERROR(VLOOKUP(B261,B$2:G$184,6,FALSE)),"Not Creative",VLOOKUP(B261,B$2:G$184,6,FALSE))</f>
        <v>Not Creative</v>
      </c>
      <c r="P261" s="23" t="str">
        <f>VLOOKUP(A261,'LFS Metadata'!$H$2:$J$441,3,FALSE)</f>
        <v>Audio and video equipment manufacturing</v>
      </c>
    </row>
    <row r="262" spans="1:16" s="67" customFormat="1" x14ac:dyDescent="0.45">
      <c r="A262" s="5" t="s">
        <v>10579</v>
      </c>
      <c r="B262" s="61" t="str">
        <f>RIGHT(A262,6)</f>
        <v>334400</v>
      </c>
      <c r="C262" s="61" t="str">
        <f>LEFT(B262,5)&amp;"0"</f>
        <v>334400</v>
      </c>
      <c r="D262" s="61" t="str">
        <f>LEFT(B262,4)&amp;"00"</f>
        <v>334400</v>
      </c>
      <c r="E262" s="61" t="str">
        <f>LEFT(B262,3)&amp;"000"</f>
        <v>334000</v>
      </c>
      <c r="F262" s="61" t="str">
        <f>LEFT(B262,2)&amp;"0000"</f>
        <v>330000</v>
      </c>
      <c r="G262" s="61" t="s">
        <v>6031</v>
      </c>
      <c r="H262" s="160">
        <v>3.533123028391167E-2</v>
      </c>
      <c r="I262" s="61" t="s">
        <v>6031</v>
      </c>
      <c r="J262" s="61"/>
      <c r="K262" s="173"/>
      <c r="L262" s="173"/>
      <c r="M262" s="61" t="s">
        <v>142</v>
      </c>
      <c r="N262" s="36" t="s">
        <v>11884</v>
      </c>
      <c r="O262" s="54" t="str">
        <f>IF(ISERROR(VLOOKUP(B262,B$2:G$184,6,FALSE)),"Not Creative",VLOOKUP(B262,B$2:G$184,6,FALSE))</f>
        <v>Not Creative</v>
      </c>
      <c r="P262" s="23" t="str">
        <f>VLOOKUP(A262,'LFS Metadata'!$H$2:$J$441,3,FALSE)</f>
        <v>Semiconductor and other electronic component manufacturing</v>
      </c>
    </row>
    <row r="263" spans="1:16" s="67" customFormat="1" x14ac:dyDescent="0.45">
      <c r="A263" s="4" t="s">
        <v>10580</v>
      </c>
      <c r="B263" s="36" t="str">
        <f>RIGHT(A263,6)</f>
        <v>334500</v>
      </c>
      <c r="C263" s="36" t="str">
        <f>LEFT(B263,5)&amp;"0"</f>
        <v>334500</v>
      </c>
      <c r="D263" s="36" t="str">
        <f>LEFT(B263,4)&amp;"00"</f>
        <v>334500</v>
      </c>
      <c r="E263" s="36" t="str">
        <f>LEFT(B263,3)&amp;"000"</f>
        <v>334000</v>
      </c>
      <c r="F263" s="36" t="str">
        <f>LEFT(B263,2)&amp;"0000"</f>
        <v>330000</v>
      </c>
      <c r="G263" s="36" t="s">
        <v>6031</v>
      </c>
      <c r="H263" s="160">
        <v>6.013215859030837E-2</v>
      </c>
      <c r="I263" s="36" t="s">
        <v>6031</v>
      </c>
      <c r="J263" s="36"/>
      <c r="K263" s="173"/>
      <c r="L263" s="173"/>
      <c r="M263" s="36" t="s">
        <v>142</v>
      </c>
      <c r="N263" s="36" t="s">
        <v>11884</v>
      </c>
      <c r="O263" s="52" t="str">
        <f>IF(ISERROR(VLOOKUP(B263,B$2:G$184,6,FALSE)),"Not Creative",VLOOKUP(B263,B$2:G$184,6,FALSE))</f>
        <v>Not Creative</v>
      </c>
      <c r="P263" s="23" t="str">
        <f>VLOOKUP(A263,'LFS Metadata'!$H$2:$J$441,3,FALSE)</f>
        <v>Navigational, measuring, medical and control instruments manufacturing</v>
      </c>
    </row>
    <row r="264" spans="1:16" s="67" customFormat="1" x14ac:dyDescent="0.45">
      <c r="A264" s="4" t="s">
        <v>10526</v>
      </c>
      <c r="B264" s="36" t="str">
        <f>RIGHT(A264,6)</f>
        <v>314100</v>
      </c>
      <c r="C264" s="36" t="str">
        <f>LEFT(B264,5)&amp;"0"</f>
        <v>314100</v>
      </c>
      <c r="D264" s="36" t="str">
        <f>LEFT(B264,4)&amp;"00"</f>
        <v>314100</v>
      </c>
      <c r="E264" s="36" t="str">
        <f>LEFT(B264,3)&amp;"000"</f>
        <v>314000</v>
      </c>
      <c r="F264" s="36" t="str">
        <f>LEFT(B264,2)&amp;"0000"</f>
        <v>310000</v>
      </c>
      <c r="G264" s="36" t="s">
        <v>6031</v>
      </c>
      <c r="H264" s="160">
        <v>3.1988873435326845E-2</v>
      </c>
      <c r="I264" s="36" t="s">
        <v>6031</v>
      </c>
      <c r="J264" s="36"/>
      <c r="K264" s="173" t="s">
        <v>12101</v>
      </c>
      <c r="L264" s="173" t="s">
        <v>7</v>
      </c>
      <c r="M264" s="36" t="s">
        <v>142</v>
      </c>
      <c r="N264" s="36" t="s">
        <v>11884</v>
      </c>
      <c r="O264" s="52" t="str">
        <f>IF(ISERROR(VLOOKUP(B264,B$2:G$184,6,FALSE)),"Not Creative",VLOOKUP(B264,B$2:G$184,6,FALSE))</f>
        <v>Not Creative</v>
      </c>
      <c r="P264" s="23" t="str">
        <f>VLOOKUP(A264,'LFS Metadata'!$H$2:$J$441,3,FALSE)</f>
        <v>Textile furnishings mills</v>
      </c>
    </row>
    <row r="265" spans="1:16" s="67" customFormat="1" x14ac:dyDescent="0.45">
      <c r="A265" s="4" t="s">
        <v>10582</v>
      </c>
      <c r="B265" s="36" t="str">
        <f>RIGHT(A265,6)</f>
        <v>335100</v>
      </c>
      <c r="C265" s="36" t="str">
        <f>LEFT(B265,5)&amp;"0"</f>
        <v>335100</v>
      </c>
      <c r="D265" s="36" t="str">
        <f>LEFT(B265,4)&amp;"00"</f>
        <v>335100</v>
      </c>
      <c r="E265" s="36" t="str">
        <f>LEFT(B265,3)&amp;"000"</f>
        <v>335000</v>
      </c>
      <c r="F265" s="36" t="str">
        <f>LEFT(B265,2)&amp;"0000"</f>
        <v>330000</v>
      </c>
      <c r="G265" s="36" t="s">
        <v>6031</v>
      </c>
      <c r="H265" s="160">
        <v>5.2905464006938421E-2</v>
      </c>
      <c r="I265" s="36" t="s">
        <v>6031</v>
      </c>
      <c r="J265" s="36"/>
      <c r="K265" s="173"/>
      <c r="L265" s="173"/>
      <c r="M265" s="36" t="s">
        <v>142</v>
      </c>
      <c r="N265" s="36" t="s">
        <v>11884</v>
      </c>
      <c r="O265" s="52" t="str">
        <f>IF(ISERROR(VLOOKUP(B265,B$2:G$184,6,FALSE)),"Not Creative",VLOOKUP(B265,B$2:G$184,6,FALSE))</f>
        <v>Not Creative</v>
      </c>
      <c r="P265" s="23" t="str">
        <f>VLOOKUP(A265,'LFS Metadata'!$H$2:$J$441,3,FALSE)</f>
        <v>Electric lighting equipment manufacturing</v>
      </c>
    </row>
    <row r="266" spans="1:16" s="67" customFormat="1" x14ac:dyDescent="0.45">
      <c r="A266" s="5" t="s">
        <v>10583</v>
      </c>
      <c r="B266" s="61" t="str">
        <f>RIGHT(A266,6)</f>
        <v>335200</v>
      </c>
      <c r="C266" s="61" t="str">
        <f>LEFT(B266,5)&amp;"0"</f>
        <v>335200</v>
      </c>
      <c r="D266" s="61" t="str">
        <f>LEFT(B266,4)&amp;"00"</f>
        <v>335200</v>
      </c>
      <c r="E266" s="61" t="str">
        <f>LEFT(B266,3)&amp;"000"</f>
        <v>335000</v>
      </c>
      <c r="F266" s="61" t="str">
        <f>LEFT(B266,2)&amp;"0000"</f>
        <v>330000</v>
      </c>
      <c r="G266" s="61" t="s">
        <v>6031</v>
      </c>
      <c r="H266" s="160">
        <v>3.125E-2</v>
      </c>
      <c r="I266" s="61" t="s">
        <v>6031</v>
      </c>
      <c r="J266" s="61"/>
      <c r="K266" s="173"/>
      <c r="L266" s="173"/>
      <c r="M266" s="61" t="s">
        <v>142</v>
      </c>
      <c r="N266" s="36" t="s">
        <v>11884</v>
      </c>
      <c r="O266" s="54" t="str">
        <f>IF(ISERROR(VLOOKUP(B266,B$2:G$184,6,FALSE)),"Not Creative",VLOOKUP(B266,B$2:G$184,6,FALSE))</f>
        <v>Not Creative</v>
      </c>
      <c r="P266" s="23" t="str">
        <f>VLOOKUP(A266,'LFS Metadata'!$H$2:$J$441,3,FALSE)</f>
        <v>Household appliance manufacturing</v>
      </c>
    </row>
    <row r="267" spans="1:16" s="67" customFormat="1" x14ac:dyDescent="0.45">
      <c r="A267" s="4" t="s">
        <v>10584</v>
      </c>
      <c r="B267" s="36" t="str">
        <f>RIGHT(A267,6)</f>
        <v>335300</v>
      </c>
      <c r="C267" s="36" t="str">
        <f>LEFT(B267,5)&amp;"0"</f>
        <v>335300</v>
      </c>
      <c r="D267" s="36" t="str">
        <f>LEFT(B267,4)&amp;"00"</f>
        <v>335300</v>
      </c>
      <c r="E267" s="36" t="str">
        <f>LEFT(B267,3)&amp;"000"</f>
        <v>335000</v>
      </c>
      <c r="F267" s="36" t="str">
        <f>LEFT(B267,2)&amp;"0000"</f>
        <v>330000</v>
      </c>
      <c r="G267" s="36" t="s">
        <v>6031</v>
      </c>
      <c r="H267" s="160">
        <v>2.7500859401856308E-2</v>
      </c>
      <c r="I267" s="36" t="s">
        <v>6031</v>
      </c>
      <c r="J267" s="36"/>
      <c r="K267" s="173"/>
      <c r="L267" s="173"/>
      <c r="M267" s="36" t="s">
        <v>142</v>
      </c>
      <c r="N267" s="36" t="s">
        <v>11884</v>
      </c>
      <c r="O267" s="52" t="str">
        <f>IF(ISERROR(VLOOKUP(B267,B$2:G$184,6,FALSE)),"Not Creative",VLOOKUP(B267,B$2:G$184,6,FALSE))</f>
        <v>Not Creative</v>
      </c>
      <c r="P267" s="23" t="str">
        <f>VLOOKUP(A267,'LFS Metadata'!$H$2:$J$441,3,FALSE)</f>
        <v>Electrical equipment manufacturing</v>
      </c>
    </row>
    <row r="268" spans="1:16" s="67" customFormat="1" x14ac:dyDescent="0.45">
      <c r="A268" s="5" t="s">
        <v>10585</v>
      </c>
      <c r="B268" s="61" t="str">
        <f>RIGHT(A268,6)</f>
        <v>335900</v>
      </c>
      <c r="C268" s="61" t="str">
        <f>LEFT(B268,5)&amp;"0"</f>
        <v>335900</v>
      </c>
      <c r="D268" s="61" t="str">
        <f>LEFT(B268,4)&amp;"00"</f>
        <v>335900</v>
      </c>
      <c r="E268" s="61" t="str">
        <f>LEFT(B268,3)&amp;"000"</f>
        <v>335000</v>
      </c>
      <c r="F268" s="61" t="str">
        <f>LEFT(B268,2)&amp;"0000"</f>
        <v>330000</v>
      </c>
      <c r="G268" s="61" t="s">
        <v>6031</v>
      </c>
      <c r="H268" s="160">
        <v>2.465897166841553E-2</v>
      </c>
      <c r="I268" s="61" t="s">
        <v>6031</v>
      </c>
      <c r="J268" s="61"/>
      <c r="K268" s="173"/>
      <c r="L268" s="173"/>
      <c r="M268" s="61" t="s">
        <v>142</v>
      </c>
      <c r="N268" s="36" t="s">
        <v>11884</v>
      </c>
      <c r="O268" s="54" t="str">
        <f>IF(ISERROR(VLOOKUP(B268,B$2:G$184,6,FALSE)),"Not Creative",VLOOKUP(B268,B$2:G$184,6,FALSE))</f>
        <v>Not Creative</v>
      </c>
      <c r="P268" s="23" t="str">
        <f>VLOOKUP(A268,'LFS Metadata'!$H$2:$J$441,3,FALSE)</f>
        <v>Other electrical equipment and component manufacturing</v>
      </c>
    </row>
    <row r="269" spans="1:16" s="67" customFormat="1" x14ac:dyDescent="0.45">
      <c r="A269" s="4" t="s">
        <v>10586</v>
      </c>
      <c r="B269" s="36" t="str">
        <f>RIGHT(A269,6)</f>
        <v>336100</v>
      </c>
      <c r="C269" s="36" t="str">
        <f>LEFT(B269,5)&amp;"0"</f>
        <v>336100</v>
      </c>
      <c r="D269" s="36" t="str">
        <f>LEFT(B269,4)&amp;"00"</f>
        <v>336100</v>
      </c>
      <c r="E269" s="36" t="str">
        <f>LEFT(B269,3)&amp;"000"</f>
        <v>336000</v>
      </c>
      <c r="F269" s="36" t="str">
        <f>LEFT(B269,2)&amp;"0000"</f>
        <v>330000</v>
      </c>
      <c r="G269" s="36" t="s">
        <v>6031</v>
      </c>
      <c r="H269" s="160">
        <v>1.0420225486846601E-2</v>
      </c>
      <c r="I269" s="36" t="s">
        <v>6031</v>
      </c>
      <c r="J269" s="36"/>
      <c r="K269" s="173"/>
      <c r="L269" s="173"/>
      <c r="M269" s="36" t="s">
        <v>142</v>
      </c>
      <c r="N269" s="36" t="s">
        <v>11884</v>
      </c>
      <c r="O269" s="52" t="str">
        <f>IF(ISERROR(VLOOKUP(B269,B$2:G$184,6,FALSE)),"Not Creative",VLOOKUP(B269,B$2:G$184,6,FALSE))</f>
        <v>Not Creative</v>
      </c>
      <c r="P269" s="23" t="str">
        <f>VLOOKUP(A269,'LFS Metadata'!$H$2:$J$441,3,FALSE)</f>
        <v>Motor vehicle manufacturing</v>
      </c>
    </row>
    <row r="270" spans="1:16" s="67" customFormat="1" x14ac:dyDescent="0.45">
      <c r="A270" s="5" t="s">
        <v>10587</v>
      </c>
      <c r="B270" s="61" t="str">
        <f>RIGHT(A270,6)</f>
        <v>336200</v>
      </c>
      <c r="C270" s="61" t="str">
        <f>LEFT(B270,5)&amp;"0"</f>
        <v>336200</v>
      </c>
      <c r="D270" s="61" t="str">
        <f>LEFT(B270,4)&amp;"00"</f>
        <v>336200</v>
      </c>
      <c r="E270" s="61" t="str">
        <f>LEFT(B270,3)&amp;"000"</f>
        <v>336000</v>
      </c>
      <c r="F270" s="61" t="str">
        <f>LEFT(B270,2)&amp;"0000"</f>
        <v>330000</v>
      </c>
      <c r="G270" s="61" t="s">
        <v>6031</v>
      </c>
      <c r="H270" s="160">
        <v>9.3075204765450479E-3</v>
      </c>
      <c r="I270" s="61" t="s">
        <v>6031</v>
      </c>
      <c r="J270" s="61"/>
      <c r="K270" s="173"/>
      <c r="L270" s="173"/>
      <c r="M270" s="61" t="s">
        <v>142</v>
      </c>
      <c r="N270" s="36" t="s">
        <v>11884</v>
      </c>
      <c r="O270" s="54" t="str">
        <f>IF(ISERROR(VLOOKUP(B270,B$2:G$184,6,FALSE)),"Not Creative",VLOOKUP(B270,B$2:G$184,6,FALSE))</f>
        <v>Not Creative</v>
      </c>
      <c r="P270" s="23" t="str">
        <f>VLOOKUP(A270,'LFS Metadata'!$H$2:$J$441,3,FALSE)</f>
        <v>Motor vehicle body and trailer manufacturing</v>
      </c>
    </row>
    <row r="271" spans="1:16" s="67" customFormat="1" x14ac:dyDescent="0.45">
      <c r="A271" s="4" t="s">
        <v>10588</v>
      </c>
      <c r="B271" s="36" t="str">
        <f>RIGHT(A271,6)</f>
        <v>336300</v>
      </c>
      <c r="C271" s="36" t="str">
        <f>LEFT(B271,5)&amp;"0"</f>
        <v>336300</v>
      </c>
      <c r="D271" s="36" t="str">
        <f>LEFT(B271,4)&amp;"00"</f>
        <v>336300</v>
      </c>
      <c r="E271" s="36" t="str">
        <f>LEFT(B271,3)&amp;"000"</f>
        <v>336000</v>
      </c>
      <c r="F271" s="36" t="str">
        <f>LEFT(B271,2)&amp;"0000"</f>
        <v>330000</v>
      </c>
      <c r="G271" s="36" t="s">
        <v>6031</v>
      </c>
      <c r="H271" s="160">
        <v>8.5317901921507528E-3</v>
      </c>
      <c r="I271" s="36" t="s">
        <v>6031</v>
      </c>
      <c r="J271" s="36"/>
      <c r="K271" s="173"/>
      <c r="L271" s="173"/>
      <c r="M271" s="36" t="s">
        <v>142</v>
      </c>
      <c r="N271" s="36" t="s">
        <v>11884</v>
      </c>
      <c r="O271" s="52" t="str">
        <f>IF(ISERROR(VLOOKUP(B271,B$2:G$184,6,FALSE)),"Not Creative",VLOOKUP(B271,B$2:G$184,6,FALSE))</f>
        <v>Not Creative</v>
      </c>
      <c r="P271" s="23" t="str">
        <f>VLOOKUP(A271,'LFS Metadata'!$H$2:$J$441,3,FALSE)</f>
        <v>Motor vehicle parts manufacturing</v>
      </c>
    </row>
    <row r="272" spans="1:16" s="67" customFormat="1" x14ac:dyDescent="0.45">
      <c r="A272" s="5" t="s">
        <v>10589</v>
      </c>
      <c r="B272" s="61" t="str">
        <f>RIGHT(A272,6)</f>
        <v>336400</v>
      </c>
      <c r="C272" s="61" t="str">
        <f>LEFT(B272,5)&amp;"0"</f>
        <v>336400</v>
      </c>
      <c r="D272" s="61" t="str">
        <f>LEFT(B272,4)&amp;"00"</f>
        <v>336400</v>
      </c>
      <c r="E272" s="61" t="str">
        <f>LEFT(B272,3)&amp;"000"</f>
        <v>336000</v>
      </c>
      <c r="F272" s="61" t="str">
        <f>LEFT(B272,2)&amp;"0000"</f>
        <v>330000</v>
      </c>
      <c r="G272" s="61" t="s">
        <v>6031</v>
      </c>
      <c r="H272" s="160">
        <v>2.8566279174551682E-2</v>
      </c>
      <c r="I272" s="61" t="s">
        <v>6031</v>
      </c>
      <c r="J272" s="61"/>
      <c r="K272" s="173"/>
      <c r="L272" s="173"/>
      <c r="M272" s="61" t="s">
        <v>142</v>
      </c>
      <c r="N272" s="36" t="s">
        <v>11884</v>
      </c>
      <c r="O272" s="54" t="str">
        <f>IF(ISERROR(VLOOKUP(B272,B$2:G$184,6,FALSE)),"Not Creative",VLOOKUP(B272,B$2:G$184,6,FALSE))</f>
        <v>Not Creative</v>
      </c>
      <c r="P272" s="23" t="str">
        <f>VLOOKUP(A272,'LFS Metadata'!$H$2:$J$441,3,FALSE)</f>
        <v>Aerospace product and parts manufacturing</v>
      </c>
    </row>
    <row r="273" spans="1:16" s="67" customFormat="1" x14ac:dyDescent="0.45">
      <c r="A273" s="4" t="s">
        <v>10590</v>
      </c>
      <c r="B273" s="36" t="str">
        <f>RIGHT(A273,6)</f>
        <v>336500</v>
      </c>
      <c r="C273" s="36" t="str">
        <f>LEFT(B273,5)&amp;"0"</f>
        <v>336500</v>
      </c>
      <c r="D273" s="36" t="str">
        <f>LEFT(B273,4)&amp;"00"</f>
        <v>336500</v>
      </c>
      <c r="E273" s="36" t="str">
        <f>LEFT(B273,3)&amp;"000"</f>
        <v>336000</v>
      </c>
      <c r="F273" s="36" t="str">
        <f>LEFT(B273,2)&amp;"0000"</f>
        <v>330000</v>
      </c>
      <c r="G273" s="36" t="s">
        <v>6031</v>
      </c>
      <c r="H273" s="160">
        <v>2.2222222222222223E-2</v>
      </c>
      <c r="I273" s="36" t="s">
        <v>6031</v>
      </c>
      <c r="J273" s="36"/>
      <c r="K273" s="173"/>
      <c r="L273" s="173"/>
      <c r="M273" s="36" t="s">
        <v>142</v>
      </c>
      <c r="N273" s="36" t="s">
        <v>11884</v>
      </c>
      <c r="O273" s="52" t="str">
        <f>IF(ISERROR(VLOOKUP(B273,B$2:G$184,6,FALSE)),"Not Creative",VLOOKUP(B273,B$2:G$184,6,FALSE))</f>
        <v>Not Creative</v>
      </c>
      <c r="P273" s="23" t="str">
        <f>VLOOKUP(A273,'LFS Metadata'!$H$2:$J$441,3,FALSE)</f>
        <v>Railroad rolling stock manufacturing</v>
      </c>
    </row>
    <row r="274" spans="1:16" s="67" customFormat="1" x14ac:dyDescent="0.45">
      <c r="A274" s="5" t="s">
        <v>10591</v>
      </c>
      <c r="B274" s="61" t="str">
        <f>RIGHT(A274,6)</f>
        <v>336600</v>
      </c>
      <c r="C274" s="61" t="str">
        <f>LEFT(B274,5)&amp;"0"</f>
        <v>336600</v>
      </c>
      <c r="D274" s="61" t="str">
        <f>LEFT(B274,4)&amp;"00"</f>
        <v>336600</v>
      </c>
      <c r="E274" s="61" t="str">
        <f>LEFT(B274,3)&amp;"000"</f>
        <v>336000</v>
      </c>
      <c r="F274" s="61" t="str">
        <f>LEFT(B274,2)&amp;"0000"</f>
        <v>330000</v>
      </c>
      <c r="G274" s="61" t="s">
        <v>6031</v>
      </c>
      <c r="H274" s="160">
        <v>1.4412416851441241E-2</v>
      </c>
      <c r="I274" s="61" t="s">
        <v>6031</v>
      </c>
      <c r="J274" s="61"/>
      <c r="K274" s="173"/>
      <c r="L274" s="173"/>
      <c r="M274" s="61" t="s">
        <v>142</v>
      </c>
      <c r="N274" s="36" t="s">
        <v>11884</v>
      </c>
      <c r="O274" s="54" t="str">
        <f>IF(ISERROR(VLOOKUP(B274,B$2:G$184,6,FALSE)),"Not Creative",VLOOKUP(B274,B$2:G$184,6,FALSE))</f>
        <v>Not Creative</v>
      </c>
      <c r="P274" s="23" t="str">
        <f>VLOOKUP(A274,'LFS Metadata'!$H$2:$J$441,3,FALSE)</f>
        <v>Ship and boat building</v>
      </c>
    </row>
    <row r="275" spans="1:16" s="67" customFormat="1" x14ac:dyDescent="0.45">
      <c r="A275" s="4" t="s">
        <v>10592</v>
      </c>
      <c r="B275" s="36" t="str">
        <f>RIGHT(A275,6)</f>
        <v>336900</v>
      </c>
      <c r="C275" s="36" t="str">
        <f>LEFT(B275,5)&amp;"0"</f>
        <v>336900</v>
      </c>
      <c r="D275" s="36" t="str">
        <f>LEFT(B275,4)&amp;"00"</f>
        <v>336900</v>
      </c>
      <c r="E275" s="36" t="str">
        <f>LEFT(B275,3)&amp;"000"</f>
        <v>336000</v>
      </c>
      <c r="F275" s="36" t="str">
        <f>LEFT(B275,2)&amp;"0000"</f>
        <v>330000</v>
      </c>
      <c r="G275" s="36" t="s">
        <v>6031</v>
      </c>
      <c r="H275" s="160">
        <v>4.8387096774193547E-2</v>
      </c>
      <c r="I275" s="36" t="s">
        <v>6031</v>
      </c>
      <c r="J275" s="36"/>
      <c r="K275" s="173"/>
      <c r="L275" s="173"/>
      <c r="M275" s="36" t="s">
        <v>142</v>
      </c>
      <c r="N275" s="36" t="s">
        <v>11884</v>
      </c>
      <c r="O275" s="52" t="str">
        <f>IF(ISERROR(VLOOKUP(B275,B$2:G$184,6,FALSE)),"Not Creative",VLOOKUP(B275,B$2:G$184,6,FALSE))</f>
        <v>Not Creative</v>
      </c>
      <c r="P275" s="23" t="str">
        <f>VLOOKUP(A275,'LFS Metadata'!$H$2:$J$441,3,FALSE)</f>
        <v>Other transportation equipment manufacturing</v>
      </c>
    </row>
    <row r="276" spans="1:16" s="67" customFormat="1" x14ac:dyDescent="0.45">
      <c r="A276" s="5" t="s">
        <v>10527</v>
      </c>
      <c r="B276" s="61" t="str">
        <f>RIGHT(A276,6)</f>
        <v>314900</v>
      </c>
      <c r="C276" s="61" t="str">
        <f>LEFT(B276,5)&amp;"0"</f>
        <v>314900</v>
      </c>
      <c r="D276" s="61" t="str">
        <f>LEFT(B276,4)&amp;"00"</f>
        <v>314900</v>
      </c>
      <c r="E276" s="61" t="str">
        <f>LEFT(B276,3)&amp;"000"</f>
        <v>314000</v>
      </c>
      <c r="F276" s="61" t="str">
        <f>LEFT(B276,2)&amp;"0000"</f>
        <v>310000</v>
      </c>
      <c r="G276" s="61" t="s">
        <v>6031</v>
      </c>
      <c r="H276" s="160">
        <v>5.7565789473684209E-2</v>
      </c>
      <c r="I276" s="61" t="s">
        <v>6031</v>
      </c>
      <c r="J276" s="61"/>
      <c r="K276" s="173" t="s">
        <v>12101</v>
      </c>
      <c r="L276" s="173" t="s">
        <v>7</v>
      </c>
      <c r="M276" s="61" t="s">
        <v>142</v>
      </c>
      <c r="N276" s="36" t="s">
        <v>11884</v>
      </c>
      <c r="O276" s="54" t="str">
        <f>IF(ISERROR(VLOOKUP(B276,B$2:G$184,6,FALSE)),"Not Creative",VLOOKUP(B276,B$2:G$184,6,FALSE))</f>
        <v>Not Creative</v>
      </c>
      <c r="P276" s="23" t="str">
        <f>VLOOKUP(A276,'LFS Metadata'!$H$2:$J$441,3,FALSE)</f>
        <v>Other textile product mills</v>
      </c>
    </row>
    <row r="277" spans="1:16" s="67" customFormat="1" x14ac:dyDescent="0.45">
      <c r="A277" s="4" t="s">
        <v>10528</v>
      </c>
      <c r="B277" s="36" t="str">
        <f>RIGHT(A277,6)</f>
        <v>315100</v>
      </c>
      <c r="C277" s="36" t="str">
        <f>LEFT(B277,5)&amp;"0"</f>
        <v>315100</v>
      </c>
      <c r="D277" s="36" t="str">
        <f>LEFT(B277,4)&amp;"00"</f>
        <v>315100</v>
      </c>
      <c r="E277" s="36" t="str">
        <f>LEFT(B277,3)&amp;"000"</f>
        <v>315000</v>
      </c>
      <c r="F277" s="36" t="str">
        <f>LEFT(B277,2)&amp;"0000"</f>
        <v>310000</v>
      </c>
      <c r="G277" s="36" t="s">
        <v>6031</v>
      </c>
      <c r="H277" s="160">
        <v>7.0731707317073164E-2</v>
      </c>
      <c r="I277" s="36" t="s">
        <v>6031</v>
      </c>
      <c r="J277" s="36"/>
      <c r="K277" s="173" t="s">
        <v>12101</v>
      </c>
      <c r="L277" s="173" t="s">
        <v>7</v>
      </c>
      <c r="M277" s="36" t="s">
        <v>142</v>
      </c>
      <c r="N277" s="36" t="s">
        <v>11884</v>
      </c>
      <c r="O277" s="52" t="str">
        <f>IF(ISERROR(VLOOKUP(B277,B$2:G$184,6,FALSE)),"Not Creative",VLOOKUP(B277,B$2:G$184,6,FALSE))</f>
        <v>Not Creative</v>
      </c>
      <c r="P277" s="23" t="str">
        <f>VLOOKUP(A277,'LFS Metadata'!$H$2:$J$441,3,FALSE)</f>
        <v>Clothing knitting mills</v>
      </c>
    </row>
    <row r="278" spans="1:16" s="67" customFormat="1" x14ac:dyDescent="0.45">
      <c r="A278" s="4" t="s">
        <v>10596</v>
      </c>
      <c r="B278" s="36" t="str">
        <f>RIGHT(A278,6)</f>
        <v>339100</v>
      </c>
      <c r="C278" s="36" t="str">
        <f>LEFT(B278,5)&amp;"0"</f>
        <v>339100</v>
      </c>
      <c r="D278" s="36" t="str">
        <f>LEFT(B278,4)&amp;"00"</f>
        <v>339100</v>
      </c>
      <c r="E278" s="36" t="str">
        <f>LEFT(B278,3)&amp;"000"</f>
        <v>339000</v>
      </c>
      <c r="F278" s="36" t="str">
        <f>LEFT(B278,2)&amp;"0000"</f>
        <v>330000</v>
      </c>
      <c r="G278" s="36" t="s">
        <v>6031</v>
      </c>
      <c r="H278" s="160">
        <v>2.8846153846153848E-2</v>
      </c>
      <c r="I278" s="36" t="s">
        <v>6031</v>
      </c>
      <c r="J278" s="36"/>
      <c r="K278" s="173"/>
      <c r="L278" s="173"/>
      <c r="M278" s="36" t="s">
        <v>142</v>
      </c>
      <c r="N278" s="36" t="s">
        <v>11884</v>
      </c>
      <c r="O278" s="52" t="str">
        <f>IF(ISERROR(VLOOKUP(B278,B$2:G$184,6,FALSE)),"Not Creative",VLOOKUP(B278,B$2:G$184,6,FALSE))</f>
        <v>Not Creative</v>
      </c>
      <c r="P278" s="23" t="str">
        <f>VLOOKUP(A278,'LFS Metadata'!$H$2:$J$441,3,FALSE)</f>
        <v>Medical equipment and supplies manufacturing</v>
      </c>
    </row>
    <row r="279" spans="1:16" s="67" customFormat="1" x14ac:dyDescent="0.45">
      <c r="A279" s="5" t="s">
        <v>10529</v>
      </c>
      <c r="B279" s="61" t="str">
        <f>RIGHT(A279,6)</f>
        <v>315200</v>
      </c>
      <c r="C279" s="61" t="str">
        <f>LEFT(B279,5)&amp;"0"</f>
        <v>315200</v>
      </c>
      <c r="D279" s="61" t="str">
        <f>LEFT(B279,4)&amp;"00"</f>
        <v>315200</v>
      </c>
      <c r="E279" s="61" t="str">
        <f>LEFT(B279,3)&amp;"000"</f>
        <v>315000</v>
      </c>
      <c r="F279" s="61" t="str">
        <f>LEFT(B279,2)&amp;"0000"</f>
        <v>310000</v>
      </c>
      <c r="G279" s="61" t="s">
        <v>6031</v>
      </c>
      <c r="H279" s="160">
        <v>6.0444254592054679E-2</v>
      </c>
      <c r="I279" s="61" t="s">
        <v>6031</v>
      </c>
      <c r="J279" s="61"/>
      <c r="K279" s="173" t="s">
        <v>12101</v>
      </c>
      <c r="L279" s="173" t="s">
        <v>7</v>
      </c>
      <c r="M279" s="61" t="s">
        <v>142</v>
      </c>
      <c r="N279" s="36" t="s">
        <v>11884</v>
      </c>
      <c r="O279" s="54" t="str">
        <f>IF(ISERROR(VLOOKUP(B279,B$2:G$184,6,FALSE)),"Not Creative",VLOOKUP(B279,B$2:G$184,6,FALSE))</f>
        <v>Not Creative</v>
      </c>
      <c r="P279" s="23" t="str">
        <f>VLOOKUP(A279,'LFS Metadata'!$H$2:$J$441,3,FALSE)</f>
        <v>Cut and sew clothing manufacturing</v>
      </c>
    </row>
    <row r="280" spans="1:16" x14ac:dyDescent="0.45">
      <c r="A280" s="53" t="s">
        <v>10230</v>
      </c>
      <c r="B280" s="61" t="str">
        <f>RIGHT(A280,6)</f>
        <v>211000</v>
      </c>
      <c r="C280" s="61" t="str">
        <f>LEFT(B280,5)&amp;"0"</f>
        <v>211000</v>
      </c>
      <c r="D280" s="61" t="str">
        <f>LEFT(B280,4)&amp;"00"</f>
        <v>211000</v>
      </c>
      <c r="E280" s="61" t="str">
        <f>LEFT(B280,3)&amp;"000"</f>
        <v>211000</v>
      </c>
      <c r="F280" s="61" t="str">
        <f>LEFT(B280,2)&amp;"0000"</f>
        <v>210000</v>
      </c>
      <c r="G280" s="61" t="s">
        <v>6031</v>
      </c>
      <c r="H280" s="160">
        <v>1</v>
      </c>
      <c r="I280" s="61" t="s">
        <v>6031</v>
      </c>
      <c r="J280" s="61"/>
      <c r="K280" s="173"/>
      <c r="L280" s="173"/>
      <c r="M280" s="61" t="s">
        <v>3236</v>
      </c>
      <c r="N280" s="36" t="s">
        <v>11886</v>
      </c>
      <c r="O280" s="54"/>
      <c r="P280" s="67" t="str">
        <f>VLOOKUP(B280,industry_descriptions!$A$2:$D$501,3,FALSE)</f>
        <v>211000 Oil and gas extraction</v>
      </c>
    </row>
    <row r="281" spans="1:16" x14ac:dyDescent="0.45">
      <c r="A281" s="51" t="s">
        <v>10231</v>
      </c>
      <c r="B281" s="36" t="str">
        <f>RIGHT(A281,6)</f>
        <v>212100</v>
      </c>
      <c r="C281" s="36" t="str">
        <f>LEFT(B281,5)&amp;"0"</f>
        <v>212100</v>
      </c>
      <c r="D281" s="36" t="str">
        <f>LEFT(B281,4)&amp;"00"</f>
        <v>212100</v>
      </c>
      <c r="E281" s="36" t="str">
        <f>LEFT(B281,3)&amp;"000"</f>
        <v>212000</v>
      </c>
      <c r="F281" s="36" t="str">
        <f>LEFT(B281,2)&amp;"0000"</f>
        <v>210000</v>
      </c>
      <c r="G281" s="36" t="s">
        <v>6031</v>
      </c>
      <c r="H281" s="160">
        <v>6.379585326953748E-3</v>
      </c>
      <c r="I281" s="36" t="s">
        <v>6031</v>
      </c>
      <c r="J281" s="36"/>
      <c r="K281" s="173"/>
      <c r="L281" s="173"/>
      <c r="M281" s="36" t="s">
        <v>3236</v>
      </c>
      <c r="N281" s="36" t="s">
        <v>11886</v>
      </c>
      <c r="O281" s="52"/>
      <c r="P281" s="67" t="str">
        <f>VLOOKUP(B281,industry_descriptions!$A$2:$D$501,3,FALSE)</f>
        <v>212100 Coal mining</v>
      </c>
    </row>
    <row r="282" spans="1:16" x14ac:dyDescent="0.45">
      <c r="A282" s="53" t="s">
        <v>10232</v>
      </c>
      <c r="B282" s="61" t="str">
        <f>RIGHT(A282,6)</f>
        <v>212200</v>
      </c>
      <c r="C282" s="61" t="str">
        <f>LEFT(B282,5)&amp;"0"</f>
        <v>212200</v>
      </c>
      <c r="D282" s="61" t="str">
        <f>LEFT(B282,4)&amp;"00"</f>
        <v>212200</v>
      </c>
      <c r="E282" s="61" t="str">
        <f>LEFT(B282,3)&amp;"000"</f>
        <v>212000</v>
      </c>
      <c r="F282" s="61" t="str">
        <f>LEFT(B282,2)&amp;"0000"</f>
        <v>210000</v>
      </c>
      <c r="G282" s="61" t="s">
        <v>6031</v>
      </c>
      <c r="H282" s="160">
        <v>7.6893987142316904E-3</v>
      </c>
      <c r="I282" s="61" t="s">
        <v>6031</v>
      </c>
      <c r="J282" s="61"/>
      <c r="K282" s="173"/>
      <c r="L282" s="173"/>
      <c r="M282" s="61" t="s">
        <v>3236</v>
      </c>
      <c r="N282" s="36" t="s">
        <v>11886</v>
      </c>
      <c r="O282" s="54"/>
      <c r="P282" s="67" t="str">
        <f>VLOOKUP(B282,industry_descriptions!$A$2:$D$501,3,FALSE)</f>
        <v>212200 Metal ore mining</v>
      </c>
    </row>
    <row r="283" spans="1:16" x14ac:dyDescent="0.45">
      <c r="A283" s="51" t="s">
        <v>10233</v>
      </c>
      <c r="B283" s="36" t="str">
        <f>RIGHT(A283,6)</f>
        <v>212300</v>
      </c>
      <c r="C283" s="36" t="str">
        <f>LEFT(B283,5)&amp;"0"</f>
        <v>212300</v>
      </c>
      <c r="D283" s="36" t="str">
        <f>LEFT(B283,4)&amp;"00"</f>
        <v>212300</v>
      </c>
      <c r="E283" s="36" t="str">
        <f>LEFT(B283,3)&amp;"000"</f>
        <v>212000</v>
      </c>
      <c r="F283" s="36" t="str">
        <f>LEFT(B283,2)&amp;"0000"</f>
        <v>210000</v>
      </c>
      <c r="G283" s="36" t="s">
        <v>6031</v>
      </c>
      <c r="H283" s="160">
        <v>4.7909407665505223E-3</v>
      </c>
      <c r="I283" s="36" t="s">
        <v>6031</v>
      </c>
      <c r="J283" s="36"/>
      <c r="K283" s="173"/>
      <c r="L283" s="173"/>
      <c r="M283" s="36" t="s">
        <v>3236</v>
      </c>
      <c r="N283" s="36" t="s">
        <v>11886</v>
      </c>
      <c r="O283" s="52"/>
      <c r="P283" s="67" t="str">
        <f>VLOOKUP(B283,industry_descriptions!$A$2:$D$501,3,FALSE)</f>
        <v>212300 Non-metallic mineral mining and quarrying</v>
      </c>
    </row>
    <row r="284" spans="1:16" x14ac:dyDescent="0.45">
      <c r="A284" s="53" t="s">
        <v>10234</v>
      </c>
      <c r="B284" s="61" t="str">
        <f>RIGHT(A284,6)</f>
        <v>213000</v>
      </c>
      <c r="C284" s="61" t="str">
        <f>LEFT(B284,5)&amp;"0"</f>
        <v>213000</v>
      </c>
      <c r="D284" s="61" t="str">
        <f>LEFT(B284,4)&amp;"00"</f>
        <v>213000</v>
      </c>
      <c r="E284" s="61" t="str">
        <f>LEFT(B284,3)&amp;"000"</f>
        <v>213000</v>
      </c>
      <c r="F284" s="61" t="str">
        <f>LEFT(B284,2)&amp;"0000"</f>
        <v>210000</v>
      </c>
      <c r="G284" s="61" t="s">
        <v>6031</v>
      </c>
      <c r="H284" s="160">
        <v>1</v>
      </c>
      <c r="I284" s="61" t="s">
        <v>6031</v>
      </c>
      <c r="J284" s="61"/>
      <c r="K284" s="173"/>
      <c r="L284" s="173"/>
      <c r="M284" s="61" t="s">
        <v>3236</v>
      </c>
      <c r="N284" s="36" t="s">
        <v>11886</v>
      </c>
      <c r="O284" s="54"/>
      <c r="P284" s="67" t="str">
        <f>VLOOKUP(B284,industry_descriptions!$A$2:$D$501,3,FALSE)</f>
        <v>213000 Support activities for mining, and oil and gas extraction</v>
      </c>
    </row>
    <row r="285" spans="1:16" x14ac:dyDescent="0.45">
      <c r="A285" s="51" t="s">
        <v>10493</v>
      </c>
      <c r="B285" s="36" t="str">
        <f>RIGHT(A285,6)</f>
        <v>211100</v>
      </c>
      <c r="C285" s="36" t="str">
        <f>LEFT(B285,5)&amp;"0"</f>
        <v>211100</v>
      </c>
      <c r="D285" s="36" t="str">
        <f>LEFT(B285,4)&amp;"00"</f>
        <v>211100</v>
      </c>
      <c r="E285" s="36" t="str">
        <f>LEFT(B285,3)&amp;"000"</f>
        <v>211000</v>
      </c>
      <c r="F285" s="36" t="str">
        <f>LEFT(B285,2)&amp;"0000"</f>
        <v>210000</v>
      </c>
      <c r="G285" s="36" t="s">
        <v>6031</v>
      </c>
      <c r="H285" s="160">
        <v>1.7990624604079564E-2</v>
      </c>
      <c r="I285" s="36" t="s">
        <v>6031</v>
      </c>
      <c r="J285" s="36"/>
      <c r="K285" s="173"/>
      <c r="L285" s="173"/>
      <c r="M285" s="36" t="s">
        <v>3236</v>
      </c>
      <c r="N285" s="36" t="s">
        <v>11884</v>
      </c>
      <c r="O285" s="52" t="str">
        <f>IF(ISERROR(VLOOKUP(B285,B$2:G$184,6,FALSE)),"Not Creative",VLOOKUP(B285,B$2:G$184,6,FALSE))</f>
        <v>Not Creative</v>
      </c>
      <c r="P285" s="67" t="str">
        <f>VLOOKUP(A285,'LFS Metadata'!$H$2:$J$441,3,FALSE)</f>
        <v>Oil and gas extraction</v>
      </c>
    </row>
    <row r="286" spans="1:16" x14ac:dyDescent="0.45">
      <c r="A286" s="53" t="s">
        <v>10494</v>
      </c>
      <c r="B286" s="61" t="str">
        <f>RIGHT(A286,6)</f>
        <v>212100</v>
      </c>
      <c r="C286" s="61" t="str">
        <f>LEFT(B286,5)&amp;"0"</f>
        <v>212100</v>
      </c>
      <c r="D286" s="61" t="str">
        <f>LEFT(B286,4)&amp;"00"</f>
        <v>212100</v>
      </c>
      <c r="E286" s="61" t="str">
        <f>LEFT(B286,3)&amp;"000"</f>
        <v>212000</v>
      </c>
      <c r="F286" s="61" t="str">
        <f>LEFT(B286,2)&amp;"0000"</f>
        <v>210000</v>
      </c>
      <c r="G286" s="61" t="s">
        <v>6031</v>
      </c>
      <c r="H286" s="160">
        <v>6.379585326953748E-3</v>
      </c>
      <c r="I286" s="61" t="s">
        <v>6031</v>
      </c>
      <c r="J286" s="61"/>
      <c r="K286" s="173"/>
      <c r="L286" s="173"/>
      <c r="M286" s="61" t="s">
        <v>3236</v>
      </c>
      <c r="N286" s="36" t="s">
        <v>11884</v>
      </c>
      <c r="O286" s="54" t="str">
        <f>IF(ISERROR(VLOOKUP(B286,B$2:G$184,6,FALSE)),"Not Creative",VLOOKUP(B286,B$2:G$184,6,FALSE))</f>
        <v>Not Creative</v>
      </c>
      <c r="P286" s="67" t="str">
        <f>VLOOKUP(A286,'LFS Metadata'!$H$2:$J$441,3,FALSE)</f>
        <v>Coal mining</v>
      </c>
    </row>
    <row r="287" spans="1:16" x14ac:dyDescent="0.45">
      <c r="A287" s="51" t="s">
        <v>10495</v>
      </c>
      <c r="B287" s="36" t="str">
        <f>RIGHT(A287,6)</f>
        <v>212200</v>
      </c>
      <c r="C287" s="36" t="str">
        <f>LEFT(B287,5)&amp;"0"</f>
        <v>212200</v>
      </c>
      <c r="D287" s="36" t="str">
        <f>LEFT(B287,4)&amp;"00"</f>
        <v>212200</v>
      </c>
      <c r="E287" s="36" t="str">
        <f>LEFT(B287,3)&amp;"000"</f>
        <v>212000</v>
      </c>
      <c r="F287" s="36" t="str">
        <f>LEFT(B287,2)&amp;"0000"</f>
        <v>210000</v>
      </c>
      <c r="G287" s="36" t="s">
        <v>6031</v>
      </c>
      <c r="H287" s="160">
        <v>7.6893987142316904E-3</v>
      </c>
      <c r="I287" s="36" t="s">
        <v>6031</v>
      </c>
      <c r="J287" s="36"/>
      <c r="K287" s="173"/>
      <c r="L287" s="173"/>
      <c r="M287" s="36" t="s">
        <v>3236</v>
      </c>
      <c r="N287" s="36" t="s">
        <v>11884</v>
      </c>
      <c r="O287" s="52" t="str">
        <f>IF(ISERROR(VLOOKUP(B287,B$2:G$184,6,FALSE)),"Not Creative",VLOOKUP(B287,B$2:G$184,6,FALSE))</f>
        <v>Not Creative</v>
      </c>
      <c r="P287" s="67" t="str">
        <f>VLOOKUP(A287,'LFS Metadata'!$H$2:$J$441,3,FALSE)</f>
        <v>Metal ore mining</v>
      </c>
    </row>
    <row r="288" spans="1:16" x14ac:dyDescent="0.45">
      <c r="A288" s="53" t="s">
        <v>10496</v>
      </c>
      <c r="B288" s="61" t="str">
        <f>RIGHT(A288,6)</f>
        <v>212300</v>
      </c>
      <c r="C288" s="61" t="str">
        <f>LEFT(B288,5)&amp;"0"</f>
        <v>212300</v>
      </c>
      <c r="D288" s="61" t="str">
        <f>LEFT(B288,4)&amp;"00"</f>
        <v>212300</v>
      </c>
      <c r="E288" s="61" t="str">
        <f>LEFT(B288,3)&amp;"000"</f>
        <v>212000</v>
      </c>
      <c r="F288" s="61" t="str">
        <f>LEFT(B288,2)&amp;"0000"</f>
        <v>210000</v>
      </c>
      <c r="G288" s="61" t="s">
        <v>6031</v>
      </c>
      <c r="H288" s="160">
        <v>4.7909407665505223E-3</v>
      </c>
      <c r="I288" s="61" t="s">
        <v>6031</v>
      </c>
      <c r="J288" s="61"/>
      <c r="K288" s="173"/>
      <c r="L288" s="173"/>
      <c r="M288" s="61" t="s">
        <v>3236</v>
      </c>
      <c r="N288" s="36" t="s">
        <v>11884</v>
      </c>
      <c r="O288" s="54" t="str">
        <f>IF(ISERROR(VLOOKUP(B288,B$2:G$184,6,FALSE)),"Not Creative",VLOOKUP(B288,B$2:G$184,6,FALSE))</f>
        <v>Not Creative</v>
      </c>
      <c r="P288" s="67" t="str">
        <f>VLOOKUP(A288,'LFS Metadata'!$H$2:$J$441,3,FALSE)</f>
        <v>Non-metallic mineral mining and quarrying</v>
      </c>
    </row>
    <row r="289" spans="1:16" x14ac:dyDescent="0.45">
      <c r="A289" s="51" t="s">
        <v>10497</v>
      </c>
      <c r="B289" s="36" t="str">
        <f>RIGHT(A289,6)</f>
        <v>213100</v>
      </c>
      <c r="C289" s="36" t="str">
        <f>LEFT(B289,5)&amp;"0"</f>
        <v>213100</v>
      </c>
      <c r="D289" s="36" t="str">
        <f>LEFT(B289,4)&amp;"00"</f>
        <v>213100</v>
      </c>
      <c r="E289" s="36" t="str">
        <f>LEFT(B289,3)&amp;"000"</f>
        <v>213000</v>
      </c>
      <c r="F289" s="36" t="str">
        <f>LEFT(B289,2)&amp;"0000"</f>
        <v>210000</v>
      </c>
      <c r="G289" s="36" t="s">
        <v>6031</v>
      </c>
      <c r="H289" s="160">
        <v>9.465543114394551E-3</v>
      </c>
      <c r="I289" s="36" t="s">
        <v>6031</v>
      </c>
      <c r="J289" s="36"/>
      <c r="K289" s="173"/>
      <c r="L289" s="173"/>
      <c r="M289" s="36" t="s">
        <v>3236</v>
      </c>
      <c r="N289" s="36" t="s">
        <v>11884</v>
      </c>
      <c r="O289" s="52" t="str">
        <f>IF(ISERROR(VLOOKUP(B289,B$2:G$184,6,FALSE)),"Not Creative",VLOOKUP(B289,B$2:G$184,6,FALSE))</f>
        <v>Not Creative</v>
      </c>
      <c r="P289" s="67" t="str">
        <f>VLOOKUP(A289,'LFS Metadata'!$H$2:$J$441,3,FALSE)</f>
        <v>Support activities for mining, and oil and gas extraction</v>
      </c>
    </row>
    <row r="290" spans="1:16" x14ac:dyDescent="0.45">
      <c r="A290" s="53" t="s">
        <v>10492</v>
      </c>
      <c r="B290" s="61" t="str">
        <f>RIGHT(A290,6)</f>
        <v>21NN00</v>
      </c>
      <c r="C290" s="61" t="str">
        <f>LEFT(B290,5)&amp;"0"</f>
        <v>21NN00</v>
      </c>
      <c r="D290" s="61" t="str">
        <f>LEFT(B290,4)&amp;"00"</f>
        <v>21NN00</v>
      </c>
      <c r="E290" s="61" t="str">
        <f>LEFT(B290,3)&amp;"000"</f>
        <v>21N000</v>
      </c>
      <c r="F290" s="61" t="str">
        <f>LEFT(B290,2)&amp;"0000"</f>
        <v>210000</v>
      </c>
      <c r="G290" s="61" t="s">
        <v>6031</v>
      </c>
      <c r="H290" s="160">
        <v>1</v>
      </c>
      <c r="I290" s="61" t="s">
        <v>6031</v>
      </c>
      <c r="J290" s="61"/>
      <c r="K290" s="173"/>
      <c r="L290" s="173"/>
      <c r="M290" s="61" t="s">
        <v>3236</v>
      </c>
      <c r="N290" s="36" t="s">
        <v>11884</v>
      </c>
      <c r="O290" s="54" t="str">
        <f>IF(ISERROR(VLOOKUP(B290,B$2:G$184,6,FALSE)),"Not Creative",VLOOKUP(B290,B$2:G$184,6,FALSE))</f>
        <v>Not Creative</v>
      </c>
      <c r="P290" s="67" t="str">
        <f>VLOOKUP(A290,'LFS Metadata'!$H$2:$J$441,3,FALSE)</f>
        <v>Mining - not elsewhere classified (nec)</v>
      </c>
    </row>
    <row r="291" spans="1:16" x14ac:dyDescent="0.45">
      <c r="A291" s="53" t="s">
        <v>10457</v>
      </c>
      <c r="B291" s="61" t="str">
        <f>RIGHT(A291,6)</f>
        <v>616D00</v>
      </c>
      <c r="C291" s="61" t="str">
        <f>LEFT(B291,5)&amp;"0"</f>
        <v>616D00</v>
      </c>
      <c r="D291" s="61" t="str">
        <f>LEFT(B291,4)&amp;"00"</f>
        <v>616D00</v>
      </c>
      <c r="E291" s="61" t="str">
        <f>LEFT(B291,3)&amp;"000"</f>
        <v>616000</v>
      </c>
      <c r="F291" s="61" t="str">
        <f>LEFT(B291,2)&amp;"0000"</f>
        <v>610000</v>
      </c>
      <c r="G291" s="61" t="s">
        <v>6031</v>
      </c>
      <c r="H291" s="160">
        <v>1</v>
      </c>
      <c r="I291" s="61" t="s">
        <v>6031</v>
      </c>
      <c r="J291" s="61"/>
      <c r="K291" s="173"/>
      <c r="L291" s="173"/>
      <c r="M291" s="168" t="s">
        <v>10458</v>
      </c>
      <c r="N291" s="36" t="s">
        <v>11886</v>
      </c>
      <c r="O291" s="54"/>
      <c r="P291" s="63" t="e">
        <f>VLOOKUP(B291,industry_descriptions!$A$2:$D$501,3,FALSE)</f>
        <v>#N/A</v>
      </c>
    </row>
    <row r="292" spans="1:16" x14ac:dyDescent="0.45">
      <c r="A292" s="177" t="s">
        <v>10456</v>
      </c>
      <c r="B292" s="36" t="str">
        <f>RIGHT(A292,6)</f>
        <v>71D000</v>
      </c>
      <c r="C292" s="36" t="str">
        <f>LEFT(B292,5)&amp;"0"</f>
        <v>71D000</v>
      </c>
      <c r="D292" s="36" t="str">
        <f>LEFT(B292,4)&amp;"00"</f>
        <v>71D000</v>
      </c>
      <c r="E292" s="36" t="str">
        <f>LEFT(B292,3)&amp;"000"</f>
        <v>71D000</v>
      </c>
      <c r="F292" s="36" t="str">
        <f>LEFT(B292,2)&amp;"0000"</f>
        <v>710000</v>
      </c>
      <c r="G292" s="36" t="s">
        <v>6031</v>
      </c>
      <c r="H292" s="160">
        <v>1</v>
      </c>
      <c r="I292" s="36" t="s">
        <v>6031</v>
      </c>
      <c r="J292" s="36"/>
      <c r="K292" s="173"/>
      <c r="L292" s="173"/>
      <c r="M292" s="36" t="s">
        <v>10460</v>
      </c>
      <c r="N292" s="36" t="s">
        <v>11886</v>
      </c>
      <c r="O292" s="52"/>
      <c r="P292" s="63" t="str">
        <f>VLOOKUP(B292,industry_descriptions!$A$2:$D$501,3,FALSE)</f>
        <v>71D000</v>
      </c>
    </row>
    <row r="293" spans="1:16" x14ac:dyDescent="0.45">
      <c r="A293" s="165" t="s">
        <v>11994</v>
      </c>
      <c r="B293" s="61" t="str">
        <f>RIGHT(A293,6)</f>
        <v>000000</v>
      </c>
      <c r="C293" s="61" t="str">
        <f>LEFT(B293,5)&amp;"0"</f>
        <v>000000</v>
      </c>
      <c r="D293" s="61" t="str">
        <f>LEFT(B293,4)&amp;"00"</f>
        <v>000000</v>
      </c>
      <c r="E293" s="61" t="str">
        <f>LEFT(B293,3)&amp;"000"</f>
        <v>000000</v>
      </c>
      <c r="F293" s="61" t="str">
        <f>LEFT(B293,2)&amp;"0000"</f>
        <v>000000</v>
      </c>
      <c r="G293" s="61" t="s">
        <v>11885</v>
      </c>
      <c r="H293" s="160">
        <v>1</v>
      </c>
      <c r="I293" s="61" t="s">
        <v>11885</v>
      </c>
      <c r="J293" s="61"/>
      <c r="K293" s="173"/>
      <c r="L293" s="173"/>
      <c r="M293" s="61" t="s">
        <v>11885</v>
      </c>
      <c r="N293" s="36" t="s">
        <v>12085</v>
      </c>
      <c r="O293" s="54"/>
      <c r="P293" s="63" t="s">
        <v>182</v>
      </c>
    </row>
    <row r="294" spans="1:16" x14ac:dyDescent="0.45">
      <c r="A294" s="166" t="s">
        <v>11993</v>
      </c>
      <c r="B294" s="61" t="str">
        <f>RIGHT(A294,6)</f>
        <v>110000</v>
      </c>
      <c r="C294" s="61" t="str">
        <f>LEFT(B294,5)&amp;"0"</f>
        <v>110000</v>
      </c>
      <c r="D294" s="61" t="str">
        <f>LEFT(B294,4)&amp;"00"</f>
        <v>110000</v>
      </c>
      <c r="E294" s="61" t="str">
        <f>LEFT(B294,3)&amp;"000"</f>
        <v>110000</v>
      </c>
      <c r="F294" s="61" t="str">
        <f>LEFT(B294,2)&amp;"0000"</f>
        <v>110000</v>
      </c>
      <c r="G294" s="61" t="s">
        <v>11885</v>
      </c>
      <c r="H294" s="160">
        <v>1</v>
      </c>
      <c r="I294" s="61" t="s">
        <v>11885</v>
      </c>
      <c r="J294" s="61"/>
      <c r="K294" s="173"/>
      <c r="L294" s="173"/>
      <c r="M294" s="61" t="s">
        <v>11885</v>
      </c>
      <c r="N294" s="36" t="s">
        <v>12085</v>
      </c>
      <c r="O294" s="54"/>
      <c r="P294" s="172" t="s">
        <v>11894</v>
      </c>
    </row>
    <row r="295" spans="1:16" x14ac:dyDescent="0.45">
      <c r="A295" s="166" t="s">
        <v>12024</v>
      </c>
      <c r="B295" s="61" t="str">
        <f>RIGHT(A295,6)</f>
        <v>111400</v>
      </c>
      <c r="C295" s="61" t="str">
        <f>LEFT(B295,5)&amp;"0"</f>
        <v>111400</v>
      </c>
      <c r="D295" s="61" t="str">
        <f>LEFT(B295,4)&amp;"00"</f>
        <v>111400</v>
      </c>
      <c r="E295" s="61" t="str">
        <f>LEFT(B295,3)&amp;"000"</f>
        <v>111000</v>
      </c>
      <c r="F295" s="61" t="str">
        <f>LEFT(B295,2)&amp;"0000"</f>
        <v>110000</v>
      </c>
      <c r="G295" s="61" t="s">
        <v>11885</v>
      </c>
      <c r="H295" s="160">
        <v>5.884083553986467E-3</v>
      </c>
      <c r="I295" s="61" t="s">
        <v>11885</v>
      </c>
      <c r="J295" s="61"/>
      <c r="K295" s="173"/>
      <c r="L295" s="173"/>
      <c r="M295" s="61" t="s">
        <v>11885</v>
      </c>
      <c r="N295" s="36" t="s">
        <v>12085</v>
      </c>
      <c r="O295" s="54"/>
      <c r="P295" s="172" t="s">
        <v>11924</v>
      </c>
    </row>
    <row r="296" spans="1:16" x14ac:dyDescent="0.45">
      <c r="A296" s="166" t="s">
        <v>12010</v>
      </c>
      <c r="B296" s="61" t="str">
        <f>RIGHT(A296,6)</f>
        <v>111A00</v>
      </c>
      <c r="C296" s="61" t="str">
        <f>LEFT(B296,5)&amp;"0"</f>
        <v>111A00</v>
      </c>
      <c r="D296" s="61" t="str">
        <f>LEFT(B296,4)&amp;"00"</f>
        <v>111A00</v>
      </c>
      <c r="E296" s="61" t="str">
        <f>LEFT(B296,3)&amp;"000"</f>
        <v>111000</v>
      </c>
      <c r="F296" s="61" t="str">
        <f>LEFT(B296,2)&amp;"0000"</f>
        <v>110000</v>
      </c>
      <c r="G296" s="61" t="s">
        <v>11885</v>
      </c>
      <c r="H296" s="160">
        <v>1</v>
      </c>
      <c r="I296" s="61" t="s">
        <v>11885</v>
      </c>
      <c r="J296" s="61"/>
      <c r="K296" s="173"/>
      <c r="L296" s="173"/>
      <c r="M296" s="61" t="s">
        <v>11885</v>
      </c>
      <c r="N296" s="36" t="s">
        <v>12085</v>
      </c>
      <c r="O296" s="54"/>
      <c r="P296" s="172" t="s">
        <v>11910</v>
      </c>
    </row>
    <row r="297" spans="1:16" x14ac:dyDescent="0.45">
      <c r="A297" s="165" t="s">
        <v>11998</v>
      </c>
      <c r="B297" s="61" t="str">
        <f>RIGHT(A297,6)</f>
        <v>112000</v>
      </c>
      <c r="C297" s="61" t="str">
        <f>LEFT(B297,5)&amp;"0"</f>
        <v>112000</v>
      </c>
      <c r="D297" s="61" t="str">
        <f>LEFT(B297,4)&amp;"00"</f>
        <v>112000</v>
      </c>
      <c r="E297" s="61" t="str">
        <f>LEFT(B297,3)&amp;"000"</f>
        <v>112000</v>
      </c>
      <c r="F297" s="61" t="str">
        <f>LEFT(B297,2)&amp;"0000"</f>
        <v>110000</v>
      </c>
      <c r="G297" s="61" t="s">
        <v>11885</v>
      </c>
      <c r="H297" s="160">
        <v>1</v>
      </c>
      <c r="I297" s="61" t="s">
        <v>11885</v>
      </c>
      <c r="J297" s="61"/>
      <c r="K297" s="173"/>
      <c r="L297" s="173"/>
      <c r="M297" s="61" t="s">
        <v>11885</v>
      </c>
      <c r="N297" s="36" t="s">
        <v>12085</v>
      </c>
      <c r="O297" s="54"/>
      <c r="P297" s="63" t="s">
        <v>11898</v>
      </c>
    </row>
    <row r="298" spans="1:16" x14ac:dyDescent="0.45">
      <c r="A298" s="166" t="s">
        <v>12076</v>
      </c>
      <c r="B298" s="61" t="str">
        <f>RIGHT(A298,6)</f>
        <v>115000</v>
      </c>
      <c r="C298" s="61" t="str">
        <f>LEFT(B298,5)&amp;"0"</f>
        <v>115000</v>
      </c>
      <c r="D298" s="61" t="str">
        <f>LEFT(B298,4)&amp;"00"</f>
        <v>115000</v>
      </c>
      <c r="E298" s="61" t="str">
        <f>LEFT(B298,3)&amp;"000"</f>
        <v>115000</v>
      </c>
      <c r="F298" s="61" t="str">
        <f>LEFT(B298,2)&amp;"0000"</f>
        <v>110000</v>
      </c>
      <c r="G298" s="61" t="s">
        <v>11885</v>
      </c>
      <c r="H298" s="160">
        <v>5.9676044330775786E-3</v>
      </c>
      <c r="I298" s="61" t="s">
        <v>11885</v>
      </c>
      <c r="J298" s="61"/>
      <c r="K298" s="173"/>
      <c r="L298" s="173"/>
      <c r="M298" s="61" t="s">
        <v>11885</v>
      </c>
      <c r="N298" s="36" t="s">
        <v>12085</v>
      </c>
      <c r="O298" s="54"/>
      <c r="P298" s="172" t="s">
        <v>11980</v>
      </c>
    </row>
    <row r="299" spans="1:16" x14ac:dyDescent="0.45">
      <c r="A299" s="165" t="s">
        <v>12009</v>
      </c>
      <c r="B299" s="61" t="str">
        <f>RIGHT(A299,6)</f>
        <v>11A000</v>
      </c>
      <c r="C299" s="61" t="str">
        <f>LEFT(B299,5)&amp;"0"</f>
        <v>11A000</v>
      </c>
      <c r="D299" s="61" t="str">
        <f>LEFT(B299,4)&amp;"00"</f>
        <v>11A000</v>
      </c>
      <c r="E299" s="61" t="str">
        <f>LEFT(B299,3)&amp;"000"</f>
        <v>11A000</v>
      </c>
      <c r="F299" s="61" t="str">
        <f>LEFT(B299,2)&amp;"0000"</f>
        <v>110000</v>
      </c>
      <c r="G299" s="61" t="s">
        <v>11885</v>
      </c>
      <c r="H299" s="160">
        <v>1</v>
      </c>
      <c r="I299" s="61" t="s">
        <v>11885</v>
      </c>
      <c r="J299" s="61"/>
      <c r="K299" s="173"/>
      <c r="L299" s="173"/>
      <c r="M299" s="61" t="s">
        <v>11885</v>
      </c>
      <c r="N299" s="36" t="s">
        <v>12085</v>
      </c>
      <c r="O299" s="54"/>
      <c r="P299" s="63" t="s">
        <v>11909</v>
      </c>
    </row>
    <row r="300" spans="1:16" x14ac:dyDescent="0.45">
      <c r="A300" s="166" t="s">
        <v>12037</v>
      </c>
      <c r="B300" s="61" t="str">
        <f>RIGHT(A300,6)</f>
        <v>210000</v>
      </c>
      <c r="C300" s="61" t="str">
        <f>LEFT(B300,5)&amp;"0"</f>
        <v>210000</v>
      </c>
      <c r="D300" s="61" t="str">
        <f>LEFT(B300,4)&amp;"00"</f>
        <v>210000</v>
      </c>
      <c r="E300" s="61" t="str">
        <f>LEFT(B300,3)&amp;"000"</f>
        <v>210000</v>
      </c>
      <c r="F300" s="61" t="str">
        <f>LEFT(B300,2)&amp;"0000"</f>
        <v>210000</v>
      </c>
      <c r="G300" s="61" t="s">
        <v>11885</v>
      </c>
      <c r="H300" s="160">
        <v>1</v>
      </c>
      <c r="I300" s="61" t="s">
        <v>11885</v>
      </c>
      <c r="J300" s="61"/>
      <c r="K300" s="173"/>
      <c r="L300" s="173"/>
      <c r="M300" s="61" t="s">
        <v>11885</v>
      </c>
      <c r="N300" s="36" t="s">
        <v>12085</v>
      </c>
      <c r="O300" s="54"/>
      <c r="P300" s="172" t="s">
        <v>11937</v>
      </c>
    </row>
    <row r="301" spans="1:16" x14ac:dyDescent="0.45">
      <c r="A301" s="165" t="s">
        <v>12007</v>
      </c>
      <c r="B301" s="61" t="str">
        <f>RIGHT(A301,6)</f>
        <v>211113</v>
      </c>
      <c r="C301" s="61" t="str">
        <f>LEFT(B301,5)&amp;"0"</f>
        <v>211110</v>
      </c>
      <c r="D301" s="61" t="str">
        <f>LEFT(B301,4)&amp;"00"</f>
        <v>211100</v>
      </c>
      <c r="E301" s="61" t="str">
        <f>LEFT(B301,3)&amp;"000"</f>
        <v>211000</v>
      </c>
      <c r="F301" s="61" t="str">
        <f>LEFT(B301,2)&amp;"0000"</f>
        <v>210000</v>
      </c>
      <c r="G301" s="61" t="s">
        <v>11885</v>
      </c>
      <c r="H301" s="160">
        <v>1.7990624604079564E-2</v>
      </c>
      <c r="I301" s="61" t="s">
        <v>11885</v>
      </c>
      <c r="J301" s="61"/>
      <c r="K301" s="173"/>
      <c r="L301" s="173"/>
      <c r="M301" s="61" t="s">
        <v>11885</v>
      </c>
      <c r="N301" s="36" t="s">
        <v>12085</v>
      </c>
      <c r="O301" s="54"/>
      <c r="P301" s="63" t="s">
        <v>11907</v>
      </c>
    </row>
    <row r="302" spans="1:16" x14ac:dyDescent="0.45">
      <c r="A302" s="165" t="s">
        <v>12045</v>
      </c>
      <c r="B302" s="61" t="str">
        <f>RIGHT(A302,6)</f>
        <v>211114</v>
      </c>
      <c r="C302" s="61" t="str">
        <f>LEFT(B302,5)&amp;"0"</f>
        <v>211110</v>
      </c>
      <c r="D302" s="61" t="str">
        <f>LEFT(B302,4)&amp;"00"</f>
        <v>211100</v>
      </c>
      <c r="E302" s="61" t="str">
        <f>LEFT(B302,3)&amp;"000"</f>
        <v>211000</v>
      </c>
      <c r="F302" s="61" t="str">
        <f>LEFT(B302,2)&amp;"0000"</f>
        <v>210000</v>
      </c>
      <c r="G302" s="61" t="s">
        <v>11885</v>
      </c>
      <c r="H302" s="160">
        <v>1.7990624604079564E-2</v>
      </c>
      <c r="I302" s="61" t="s">
        <v>11885</v>
      </c>
      <c r="J302" s="61"/>
      <c r="K302" s="173"/>
      <c r="L302" s="173"/>
      <c r="M302" s="61" t="s">
        <v>11885</v>
      </c>
      <c r="N302" s="36" t="s">
        <v>12085</v>
      </c>
      <c r="O302" s="54"/>
      <c r="P302" s="63" t="s">
        <v>11945</v>
      </c>
    </row>
    <row r="303" spans="1:16" x14ac:dyDescent="0.45">
      <c r="A303" s="165" t="s">
        <v>12038</v>
      </c>
      <c r="B303" s="61" t="str">
        <f>RIGHT(A303,6)</f>
        <v>212000</v>
      </c>
      <c r="C303" s="61" t="str">
        <f>LEFT(B303,5)&amp;"0"</f>
        <v>212000</v>
      </c>
      <c r="D303" s="61" t="str">
        <f>LEFT(B303,4)&amp;"00"</f>
        <v>212000</v>
      </c>
      <c r="E303" s="61" t="str">
        <f>LEFT(B303,3)&amp;"000"</f>
        <v>212000</v>
      </c>
      <c r="F303" s="61" t="str">
        <f>LEFT(B303,2)&amp;"0000"</f>
        <v>210000</v>
      </c>
      <c r="G303" s="61" t="s">
        <v>11885</v>
      </c>
      <c r="H303" s="160">
        <v>1</v>
      </c>
      <c r="I303" s="61" t="s">
        <v>11885</v>
      </c>
      <c r="J303" s="61"/>
      <c r="K303" s="173"/>
      <c r="L303" s="173"/>
      <c r="M303" s="61" t="s">
        <v>11885</v>
      </c>
      <c r="N303" s="36" t="s">
        <v>12085</v>
      </c>
      <c r="O303" s="54"/>
      <c r="P303" s="63" t="s">
        <v>11938</v>
      </c>
    </row>
    <row r="304" spans="1:16" x14ac:dyDescent="0.45">
      <c r="A304" s="166" t="s">
        <v>12031</v>
      </c>
      <c r="B304" s="61" t="str">
        <f>RIGHT(A304,6)</f>
        <v>212210</v>
      </c>
      <c r="C304" s="61" t="str">
        <f>LEFT(B304,5)&amp;"0"</f>
        <v>212210</v>
      </c>
      <c r="D304" s="61" t="str">
        <f>LEFT(B304,4)&amp;"00"</f>
        <v>212200</v>
      </c>
      <c r="E304" s="61" t="str">
        <f>LEFT(B304,3)&amp;"000"</f>
        <v>212000</v>
      </c>
      <c r="F304" s="61" t="str">
        <f>LEFT(B304,2)&amp;"0000"</f>
        <v>210000</v>
      </c>
      <c r="G304" s="61" t="s">
        <v>11885</v>
      </c>
      <c r="H304" s="160">
        <v>7.6893987142316904E-3</v>
      </c>
      <c r="I304" s="61" t="s">
        <v>11885</v>
      </c>
      <c r="J304" s="61"/>
      <c r="K304" s="173"/>
      <c r="L304" s="173"/>
      <c r="M304" s="61" t="s">
        <v>11885</v>
      </c>
      <c r="N304" s="36" t="s">
        <v>12085</v>
      </c>
      <c r="O304" s="54"/>
      <c r="P304" s="172" t="s">
        <v>11931</v>
      </c>
    </row>
    <row r="305" spans="1:16" x14ac:dyDescent="0.45">
      <c r="A305" s="166" t="s">
        <v>12021</v>
      </c>
      <c r="B305" s="61" t="str">
        <f>RIGHT(A305,6)</f>
        <v>212220</v>
      </c>
      <c r="C305" s="61" t="str">
        <f>LEFT(B305,5)&amp;"0"</f>
        <v>212220</v>
      </c>
      <c r="D305" s="61" t="str">
        <f>LEFT(B305,4)&amp;"00"</f>
        <v>212200</v>
      </c>
      <c r="E305" s="61" t="str">
        <f>LEFT(B305,3)&amp;"000"</f>
        <v>212000</v>
      </c>
      <c r="F305" s="61" t="str">
        <f>LEFT(B305,2)&amp;"0000"</f>
        <v>210000</v>
      </c>
      <c r="G305" s="61" t="s">
        <v>11885</v>
      </c>
      <c r="H305" s="160">
        <v>7.6893987142316904E-3</v>
      </c>
      <c r="I305" s="61" t="s">
        <v>11885</v>
      </c>
      <c r="J305" s="61"/>
      <c r="K305" s="173"/>
      <c r="L305" s="173"/>
      <c r="M305" s="61" t="s">
        <v>11885</v>
      </c>
      <c r="N305" s="36" t="s">
        <v>12085</v>
      </c>
      <c r="O305" s="54"/>
      <c r="P305" s="172" t="s">
        <v>11921</v>
      </c>
    </row>
    <row r="306" spans="1:16" x14ac:dyDescent="0.45">
      <c r="A306" s="166" t="s">
        <v>12008</v>
      </c>
      <c r="B306" s="61" t="str">
        <f>RIGHT(A306,6)</f>
        <v>212230</v>
      </c>
      <c r="C306" s="61" t="str">
        <f>LEFT(B306,5)&amp;"0"</f>
        <v>212230</v>
      </c>
      <c r="D306" s="61" t="str">
        <f>LEFT(B306,4)&amp;"00"</f>
        <v>212200</v>
      </c>
      <c r="E306" s="61" t="str">
        <f>LEFT(B306,3)&amp;"000"</f>
        <v>212000</v>
      </c>
      <c r="F306" s="61" t="str">
        <f>LEFT(B306,2)&amp;"0000"</f>
        <v>210000</v>
      </c>
      <c r="G306" s="61" t="s">
        <v>11885</v>
      </c>
      <c r="H306" s="160">
        <v>7.6893987142316904E-3</v>
      </c>
      <c r="I306" s="61" t="s">
        <v>11885</v>
      </c>
      <c r="J306" s="61"/>
      <c r="K306" s="173"/>
      <c r="L306" s="173"/>
      <c r="M306" s="61" t="s">
        <v>11885</v>
      </c>
      <c r="N306" s="36" t="s">
        <v>12085</v>
      </c>
      <c r="O306" s="54"/>
      <c r="P306" s="172" t="s">
        <v>11908</v>
      </c>
    </row>
    <row r="307" spans="1:16" x14ac:dyDescent="0.45">
      <c r="A307" s="165" t="s">
        <v>12052</v>
      </c>
      <c r="B307" s="61" t="str">
        <f>RIGHT(A307,6)</f>
        <v>212290</v>
      </c>
      <c r="C307" s="61" t="str">
        <f>LEFT(B307,5)&amp;"0"</f>
        <v>212290</v>
      </c>
      <c r="D307" s="61" t="str">
        <f>LEFT(B307,4)&amp;"00"</f>
        <v>212200</v>
      </c>
      <c r="E307" s="61" t="str">
        <f>LEFT(B307,3)&amp;"000"</f>
        <v>212000</v>
      </c>
      <c r="F307" s="61" t="str">
        <f>LEFT(B307,2)&amp;"0000"</f>
        <v>210000</v>
      </c>
      <c r="G307" s="61" t="s">
        <v>11885</v>
      </c>
      <c r="H307" s="160">
        <v>7.6893987142316904E-3</v>
      </c>
      <c r="I307" s="61" t="s">
        <v>11885</v>
      </c>
      <c r="J307" s="61"/>
      <c r="K307" s="173"/>
      <c r="L307" s="173"/>
      <c r="M307" s="61" t="s">
        <v>11885</v>
      </c>
      <c r="N307" s="36" t="s">
        <v>12085</v>
      </c>
      <c r="O307" s="54"/>
      <c r="P307" s="63" t="s">
        <v>11954</v>
      </c>
    </row>
    <row r="308" spans="1:16" x14ac:dyDescent="0.45">
      <c r="A308" s="165" t="s">
        <v>12075</v>
      </c>
      <c r="B308" s="61" t="str">
        <f>RIGHT(A308,6)</f>
        <v>212310</v>
      </c>
      <c r="C308" s="61" t="str">
        <f>LEFT(B308,5)&amp;"0"</f>
        <v>212310</v>
      </c>
      <c r="D308" s="61" t="str">
        <f>LEFT(B308,4)&amp;"00"</f>
        <v>212300</v>
      </c>
      <c r="E308" s="61" t="str">
        <f>LEFT(B308,3)&amp;"000"</f>
        <v>212000</v>
      </c>
      <c r="F308" s="61" t="str">
        <f>LEFT(B308,2)&amp;"0000"</f>
        <v>210000</v>
      </c>
      <c r="G308" s="61" t="s">
        <v>11885</v>
      </c>
      <c r="H308" s="160">
        <v>4.7909407665505223E-3</v>
      </c>
      <c r="I308" s="61" t="s">
        <v>11885</v>
      </c>
      <c r="J308" s="61"/>
      <c r="K308" s="173"/>
      <c r="L308" s="173"/>
      <c r="M308" s="61" t="s">
        <v>11885</v>
      </c>
      <c r="N308" s="36" t="s">
        <v>12085</v>
      </c>
      <c r="O308" s="54"/>
      <c r="P308" s="63" t="s">
        <v>11979</v>
      </c>
    </row>
    <row r="309" spans="1:16" x14ac:dyDescent="0.45">
      <c r="A309" s="166" t="s">
        <v>12074</v>
      </c>
      <c r="B309" s="61" t="str">
        <f>RIGHT(A309,6)</f>
        <v>212320</v>
      </c>
      <c r="C309" s="61" t="str">
        <f>LEFT(B309,5)&amp;"0"</f>
        <v>212320</v>
      </c>
      <c r="D309" s="61" t="str">
        <f>LEFT(B309,4)&amp;"00"</f>
        <v>212300</v>
      </c>
      <c r="E309" s="61" t="str">
        <f>LEFT(B309,3)&amp;"000"</f>
        <v>212000</v>
      </c>
      <c r="F309" s="61" t="str">
        <f>LEFT(B309,2)&amp;"0000"</f>
        <v>210000</v>
      </c>
      <c r="G309" s="61" t="s">
        <v>11885</v>
      </c>
      <c r="H309" s="160">
        <v>4.7909407665505223E-3</v>
      </c>
      <c r="I309" s="61" t="s">
        <v>11885</v>
      </c>
      <c r="J309" s="61"/>
      <c r="K309" s="173"/>
      <c r="L309" s="173"/>
      <c r="M309" s="61" t="s">
        <v>11885</v>
      </c>
      <c r="N309" s="36" t="s">
        <v>12085</v>
      </c>
      <c r="O309" s="54"/>
      <c r="P309" s="172" t="s">
        <v>11978</v>
      </c>
    </row>
    <row r="310" spans="1:16" x14ac:dyDescent="0.45">
      <c r="A310" s="166" t="s">
        <v>12012</v>
      </c>
      <c r="B310" s="61" t="str">
        <f>RIGHT(A310,6)</f>
        <v>212392</v>
      </c>
      <c r="C310" s="61" t="str">
        <f>LEFT(B310,5)&amp;"0"</f>
        <v>212390</v>
      </c>
      <c r="D310" s="61" t="str">
        <f>LEFT(B310,4)&amp;"00"</f>
        <v>212300</v>
      </c>
      <c r="E310" s="61" t="str">
        <f>LEFT(B310,3)&amp;"000"</f>
        <v>212000</v>
      </c>
      <c r="F310" s="61" t="str">
        <f>LEFT(B310,2)&amp;"0000"</f>
        <v>210000</v>
      </c>
      <c r="G310" s="61" t="s">
        <v>11885</v>
      </c>
      <c r="H310" s="160">
        <v>4.7909407665505223E-3</v>
      </c>
      <c r="I310" s="61" t="s">
        <v>11885</v>
      </c>
      <c r="J310" s="61"/>
      <c r="K310" s="173"/>
      <c r="L310" s="173"/>
      <c r="M310" s="61" t="s">
        <v>11885</v>
      </c>
      <c r="N310" s="36" t="s">
        <v>12085</v>
      </c>
      <c r="O310" s="54"/>
      <c r="P310" s="172" t="s">
        <v>11912</v>
      </c>
    </row>
    <row r="311" spans="1:16" x14ac:dyDescent="0.45">
      <c r="A311" s="165" t="s">
        <v>12064</v>
      </c>
      <c r="B311" s="61" t="str">
        <f>RIGHT(A311,6)</f>
        <v>212396</v>
      </c>
      <c r="C311" s="61" t="str">
        <f>LEFT(B311,5)&amp;"0"</f>
        <v>212390</v>
      </c>
      <c r="D311" s="61" t="str">
        <f>LEFT(B311,4)&amp;"00"</f>
        <v>212300</v>
      </c>
      <c r="E311" s="61" t="str">
        <f>LEFT(B311,3)&amp;"000"</f>
        <v>212000</v>
      </c>
      <c r="F311" s="61" t="str">
        <f>LEFT(B311,2)&amp;"0000"</f>
        <v>210000</v>
      </c>
      <c r="G311" s="61" t="s">
        <v>11885</v>
      </c>
      <c r="H311" s="160">
        <v>4.7909407665505223E-3</v>
      </c>
      <c r="I311" s="61" t="s">
        <v>11885</v>
      </c>
      <c r="J311" s="61"/>
      <c r="K311" s="173"/>
      <c r="L311" s="173"/>
      <c r="M311" s="61" t="s">
        <v>11885</v>
      </c>
      <c r="N311" s="36" t="s">
        <v>12085</v>
      </c>
      <c r="O311" s="54"/>
      <c r="P311" s="63" t="s">
        <v>11968</v>
      </c>
    </row>
    <row r="312" spans="1:16" x14ac:dyDescent="0.45">
      <c r="A312" s="166" t="s">
        <v>12053</v>
      </c>
      <c r="B312" s="61" t="str">
        <f>RIGHT(A312,6)</f>
        <v>21239A</v>
      </c>
      <c r="C312" s="61" t="str">
        <f>LEFT(B312,5)&amp;"0"</f>
        <v>212390</v>
      </c>
      <c r="D312" s="61" t="str">
        <f>LEFT(B312,4)&amp;"00"</f>
        <v>212300</v>
      </c>
      <c r="E312" s="61" t="str">
        <f>LEFT(B312,3)&amp;"000"</f>
        <v>212000</v>
      </c>
      <c r="F312" s="61" t="str">
        <f>LEFT(B312,2)&amp;"0000"</f>
        <v>210000</v>
      </c>
      <c r="G312" s="61" t="s">
        <v>11885</v>
      </c>
      <c r="H312" s="160">
        <v>4.7909407665505223E-3</v>
      </c>
      <c r="I312" s="61" t="s">
        <v>11885</v>
      </c>
      <c r="J312" s="61"/>
      <c r="K312" s="173"/>
      <c r="L312" s="173"/>
      <c r="M312" s="61" t="s">
        <v>11885</v>
      </c>
      <c r="N312" s="36" t="s">
        <v>12085</v>
      </c>
      <c r="O312" s="54"/>
      <c r="P312" s="172" t="s">
        <v>11955</v>
      </c>
    </row>
    <row r="313" spans="1:16" x14ac:dyDescent="0.45">
      <c r="A313" s="165" t="s">
        <v>12077</v>
      </c>
      <c r="B313" s="61" t="str">
        <f>RIGHT(A313,6)</f>
        <v>213110</v>
      </c>
      <c r="C313" s="61" t="str">
        <f>LEFT(B313,5)&amp;"0"</f>
        <v>213110</v>
      </c>
      <c r="D313" s="61" t="str">
        <f>LEFT(B313,4)&amp;"00"</f>
        <v>213100</v>
      </c>
      <c r="E313" s="61" t="str">
        <f>LEFT(B313,3)&amp;"000"</f>
        <v>213000</v>
      </c>
      <c r="F313" s="61" t="str">
        <f>LEFT(B313,2)&amp;"0000"</f>
        <v>210000</v>
      </c>
      <c r="G313" s="61" t="s">
        <v>11885</v>
      </c>
      <c r="H313" s="160">
        <v>9.465543114394551E-3</v>
      </c>
      <c r="I313" s="61" t="s">
        <v>11885</v>
      </c>
      <c r="J313" s="61"/>
      <c r="K313" s="173"/>
      <c r="L313" s="173"/>
      <c r="M313" s="61" t="s">
        <v>11885</v>
      </c>
      <c r="N313" s="36" t="s">
        <v>12085</v>
      </c>
      <c r="O313" s="54"/>
      <c r="P313" s="63" t="s">
        <v>11981</v>
      </c>
    </row>
    <row r="314" spans="1:16" x14ac:dyDescent="0.45">
      <c r="A314" s="166" t="s">
        <v>12078</v>
      </c>
      <c r="B314" s="61" t="str">
        <f>RIGHT(A314,6)</f>
        <v>21311A</v>
      </c>
      <c r="C314" s="61" t="str">
        <f>LEFT(B314,5)&amp;"0"</f>
        <v>213110</v>
      </c>
      <c r="D314" s="61" t="str">
        <f>LEFT(B314,4)&amp;"00"</f>
        <v>213100</v>
      </c>
      <c r="E314" s="61" t="str">
        <f>LEFT(B314,3)&amp;"000"</f>
        <v>213000</v>
      </c>
      <c r="F314" s="61" t="str">
        <f>LEFT(B314,2)&amp;"0000"</f>
        <v>210000</v>
      </c>
      <c r="G314" s="61" t="s">
        <v>11885</v>
      </c>
      <c r="H314" s="160">
        <v>9.465543114394551E-3</v>
      </c>
      <c r="I314" s="61" t="s">
        <v>11885</v>
      </c>
      <c r="J314" s="61"/>
      <c r="K314" s="173"/>
      <c r="L314" s="173"/>
      <c r="M314" s="61" t="s">
        <v>11885</v>
      </c>
      <c r="N314" s="36" t="s">
        <v>12085</v>
      </c>
      <c r="O314" s="54"/>
      <c r="P314" s="172" t="s">
        <v>11982</v>
      </c>
    </row>
    <row r="315" spans="1:16" x14ac:dyDescent="0.45">
      <c r="A315" s="166" t="s">
        <v>12082</v>
      </c>
      <c r="B315" s="61" t="str">
        <f>RIGHT(A315,6)</f>
        <v>220000</v>
      </c>
      <c r="C315" s="61" t="str">
        <f>LEFT(B315,5)&amp;"0"</f>
        <v>220000</v>
      </c>
      <c r="D315" s="61" t="str">
        <f>LEFT(B315,4)&amp;"00"</f>
        <v>220000</v>
      </c>
      <c r="E315" s="61" t="str">
        <f>LEFT(B315,3)&amp;"000"</f>
        <v>220000</v>
      </c>
      <c r="F315" s="61" t="str">
        <f>LEFT(B315,2)&amp;"0000"</f>
        <v>220000</v>
      </c>
      <c r="G315" s="61" t="s">
        <v>11885</v>
      </c>
      <c r="H315" s="160">
        <v>1</v>
      </c>
      <c r="I315" s="61" t="s">
        <v>11885</v>
      </c>
      <c r="J315" s="61"/>
      <c r="K315" s="173"/>
      <c r="L315" s="173"/>
      <c r="M315" s="61" t="s">
        <v>11885</v>
      </c>
      <c r="N315" s="36" t="s">
        <v>12085</v>
      </c>
      <c r="O315" s="54"/>
      <c r="P315" s="172" t="s">
        <v>11986</v>
      </c>
    </row>
    <row r="316" spans="1:16" x14ac:dyDescent="0.45">
      <c r="A316" s="165" t="s">
        <v>12044</v>
      </c>
      <c r="B316" s="61" t="str">
        <f>RIGHT(A316,6)</f>
        <v>221A00</v>
      </c>
      <c r="C316" s="61" t="str">
        <f>LEFT(B316,5)&amp;"0"</f>
        <v>221A00</v>
      </c>
      <c r="D316" s="61" t="str">
        <f>LEFT(B316,4)&amp;"00"</f>
        <v>221A00</v>
      </c>
      <c r="E316" s="61" t="str">
        <f>LEFT(B316,3)&amp;"000"</f>
        <v>221000</v>
      </c>
      <c r="F316" s="61" t="str">
        <f>LEFT(B316,2)&amp;"0000"</f>
        <v>220000</v>
      </c>
      <c r="G316" s="61" t="s">
        <v>11885</v>
      </c>
      <c r="H316" s="160">
        <v>1</v>
      </c>
      <c r="I316" s="61" t="s">
        <v>11885</v>
      </c>
      <c r="J316" s="61"/>
      <c r="K316" s="173"/>
      <c r="L316" s="173"/>
      <c r="M316" s="61" t="s">
        <v>11885</v>
      </c>
      <c r="N316" s="36" t="s">
        <v>12085</v>
      </c>
      <c r="O316" s="54"/>
      <c r="P316" s="63" t="s">
        <v>11944</v>
      </c>
    </row>
    <row r="317" spans="1:16" x14ac:dyDescent="0.45">
      <c r="A317" s="166" t="s">
        <v>12006</v>
      </c>
      <c r="B317" s="61" t="str">
        <f>RIGHT(A317,6)</f>
        <v>230000</v>
      </c>
      <c r="C317" s="61" t="str">
        <f>LEFT(B317,5)&amp;"0"</f>
        <v>230000</v>
      </c>
      <c r="D317" s="61" t="str">
        <f>LEFT(B317,4)&amp;"00"</f>
        <v>230000</v>
      </c>
      <c r="E317" s="61" t="str">
        <f>LEFT(B317,3)&amp;"000"</f>
        <v>230000</v>
      </c>
      <c r="F317" s="61" t="str">
        <f>LEFT(B317,2)&amp;"0000"</f>
        <v>230000</v>
      </c>
      <c r="G317" s="61" t="s">
        <v>11885</v>
      </c>
      <c r="H317" s="160">
        <v>1</v>
      </c>
      <c r="I317" s="61" t="s">
        <v>11885</v>
      </c>
      <c r="J317" s="61"/>
      <c r="K317" s="173"/>
      <c r="L317" s="173"/>
      <c r="M317" s="61" t="s">
        <v>11885</v>
      </c>
      <c r="N317" s="36" t="s">
        <v>12085</v>
      </c>
      <c r="O317" s="54"/>
      <c r="P317" s="172" t="s">
        <v>11906</v>
      </c>
    </row>
    <row r="318" spans="1:16" x14ac:dyDescent="0.45">
      <c r="A318" s="165" t="s">
        <v>12015</v>
      </c>
      <c r="B318" s="61" t="str">
        <f>RIGHT(A318,6)</f>
        <v>23C000</v>
      </c>
      <c r="C318" s="61" t="str">
        <f>LEFT(B318,5)&amp;"0"</f>
        <v>23C000</v>
      </c>
      <c r="D318" s="61" t="str">
        <f>LEFT(B318,4)&amp;"00"</f>
        <v>23C000</v>
      </c>
      <c r="E318" s="61" t="str">
        <f>LEFT(B318,3)&amp;"000"</f>
        <v>23C000</v>
      </c>
      <c r="F318" s="61" t="str">
        <f>LEFT(B318,2)&amp;"0000"</f>
        <v>230000</v>
      </c>
      <c r="G318" s="61" t="s">
        <v>11885</v>
      </c>
      <c r="H318" s="160">
        <v>1</v>
      </c>
      <c r="I318" s="61" t="s">
        <v>11885</v>
      </c>
      <c r="J318" s="61"/>
      <c r="K318" s="173"/>
      <c r="L318" s="173"/>
      <c r="M318" s="61" t="s">
        <v>11885</v>
      </c>
      <c r="N318" s="36" t="s">
        <v>12085</v>
      </c>
      <c r="O318" s="54"/>
      <c r="P318" s="63" t="s">
        <v>11915</v>
      </c>
    </row>
    <row r="319" spans="1:16" x14ac:dyDescent="0.45">
      <c r="A319" s="166" t="s">
        <v>12004</v>
      </c>
      <c r="B319" s="61" t="str">
        <f>RIGHT(A319,6)</f>
        <v>310000</v>
      </c>
      <c r="C319" s="61" t="str">
        <f>LEFT(B319,5)&amp;"0"</f>
        <v>310000</v>
      </c>
      <c r="D319" s="61" t="str">
        <f>LEFT(B319,4)&amp;"00"</f>
        <v>310000</v>
      </c>
      <c r="E319" s="61" t="str">
        <f>LEFT(B319,3)&amp;"000"</f>
        <v>310000</v>
      </c>
      <c r="F319" s="61" t="str">
        <f>LEFT(B319,2)&amp;"0000"</f>
        <v>310000</v>
      </c>
      <c r="G319" s="61" t="s">
        <v>11885</v>
      </c>
      <c r="H319" s="160">
        <v>1</v>
      </c>
      <c r="I319" s="61" t="s">
        <v>11885</v>
      </c>
      <c r="J319" s="61"/>
      <c r="K319" s="173"/>
      <c r="L319" s="173"/>
      <c r="M319" s="61" t="s">
        <v>11885</v>
      </c>
      <c r="N319" s="36" t="s">
        <v>12085</v>
      </c>
      <c r="O319" s="54"/>
      <c r="P319" s="172" t="s">
        <v>11904</v>
      </c>
    </row>
    <row r="320" spans="1:16" x14ac:dyDescent="0.45">
      <c r="A320" s="166" t="s">
        <v>12019</v>
      </c>
      <c r="B320" s="61" t="str">
        <f>RIGHT(A320,6)</f>
        <v>311000</v>
      </c>
      <c r="C320" s="61" t="str">
        <f>LEFT(B320,5)&amp;"0"</f>
        <v>311000</v>
      </c>
      <c r="D320" s="61" t="str">
        <f>LEFT(B320,4)&amp;"00"</f>
        <v>311000</v>
      </c>
      <c r="E320" s="61" t="str">
        <f>LEFT(B320,3)&amp;"000"</f>
        <v>311000</v>
      </c>
      <c r="F320" s="61" t="str">
        <f>LEFT(B320,2)&amp;"0000"</f>
        <v>310000</v>
      </c>
      <c r="G320" s="61" t="s">
        <v>11885</v>
      </c>
      <c r="H320" s="160">
        <v>1</v>
      </c>
      <c r="I320" s="61" t="s">
        <v>11885</v>
      </c>
      <c r="J320" s="61"/>
      <c r="K320" s="173"/>
      <c r="L320" s="173"/>
      <c r="M320" s="61" t="s">
        <v>11885</v>
      </c>
      <c r="N320" s="36" t="s">
        <v>12085</v>
      </c>
      <c r="O320" s="54"/>
      <c r="P320" s="172" t="s">
        <v>11919</v>
      </c>
    </row>
    <row r="321" spans="1:16" x14ac:dyDescent="0.45">
      <c r="A321" s="51" t="s">
        <v>10530</v>
      </c>
      <c r="B321" s="36" t="str">
        <f>RIGHT(A321,6)</f>
        <v>315900</v>
      </c>
      <c r="C321" s="36" t="str">
        <f>LEFT(B321,5)&amp;"0"</f>
        <v>315900</v>
      </c>
      <c r="D321" s="36" t="str">
        <f>LEFT(B321,4)&amp;"00"</f>
        <v>315900</v>
      </c>
      <c r="E321" s="36" t="str">
        <f>LEFT(B321,3)&amp;"000"</f>
        <v>315000</v>
      </c>
      <c r="F321" s="36" t="str">
        <f>LEFT(B321,2)&amp;"0000"</f>
        <v>310000</v>
      </c>
      <c r="G321" s="36" t="s">
        <v>6031</v>
      </c>
      <c r="H321" s="160">
        <v>6.6666666666666666E-2</v>
      </c>
      <c r="I321" s="36" t="s">
        <v>6031</v>
      </c>
      <c r="J321" s="36"/>
      <c r="K321" s="173" t="s">
        <v>12101</v>
      </c>
      <c r="L321" s="173" t="s">
        <v>7</v>
      </c>
      <c r="M321" s="36" t="s">
        <v>142</v>
      </c>
      <c r="N321" s="36" t="s">
        <v>11884</v>
      </c>
      <c r="O321" s="52" t="str">
        <f>IF(ISERROR(VLOOKUP(B321,B$2:G$184,6,FALSE)),"Not Creative",VLOOKUP(B321,B$2:G$184,6,FALSE))</f>
        <v>Not Creative</v>
      </c>
      <c r="P321" s="63" t="str">
        <f>VLOOKUP(A321,'LFS Metadata'!$H$2:$J$441,3,FALSE)</f>
        <v>Clothing accessories and other clothing manufacturing</v>
      </c>
    </row>
    <row r="322" spans="1:16" x14ac:dyDescent="0.45">
      <c r="A322" s="53" t="s">
        <v>10531</v>
      </c>
      <c r="B322" s="61" t="str">
        <f>RIGHT(A322,6)</f>
        <v>316100</v>
      </c>
      <c r="C322" s="61" t="str">
        <f>LEFT(B322,5)&amp;"0"</f>
        <v>316100</v>
      </c>
      <c r="D322" s="61" t="str">
        <f>LEFT(B322,4)&amp;"00"</f>
        <v>316100</v>
      </c>
      <c r="E322" s="61" t="str">
        <f>LEFT(B322,3)&amp;"000"</f>
        <v>316000</v>
      </c>
      <c r="F322" s="61" t="str">
        <f>LEFT(B322,2)&amp;"0000"</f>
        <v>310000</v>
      </c>
      <c r="G322" s="61" t="s">
        <v>6031</v>
      </c>
      <c r="H322" s="160">
        <v>3.2258064516129031E-2</v>
      </c>
      <c r="I322" s="61" t="s">
        <v>6031</v>
      </c>
      <c r="J322" s="61"/>
      <c r="K322" s="173" t="s">
        <v>12101</v>
      </c>
      <c r="L322" s="173" t="s">
        <v>7</v>
      </c>
      <c r="M322" s="61" t="s">
        <v>142</v>
      </c>
      <c r="N322" s="36" t="s">
        <v>11884</v>
      </c>
      <c r="O322" s="54" t="str">
        <f>IF(ISERROR(VLOOKUP(B322,B$2:G$184,6,FALSE)),"Not Creative",VLOOKUP(B322,B$2:G$184,6,FALSE))</f>
        <v>Not Creative</v>
      </c>
      <c r="P322" s="63" t="str">
        <f>VLOOKUP(A322,'LFS Metadata'!$H$2:$J$441,3,FALSE)</f>
        <v>Leather and hide tanning and finishing</v>
      </c>
    </row>
    <row r="323" spans="1:16" x14ac:dyDescent="0.45">
      <c r="A323" s="51" t="s">
        <v>10532</v>
      </c>
      <c r="B323" s="36" t="str">
        <f>RIGHT(A323,6)</f>
        <v>316200</v>
      </c>
      <c r="C323" s="36" t="str">
        <f>LEFT(B323,5)&amp;"0"</f>
        <v>316200</v>
      </c>
      <c r="D323" s="36" t="str">
        <f>LEFT(B323,4)&amp;"00"</f>
        <v>316200</v>
      </c>
      <c r="E323" s="36" t="str">
        <f>LEFT(B323,3)&amp;"000"</f>
        <v>316000</v>
      </c>
      <c r="F323" s="36" t="str">
        <f>LEFT(B323,2)&amp;"0000"</f>
        <v>310000</v>
      </c>
      <c r="G323" s="36" t="s">
        <v>6031</v>
      </c>
      <c r="H323" s="160">
        <v>4.07725321888412E-2</v>
      </c>
      <c r="I323" s="36" t="s">
        <v>6031</v>
      </c>
      <c r="J323" s="36"/>
      <c r="K323" s="173" t="s">
        <v>12101</v>
      </c>
      <c r="L323" s="173" t="s">
        <v>7</v>
      </c>
      <c r="M323" s="36" t="s">
        <v>142</v>
      </c>
      <c r="N323" s="36" t="s">
        <v>11884</v>
      </c>
      <c r="O323" s="52" t="str">
        <f>IF(ISERROR(VLOOKUP(B323,B$2:G$184,6,FALSE)),"Not Creative",VLOOKUP(B323,B$2:G$184,6,FALSE))</f>
        <v>Not Creative</v>
      </c>
      <c r="P323" s="63" t="str">
        <f>VLOOKUP(A323,'LFS Metadata'!$H$2:$J$441,3,FALSE)</f>
        <v>Footwear manufacturing</v>
      </c>
    </row>
    <row r="324" spans="1:16" x14ac:dyDescent="0.45">
      <c r="A324" s="53" t="s">
        <v>10533</v>
      </c>
      <c r="B324" s="61" t="str">
        <f>RIGHT(A324,6)</f>
        <v>316900</v>
      </c>
      <c r="C324" s="61" t="str">
        <f>LEFT(B324,5)&amp;"0"</f>
        <v>316900</v>
      </c>
      <c r="D324" s="61" t="str">
        <f>LEFT(B324,4)&amp;"00"</f>
        <v>316900</v>
      </c>
      <c r="E324" s="61" t="str">
        <f>LEFT(B324,3)&amp;"000"</f>
        <v>316000</v>
      </c>
      <c r="F324" s="61" t="str">
        <f>LEFT(B324,2)&amp;"0000"</f>
        <v>310000</v>
      </c>
      <c r="G324" s="61" t="s">
        <v>6031</v>
      </c>
      <c r="H324" s="160">
        <v>0.13360323886639677</v>
      </c>
      <c r="I324" s="61" t="s">
        <v>6031</v>
      </c>
      <c r="J324" s="61"/>
      <c r="K324" s="173" t="s">
        <v>12101</v>
      </c>
      <c r="L324" s="173" t="s">
        <v>7</v>
      </c>
      <c r="M324" s="61" t="s">
        <v>142</v>
      </c>
      <c r="N324" s="36" t="s">
        <v>11884</v>
      </c>
      <c r="O324" s="54" t="str">
        <f>IF(ISERROR(VLOOKUP(B324,B$2:G$184,6,FALSE)),"Not Creative",VLOOKUP(B324,B$2:G$184,6,FALSE))</f>
        <v>Not Creative</v>
      </c>
      <c r="P324" s="63" t="str">
        <f>VLOOKUP(A324,'LFS Metadata'!$H$2:$J$441,3,FALSE)</f>
        <v>Other leather and allied product manufacturing</v>
      </c>
    </row>
    <row r="325" spans="1:16" x14ac:dyDescent="0.45">
      <c r="A325" s="165" t="s">
        <v>12003</v>
      </c>
      <c r="B325" s="61" t="str">
        <f>RIGHT(A325,6)</f>
        <v>325000</v>
      </c>
      <c r="C325" s="61" t="str">
        <f>LEFT(B325,5)&amp;"0"</f>
        <v>325000</v>
      </c>
      <c r="D325" s="61" t="str">
        <f>LEFT(B325,4)&amp;"00"</f>
        <v>325000</v>
      </c>
      <c r="E325" s="61" t="str">
        <f>LEFT(B325,3)&amp;"000"</f>
        <v>325000</v>
      </c>
      <c r="F325" s="61" t="str">
        <f>LEFT(B325,2)&amp;"0000"</f>
        <v>320000</v>
      </c>
      <c r="G325" s="61" t="s">
        <v>11885</v>
      </c>
      <c r="H325" s="160">
        <v>1</v>
      </c>
      <c r="I325" s="61" t="s">
        <v>11885</v>
      </c>
      <c r="J325" s="61"/>
      <c r="K325" s="173"/>
      <c r="L325" s="173"/>
      <c r="M325" s="61" t="s">
        <v>11885</v>
      </c>
      <c r="N325" s="36" t="s">
        <v>12085</v>
      </c>
      <c r="O325" s="54"/>
      <c r="P325" s="63" t="s">
        <v>11903</v>
      </c>
    </row>
    <row r="326" spans="1:16" x14ac:dyDescent="0.45">
      <c r="A326" s="166" t="s">
        <v>12039</v>
      </c>
      <c r="B326" s="61" t="str">
        <f>RIGHT(A326,6)</f>
        <v>325A00</v>
      </c>
      <c r="C326" s="61" t="str">
        <f>LEFT(B326,5)&amp;"0"</f>
        <v>325A00</v>
      </c>
      <c r="D326" s="61" t="str">
        <f>LEFT(B326,4)&amp;"00"</f>
        <v>325A00</v>
      </c>
      <c r="E326" s="61" t="str">
        <f>LEFT(B326,3)&amp;"000"</f>
        <v>325000</v>
      </c>
      <c r="F326" s="61" t="str">
        <f>LEFT(B326,2)&amp;"0000"</f>
        <v>320000</v>
      </c>
      <c r="G326" s="61" t="s">
        <v>11885</v>
      </c>
      <c r="H326" s="160">
        <v>1</v>
      </c>
      <c r="I326" s="61" t="s">
        <v>11885</v>
      </c>
      <c r="J326" s="61"/>
      <c r="K326" s="173"/>
      <c r="L326" s="173"/>
      <c r="M326" s="61" t="s">
        <v>11885</v>
      </c>
      <c r="N326" s="36" t="s">
        <v>12085</v>
      </c>
      <c r="O326" s="54"/>
      <c r="P326" s="172" t="s">
        <v>11939</v>
      </c>
    </row>
    <row r="327" spans="1:16" x14ac:dyDescent="0.45">
      <c r="A327" s="165" t="s">
        <v>12062</v>
      </c>
      <c r="B327" s="61" t="str">
        <f>RIGHT(A327,6)</f>
        <v>326000</v>
      </c>
      <c r="C327" s="61" t="str">
        <f>LEFT(B327,5)&amp;"0"</f>
        <v>326000</v>
      </c>
      <c r="D327" s="61" t="str">
        <f>LEFT(B327,4)&amp;"00"</f>
        <v>326000</v>
      </c>
      <c r="E327" s="61" t="str">
        <f>LEFT(B327,3)&amp;"000"</f>
        <v>326000</v>
      </c>
      <c r="F327" s="61" t="str">
        <f>LEFT(B327,2)&amp;"0000"</f>
        <v>320000</v>
      </c>
      <c r="G327" s="61" t="s">
        <v>11885</v>
      </c>
      <c r="H327" s="160">
        <v>1</v>
      </c>
      <c r="I327" s="61" t="s">
        <v>11885</v>
      </c>
      <c r="J327" s="61"/>
      <c r="K327" s="173"/>
      <c r="L327" s="173"/>
      <c r="M327" s="61" t="s">
        <v>11885</v>
      </c>
      <c r="N327" s="36" t="s">
        <v>12085</v>
      </c>
      <c r="O327" s="54"/>
      <c r="P327" s="63" t="s">
        <v>11966</v>
      </c>
    </row>
    <row r="328" spans="1:16" x14ac:dyDescent="0.45">
      <c r="A328" s="166" t="s">
        <v>12046</v>
      </c>
      <c r="B328" s="61" t="str">
        <f>RIGHT(A328,6)</f>
        <v>327000</v>
      </c>
      <c r="C328" s="61" t="str">
        <f>LEFT(B328,5)&amp;"0"</f>
        <v>327000</v>
      </c>
      <c r="D328" s="61" t="str">
        <f>LEFT(B328,4)&amp;"00"</f>
        <v>327000</v>
      </c>
      <c r="E328" s="61" t="str">
        <f>LEFT(B328,3)&amp;"000"</f>
        <v>327000</v>
      </c>
      <c r="F328" s="61" t="str">
        <f>LEFT(B328,2)&amp;"0000"</f>
        <v>320000</v>
      </c>
      <c r="G328" s="61" t="s">
        <v>11885</v>
      </c>
      <c r="H328" s="160">
        <v>1</v>
      </c>
      <c r="I328" s="61" t="s">
        <v>11885</v>
      </c>
      <c r="J328" s="61"/>
      <c r="K328" s="173"/>
      <c r="L328" s="173"/>
      <c r="M328" s="61" t="s">
        <v>11885</v>
      </c>
      <c r="N328" s="36" t="s">
        <v>12085</v>
      </c>
      <c r="O328" s="54"/>
      <c r="P328" s="172" t="s">
        <v>11947</v>
      </c>
    </row>
    <row r="329" spans="1:16" x14ac:dyDescent="0.45">
      <c r="A329" s="51" t="s">
        <v>10534</v>
      </c>
      <c r="B329" s="36" t="str">
        <f>RIGHT(A329,6)</f>
        <v>321100</v>
      </c>
      <c r="C329" s="36" t="str">
        <f>LEFT(B329,5)&amp;"0"</f>
        <v>321100</v>
      </c>
      <c r="D329" s="36" t="str">
        <f>LEFT(B329,4)&amp;"00"</f>
        <v>321100</v>
      </c>
      <c r="E329" s="36" t="str">
        <f>LEFT(B329,3)&amp;"000"</f>
        <v>321000</v>
      </c>
      <c r="F329" s="36" t="str">
        <f>LEFT(B329,2)&amp;"0000"</f>
        <v>320000</v>
      </c>
      <c r="G329" s="36" t="s">
        <v>6031</v>
      </c>
      <c r="H329" s="160">
        <v>5.2734854059357369E-3</v>
      </c>
      <c r="I329" s="36" t="s">
        <v>6031</v>
      </c>
      <c r="J329" s="36"/>
      <c r="K329" s="173" t="s">
        <v>12101</v>
      </c>
      <c r="L329" s="173" t="s">
        <v>7</v>
      </c>
      <c r="M329" s="36" t="s">
        <v>142</v>
      </c>
      <c r="N329" s="36" t="s">
        <v>11884</v>
      </c>
      <c r="O329" s="52" t="str">
        <f>IF(ISERROR(VLOOKUP(B329,B$2:G$184,6,FALSE)),"Not Creative",VLOOKUP(B329,B$2:G$184,6,FALSE))</f>
        <v>Not Creative</v>
      </c>
      <c r="P329" s="63" t="str">
        <f>VLOOKUP(A329,'LFS Metadata'!$H$2:$J$441,3,FALSE)</f>
        <v>Sawmills and wood preservation</v>
      </c>
    </row>
    <row r="330" spans="1:16" x14ac:dyDescent="0.45">
      <c r="A330" s="166" t="s">
        <v>12016</v>
      </c>
      <c r="B330" s="61" t="str">
        <f>RIGHT(A330,6)</f>
        <v>332000</v>
      </c>
      <c r="C330" s="61" t="str">
        <f>LEFT(B330,5)&amp;"0"</f>
        <v>332000</v>
      </c>
      <c r="D330" s="61" t="str">
        <f>LEFT(B330,4)&amp;"00"</f>
        <v>332000</v>
      </c>
      <c r="E330" s="61" t="str">
        <f>LEFT(B330,3)&amp;"000"</f>
        <v>332000</v>
      </c>
      <c r="F330" s="61" t="str">
        <f>LEFT(B330,2)&amp;"0000"</f>
        <v>330000</v>
      </c>
      <c r="G330" s="61" t="s">
        <v>11885</v>
      </c>
      <c r="H330" s="160">
        <v>1</v>
      </c>
      <c r="I330" s="61" t="s">
        <v>11885</v>
      </c>
      <c r="J330" s="61"/>
      <c r="K330" s="173"/>
      <c r="L330" s="173"/>
      <c r="M330" s="61" t="s">
        <v>11885</v>
      </c>
      <c r="N330" s="36" t="s">
        <v>12085</v>
      </c>
      <c r="O330" s="54"/>
      <c r="P330" s="172" t="s">
        <v>11916</v>
      </c>
    </row>
    <row r="331" spans="1:16" x14ac:dyDescent="0.45">
      <c r="A331" s="166" t="s">
        <v>12035</v>
      </c>
      <c r="B331" s="61" t="str">
        <f>RIGHT(A331,6)</f>
        <v>333000</v>
      </c>
      <c r="C331" s="61" t="str">
        <f>LEFT(B331,5)&amp;"0"</f>
        <v>333000</v>
      </c>
      <c r="D331" s="61" t="str">
        <f>LEFT(B331,4)&amp;"00"</f>
        <v>333000</v>
      </c>
      <c r="E331" s="61" t="str">
        <f>LEFT(B331,3)&amp;"000"</f>
        <v>333000</v>
      </c>
      <c r="F331" s="61" t="str">
        <f>LEFT(B331,2)&amp;"0000"</f>
        <v>330000</v>
      </c>
      <c r="G331" s="61" t="s">
        <v>11885</v>
      </c>
      <c r="H331" s="160">
        <v>1</v>
      </c>
      <c r="I331" s="61" t="s">
        <v>11885</v>
      </c>
      <c r="J331" s="61"/>
      <c r="K331" s="173"/>
      <c r="L331" s="173"/>
      <c r="M331" s="61" t="s">
        <v>11885</v>
      </c>
      <c r="N331" s="36" t="s">
        <v>12085</v>
      </c>
      <c r="O331" s="54"/>
      <c r="P331" s="172" t="s">
        <v>11935</v>
      </c>
    </row>
    <row r="332" spans="1:16" x14ac:dyDescent="0.45">
      <c r="A332" s="166" t="s">
        <v>12028</v>
      </c>
      <c r="B332" s="61" t="str">
        <f>RIGHT(A332,6)</f>
        <v>333A00</v>
      </c>
      <c r="C332" s="61" t="str">
        <f>LEFT(B332,5)&amp;"0"</f>
        <v>333A00</v>
      </c>
      <c r="D332" s="61" t="str">
        <f>LEFT(B332,4)&amp;"00"</f>
        <v>333A00</v>
      </c>
      <c r="E332" s="61" t="str">
        <f>LEFT(B332,3)&amp;"000"</f>
        <v>333000</v>
      </c>
      <c r="F332" s="61" t="str">
        <f>LEFT(B332,2)&amp;"0000"</f>
        <v>330000</v>
      </c>
      <c r="G332" s="61" t="s">
        <v>11885</v>
      </c>
      <c r="H332" s="160">
        <v>1</v>
      </c>
      <c r="I332" s="61" t="s">
        <v>11885</v>
      </c>
      <c r="J332" s="61"/>
      <c r="K332" s="173"/>
      <c r="L332" s="173"/>
      <c r="M332" s="61" t="s">
        <v>11885</v>
      </c>
      <c r="N332" s="36" t="s">
        <v>12085</v>
      </c>
      <c r="O332" s="54"/>
      <c r="P332" s="172" t="s">
        <v>11928</v>
      </c>
    </row>
    <row r="333" spans="1:16" x14ac:dyDescent="0.45">
      <c r="A333" s="165" t="s">
        <v>12005</v>
      </c>
      <c r="B333" s="61" t="str">
        <f>RIGHT(A333,6)</f>
        <v>334000</v>
      </c>
      <c r="C333" s="61" t="str">
        <f>LEFT(B333,5)&amp;"0"</f>
        <v>334000</v>
      </c>
      <c r="D333" s="61" t="str">
        <f>LEFT(B333,4)&amp;"00"</f>
        <v>334000</v>
      </c>
      <c r="E333" s="61" t="str">
        <f>LEFT(B333,3)&amp;"000"</f>
        <v>334000</v>
      </c>
      <c r="F333" s="61" t="str">
        <f>LEFT(B333,2)&amp;"0000"</f>
        <v>330000</v>
      </c>
      <c r="G333" s="61" t="s">
        <v>11885</v>
      </c>
      <c r="H333" s="160">
        <v>1</v>
      </c>
      <c r="I333" s="61" t="s">
        <v>11885</v>
      </c>
      <c r="J333" s="61"/>
      <c r="K333" s="173"/>
      <c r="L333" s="173"/>
      <c r="M333" s="61" t="s">
        <v>11885</v>
      </c>
      <c r="N333" s="36" t="s">
        <v>12085</v>
      </c>
      <c r="O333" s="54"/>
      <c r="P333" s="63" t="s">
        <v>11905</v>
      </c>
    </row>
    <row r="334" spans="1:16" x14ac:dyDescent="0.45">
      <c r="A334" s="53" t="s">
        <v>10535</v>
      </c>
      <c r="B334" s="61" t="str">
        <f>RIGHT(A334,6)</f>
        <v>321200</v>
      </c>
      <c r="C334" s="61" t="str">
        <f>LEFT(B334,5)&amp;"0"</f>
        <v>321200</v>
      </c>
      <c r="D334" s="61" t="str">
        <f>LEFT(B334,4)&amp;"00"</f>
        <v>321200</v>
      </c>
      <c r="E334" s="61" t="str">
        <f>LEFT(B334,3)&amp;"000"</f>
        <v>321000</v>
      </c>
      <c r="F334" s="61" t="str">
        <f>LEFT(B334,2)&amp;"0000"</f>
        <v>320000</v>
      </c>
      <c r="G334" s="61" t="s">
        <v>6031</v>
      </c>
      <c r="H334" s="160">
        <v>1.0961810466760962E-2</v>
      </c>
      <c r="I334" s="61" t="s">
        <v>6031</v>
      </c>
      <c r="J334" s="61"/>
      <c r="K334" s="173" t="s">
        <v>12101</v>
      </c>
      <c r="L334" s="173" t="s">
        <v>7</v>
      </c>
      <c r="M334" s="61" t="s">
        <v>142</v>
      </c>
      <c r="N334" s="36" t="s">
        <v>11884</v>
      </c>
      <c r="O334" s="54" t="str">
        <f>IF(ISERROR(VLOOKUP(B334,B$2:G$184,6,FALSE)),"Not Creative",VLOOKUP(B334,B$2:G$184,6,FALSE))</f>
        <v>Not Creative</v>
      </c>
      <c r="P334" s="63" t="str">
        <f>VLOOKUP(A334,'LFS Metadata'!$H$2:$J$441,3,FALSE)</f>
        <v>Veneer, plywood and engineered wood product manufacturing</v>
      </c>
    </row>
    <row r="335" spans="1:16" x14ac:dyDescent="0.45">
      <c r="A335" s="165" t="s">
        <v>12081</v>
      </c>
      <c r="B335" s="61" t="str">
        <f>RIGHT(A335,6)</f>
        <v>336000</v>
      </c>
      <c r="C335" s="61" t="str">
        <f>LEFT(B335,5)&amp;"0"</f>
        <v>336000</v>
      </c>
      <c r="D335" s="61" t="str">
        <f>LEFT(B335,4)&amp;"00"</f>
        <v>336000</v>
      </c>
      <c r="E335" s="61" t="str">
        <f>LEFT(B335,3)&amp;"000"</f>
        <v>336000</v>
      </c>
      <c r="F335" s="61" t="str">
        <f>LEFT(B335,2)&amp;"0000"</f>
        <v>330000</v>
      </c>
      <c r="G335" s="61" t="s">
        <v>11885</v>
      </c>
      <c r="H335" s="160">
        <v>1</v>
      </c>
      <c r="I335" s="61" t="s">
        <v>11885</v>
      </c>
      <c r="J335" s="61"/>
      <c r="K335" s="173"/>
      <c r="L335" s="173"/>
      <c r="M335" s="61" t="s">
        <v>11885</v>
      </c>
      <c r="N335" s="36" t="s">
        <v>12085</v>
      </c>
      <c r="O335" s="54"/>
      <c r="P335" s="63" t="s">
        <v>11985</v>
      </c>
    </row>
    <row r="336" spans="1:16" x14ac:dyDescent="0.45">
      <c r="A336" s="165" t="s">
        <v>12000</v>
      </c>
      <c r="B336" s="61" t="str">
        <f>RIGHT(A336,6)</f>
        <v>336110</v>
      </c>
      <c r="C336" s="61" t="str">
        <f>LEFT(B336,5)&amp;"0"</f>
        <v>336110</v>
      </c>
      <c r="D336" s="61" t="str">
        <f>LEFT(B336,4)&amp;"00"</f>
        <v>336100</v>
      </c>
      <c r="E336" s="61" t="str">
        <f>LEFT(B336,3)&amp;"000"</f>
        <v>336000</v>
      </c>
      <c r="F336" s="61" t="str">
        <f>LEFT(B336,2)&amp;"0000"</f>
        <v>330000</v>
      </c>
      <c r="G336" s="61" t="s">
        <v>11885</v>
      </c>
      <c r="H336" s="160">
        <v>1.0420225486846601E-2</v>
      </c>
      <c r="I336" s="61" t="s">
        <v>11885</v>
      </c>
      <c r="J336" s="61"/>
      <c r="K336" s="173"/>
      <c r="L336" s="173"/>
      <c r="M336" s="61" t="s">
        <v>11885</v>
      </c>
      <c r="N336" s="36" t="s">
        <v>12085</v>
      </c>
      <c r="O336" s="54"/>
      <c r="P336" s="63" t="s">
        <v>11900</v>
      </c>
    </row>
    <row r="337" spans="1:16" x14ac:dyDescent="0.45">
      <c r="A337" s="165" t="s">
        <v>12026</v>
      </c>
      <c r="B337" s="61" t="str">
        <f>RIGHT(A337,6)</f>
        <v>336120</v>
      </c>
      <c r="C337" s="61" t="str">
        <f>LEFT(B337,5)&amp;"0"</f>
        <v>336120</v>
      </c>
      <c r="D337" s="61" t="str">
        <f>LEFT(B337,4)&amp;"00"</f>
        <v>336100</v>
      </c>
      <c r="E337" s="61" t="str">
        <f>LEFT(B337,3)&amp;"000"</f>
        <v>336000</v>
      </c>
      <c r="F337" s="61" t="str">
        <f>LEFT(B337,2)&amp;"0000"</f>
        <v>330000</v>
      </c>
      <c r="G337" s="61" t="s">
        <v>11885</v>
      </c>
      <c r="H337" s="160">
        <v>1.0420225486846601E-2</v>
      </c>
      <c r="I337" s="61" t="s">
        <v>11885</v>
      </c>
      <c r="J337" s="61"/>
      <c r="K337" s="173"/>
      <c r="L337" s="173"/>
      <c r="M337" s="61" t="s">
        <v>11885</v>
      </c>
      <c r="N337" s="36" t="s">
        <v>12085</v>
      </c>
      <c r="O337" s="54"/>
      <c r="P337" s="63" t="s">
        <v>11926</v>
      </c>
    </row>
    <row r="338" spans="1:16" x14ac:dyDescent="0.45">
      <c r="A338" s="166" t="s">
        <v>12043</v>
      </c>
      <c r="B338" s="61" t="str">
        <f>RIGHT(A338,6)</f>
        <v>336300</v>
      </c>
      <c r="C338" s="61" t="str">
        <f>LEFT(B338,5)&amp;"0"</f>
        <v>336300</v>
      </c>
      <c r="D338" s="61" t="str">
        <f>LEFT(B338,4)&amp;"00"</f>
        <v>336300</v>
      </c>
      <c r="E338" s="61" t="str">
        <f>LEFT(B338,3)&amp;"000"</f>
        <v>336000</v>
      </c>
      <c r="F338" s="61" t="str">
        <f>LEFT(B338,2)&amp;"0000"</f>
        <v>330000</v>
      </c>
      <c r="G338" s="61" t="s">
        <v>11885</v>
      </c>
      <c r="H338" s="160">
        <v>8.5317901921507528E-3</v>
      </c>
      <c r="I338" s="61" t="s">
        <v>11885</v>
      </c>
      <c r="J338" s="61"/>
      <c r="K338" s="173"/>
      <c r="L338" s="173"/>
      <c r="M338" s="61" t="s">
        <v>11885</v>
      </c>
      <c r="N338" s="36" t="s">
        <v>12085</v>
      </c>
      <c r="O338" s="54"/>
      <c r="P338" s="172" t="s">
        <v>11943</v>
      </c>
    </row>
    <row r="339" spans="1:16" x14ac:dyDescent="0.45">
      <c r="A339" s="165" t="s">
        <v>12020</v>
      </c>
      <c r="B339" s="61" t="str">
        <f>RIGHT(A339,6)</f>
        <v>337000</v>
      </c>
      <c r="C339" s="61" t="str">
        <f>LEFT(B339,5)&amp;"0"</f>
        <v>337000</v>
      </c>
      <c r="D339" s="61" t="str">
        <f>LEFT(B339,4)&amp;"00"</f>
        <v>337000</v>
      </c>
      <c r="E339" s="61" t="str">
        <f>LEFT(B339,3)&amp;"000"</f>
        <v>337000</v>
      </c>
      <c r="F339" s="61" t="str">
        <f>LEFT(B339,2)&amp;"0000"</f>
        <v>330000</v>
      </c>
      <c r="G339" s="61" t="s">
        <v>11885</v>
      </c>
      <c r="H339" s="160">
        <v>1</v>
      </c>
      <c r="I339" s="61" t="s">
        <v>11885</v>
      </c>
      <c r="J339" s="61"/>
      <c r="K339" s="173"/>
      <c r="L339" s="173"/>
      <c r="M339" s="61" t="s">
        <v>11885</v>
      </c>
      <c r="N339" s="36" t="s">
        <v>12085</v>
      </c>
      <c r="O339" s="54"/>
      <c r="P339" s="63" t="s">
        <v>11920</v>
      </c>
    </row>
    <row r="340" spans="1:16" x14ac:dyDescent="0.45">
      <c r="A340" s="51" t="s">
        <v>10536</v>
      </c>
      <c r="B340" s="36" t="str">
        <f>RIGHT(A340,6)</f>
        <v>321900</v>
      </c>
      <c r="C340" s="36" t="str">
        <f>LEFT(B340,5)&amp;"0"</f>
        <v>321900</v>
      </c>
      <c r="D340" s="36" t="str">
        <f>LEFT(B340,4)&amp;"00"</f>
        <v>321900</v>
      </c>
      <c r="E340" s="36" t="str">
        <f>LEFT(B340,3)&amp;"000"</f>
        <v>321000</v>
      </c>
      <c r="F340" s="36" t="str">
        <f>LEFT(B340,2)&amp;"0000"</f>
        <v>320000</v>
      </c>
      <c r="G340" s="36" t="s">
        <v>6031</v>
      </c>
      <c r="H340" s="160">
        <v>2.3402076934327921E-2</v>
      </c>
      <c r="I340" s="36" t="s">
        <v>6031</v>
      </c>
      <c r="J340" s="36"/>
      <c r="K340" s="173" t="s">
        <v>12101</v>
      </c>
      <c r="L340" s="173" t="s">
        <v>7</v>
      </c>
      <c r="M340" s="36" t="s">
        <v>142</v>
      </c>
      <c r="N340" s="36" t="s">
        <v>11884</v>
      </c>
      <c r="O340" s="52" t="str">
        <f>IF(ISERROR(VLOOKUP(B340,B$2:G$184,6,FALSE)),"Not Creative",VLOOKUP(B340,B$2:G$184,6,FALSE))</f>
        <v>Not Creative</v>
      </c>
      <c r="P340" s="63" t="str">
        <f>VLOOKUP(A340,'LFS Metadata'!$H$2:$J$441,3,FALSE)</f>
        <v>Other wood product manufacturing</v>
      </c>
    </row>
    <row r="341" spans="1:16" x14ac:dyDescent="0.45">
      <c r="A341" s="166" t="s">
        <v>12080</v>
      </c>
      <c r="B341" s="61" t="str">
        <f>RIGHT(A341,6)</f>
        <v>400000</v>
      </c>
      <c r="C341" s="61" t="str">
        <f>LEFT(B341,5)&amp;"0"</f>
        <v>400000</v>
      </c>
      <c r="D341" s="61" t="str">
        <f>LEFT(B341,4)&amp;"00"</f>
        <v>400000</v>
      </c>
      <c r="E341" s="61" t="str">
        <f>LEFT(B341,3)&amp;"000"</f>
        <v>400000</v>
      </c>
      <c r="F341" s="61" t="str">
        <f>LEFT(B341,2)&amp;"0000"</f>
        <v>400000</v>
      </c>
      <c r="G341" s="61" t="s">
        <v>11885</v>
      </c>
      <c r="H341" s="160">
        <v>1</v>
      </c>
      <c r="I341" s="61" t="s">
        <v>11885</v>
      </c>
      <c r="J341" s="61"/>
      <c r="K341" s="173"/>
      <c r="L341" s="173"/>
      <c r="M341" s="61" t="s">
        <v>11885</v>
      </c>
      <c r="N341" s="36" t="s">
        <v>12085</v>
      </c>
      <c r="O341" s="54"/>
      <c r="P341" s="172" t="s">
        <v>11984</v>
      </c>
    </row>
    <row r="342" spans="1:16" x14ac:dyDescent="0.45">
      <c r="A342" s="165" t="s">
        <v>12083</v>
      </c>
      <c r="B342" s="61" t="str">
        <f>RIGHT(A342,6)</f>
        <v>410000</v>
      </c>
      <c r="C342" s="61" t="str">
        <f>LEFT(B342,5)&amp;"0"</f>
        <v>410000</v>
      </c>
      <c r="D342" s="61" t="str">
        <f>LEFT(B342,4)&amp;"00"</f>
        <v>410000</v>
      </c>
      <c r="E342" s="61" t="str">
        <f>LEFT(B342,3)&amp;"000"</f>
        <v>410000</v>
      </c>
      <c r="F342" s="61" t="str">
        <f>LEFT(B342,2)&amp;"0000"</f>
        <v>410000</v>
      </c>
      <c r="G342" s="61" t="s">
        <v>11885</v>
      </c>
      <c r="H342" s="160">
        <v>1</v>
      </c>
      <c r="I342" s="61" t="s">
        <v>11885</v>
      </c>
      <c r="J342" s="61"/>
      <c r="K342" s="173"/>
      <c r="L342" s="173"/>
      <c r="M342" s="61" t="s">
        <v>11885</v>
      </c>
      <c r="N342" s="36" t="s">
        <v>12085</v>
      </c>
      <c r="O342" s="54"/>
      <c r="P342" s="63" t="s">
        <v>11987</v>
      </c>
    </row>
    <row r="343" spans="1:16" x14ac:dyDescent="0.45">
      <c r="A343" s="166" t="s">
        <v>12061</v>
      </c>
      <c r="B343" s="61" t="str">
        <f>RIGHT(A343,6)</f>
        <v>486000</v>
      </c>
      <c r="C343" s="61" t="str">
        <f>LEFT(B343,5)&amp;"0"</f>
        <v>486000</v>
      </c>
      <c r="D343" s="61" t="str">
        <f>LEFT(B343,4)&amp;"00"</f>
        <v>486000</v>
      </c>
      <c r="E343" s="61" t="str">
        <f>LEFT(B343,3)&amp;"000"</f>
        <v>486000</v>
      </c>
      <c r="F343" s="61" t="str">
        <f>LEFT(B343,2)&amp;"0000"</f>
        <v>480000</v>
      </c>
      <c r="G343" s="61" t="s">
        <v>11885</v>
      </c>
      <c r="H343" s="160">
        <v>1</v>
      </c>
      <c r="I343" s="61" t="s">
        <v>11885</v>
      </c>
      <c r="J343" s="61"/>
      <c r="K343" s="173"/>
      <c r="L343" s="173"/>
      <c r="M343" s="61" t="s">
        <v>11885</v>
      </c>
      <c r="N343" s="36" t="s">
        <v>12085</v>
      </c>
      <c r="O343" s="54"/>
      <c r="P343" s="172" t="s">
        <v>11965</v>
      </c>
    </row>
    <row r="344" spans="1:16" x14ac:dyDescent="0.45">
      <c r="A344" s="165" t="s">
        <v>12079</v>
      </c>
      <c r="B344" s="61" t="str">
        <f>RIGHT(A344,6)</f>
        <v>48Z000</v>
      </c>
      <c r="C344" s="61" t="str">
        <f>LEFT(B344,5)&amp;"0"</f>
        <v>48Z000</v>
      </c>
      <c r="D344" s="61" t="str">
        <f>LEFT(B344,4)&amp;"00"</f>
        <v>48Z000</v>
      </c>
      <c r="E344" s="61" t="str">
        <f>LEFT(B344,3)&amp;"000"</f>
        <v>48Z000</v>
      </c>
      <c r="F344" s="61" t="str">
        <f>LEFT(B344,2)&amp;"0000"</f>
        <v>480000</v>
      </c>
      <c r="G344" s="61" t="s">
        <v>11885</v>
      </c>
      <c r="H344" s="160">
        <v>1</v>
      </c>
      <c r="I344" s="61" t="s">
        <v>11885</v>
      </c>
      <c r="J344" s="61"/>
      <c r="K344" s="173"/>
      <c r="L344" s="173"/>
      <c r="M344" s="61" t="s">
        <v>11885</v>
      </c>
      <c r="N344" s="36" t="s">
        <v>12085</v>
      </c>
      <c r="O344" s="54"/>
      <c r="P344" s="63" t="s">
        <v>11983</v>
      </c>
    </row>
    <row r="345" spans="1:16" x14ac:dyDescent="0.45">
      <c r="A345" s="166" t="s">
        <v>12063</v>
      </c>
      <c r="B345" s="61" t="str">
        <f>RIGHT(A345,6)</f>
        <v>49A000</v>
      </c>
      <c r="C345" s="61" t="str">
        <f>LEFT(B345,5)&amp;"0"</f>
        <v>49A000</v>
      </c>
      <c r="D345" s="61" t="str">
        <f>LEFT(B345,4)&amp;"00"</f>
        <v>49A000</v>
      </c>
      <c r="E345" s="61" t="str">
        <f>LEFT(B345,3)&amp;"000"</f>
        <v>49A000</v>
      </c>
      <c r="F345" s="61" t="str">
        <f>LEFT(B345,2)&amp;"0000"</f>
        <v>490000</v>
      </c>
      <c r="G345" s="61" t="s">
        <v>11885</v>
      </c>
      <c r="H345" s="160">
        <v>1</v>
      </c>
      <c r="I345" s="61" t="s">
        <v>11885</v>
      </c>
      <c r="J345" s="61"/>
      <c r="K345" s="173"/>
      <c r="L345" s="173"/>
      <c r="M345" s="61" t="s">
        <v>11885</v>
      </c>
      <c r="N345" s="36" t="s">
        <v>12085</v>
      </c>
      <c r="O345" s="54"/>
      <c r="P345" s="172" t="s">
        <v>11967</v>
      </c>
    </row>
    <row r="346" spans="1:16" x14ac:dyDescent="0.45">
      <c r="A346" s="165" t="s">
        <v>12073</v>
      </c>
      <c r="B346" s="61" t="str">
        <f>RIGHT(A346,6)</f>
        <v>4A0000</v>
      </c>
      <c r="C346" s="61" t="str">
        <f>LEFT(B346,5)&amp;"0"</f>
        <v>4A0000</v>
      </c>
      <c r="D346" s="61" t="str">
        <f>LEFT(B346,4)&amp;"00"</f>
        <v>4A0000</v>
      </c>
      <c r="E346" s="61" t="str">
        <f>LEFT(B346,3)&amp;"000"</f>
        <v>4A0000</v>
      </c>
      <c r="F346" s="61" t="str">
        <f>LEFT(B346,2)&amp;"0000"</f>
        <v>4A0000</v>
      </c>
      <c r="G346" s="61" t="s">
        <v>11885</v>
      </c>
      <c r="H346" s="160">
        <v>1</v>
      </c>
      <c r="I346" s="61" t="s">
        <v>11885</v>
      </c>
      <c r="J346" s="61"/>
      <c r="K346" s="173"/>
      <c r="L346" s="173"/>
      <c r="M346" s="61" t="s">
        <v>11885</v>
      </c>
      <c r="N346" s="36" t="s">
        <v>12085</v>
      </c>
      <c r="O346" s="54"/>
      <c r="P346" s="63" t="s">
        <v>11977</v>
      </c>
    </row>
    <row r="347" spans="1:16" x14ac:dyDescent="0.45">
      <c r="A347" s="165" t="s">
        <v>12018</v>
      </c>
      <c r="B347" s="61" t="str">
        <f>RIGHT(A347,6)</f>
        <v>500000</v>
      </c>
      <c r="C347" s="61" t="str">
        <f>LEFT(B347,5)&amp;"0"</f>
        <v>500000</v>
      </c>
      <c r="D347" s="61" t="str">
        <f>LEFT(B347,4)&amp;"00"</f>
        <v>500000</v>
      </c>
      <c r="E347" s="61" t="str">
        <f>LEFT(B347,3)&amp;"000"</f>
        <v>500000</v>
      </c>
      <c r="F347" s="61" t="str">
        <f>LEFT(B347,2)&amp;"0000"</f>
        <v>500000</v>
      </c>
      <c r="G347" s="61" t="s">
        <v>11885</v>
      </c>
      <c r="H347" s="160">
        <v>1</v>
      </c>
      <c r="I347" s="61" t="s">
        <v>11885</v>
      </c>
      <c r="J347" s="61"/>
      <c r="K347" s="173"/>
      <c r="L347" s="173"/>
      <c r="M347" s="61" t="s">
        <v>11885</v>
      </c>
      <c r="N347" s="36" t="s">
        <v>12085</v>
      </c>
      <c r="O347" s="54"/>
      <c r="P347" s="63" t="s">
        <v>11918</v>
      </c>
    </row>
    <row r="348" spans="1:16" x14ac:dyDescent="0.45">
      <c r="A348" s="166" t="s">
        <v>12029</v>
      </c>
      <c r="B348" s="61" t="str">
        <f>RIGHT(A348,6)</f>
        <v>510000</v>
      </c>
      <c r="C348" s="61" t="str">
        <f>LEFT(B348,5)&amp;"0"</f>
        <v>510000</v>
      </c>
      <c r="D348" s="61" t="str">
        <f>LEFT(B348,4)&amp;"00"</f>
        <v>510000</v>
      </c>
      <c r="E348" s="61" t="str">
        <f>LEFT(B348,3)&amp;"000"</f>
        <v>510000</v>
      </c>
      <c r="F348" s="61" t="str">
        <f>LEFT(B348,2)&amp;"0000"</f>
        <v>510000</v>
      </c>
      <c r="G348" s="61" t="s">
        <v>11885</v>
      </c>
      <c r="H348" s="160">
        <v>1</v>
      </c>
      <c r="I348" s="61" t="s">
        <v>11885</v>
      </c>
      <c r="J348" s="61"/>
      <c r="K348" s="173"/>
      <c r="L348" s="173"/>
      <c r="M348" s="61" t="s">
        <v>11885</v>
      </c>
      <c r="N348" s="36" t="s">
        <v>12085</v>
      </c>
      <c r="O348" s="54"/>
      <c r="P348" s="172" t="s">
        <v>11929</v>
      </c>
    </row>
    <row r="349" spans="1:16" x14ac:dyDescent="0.45">
      <c r="A349" s="166" t="s">
        <v>12068</v>
      </c>
      <c r="B349" s="61" t="str">
        <f>RIGHT(A349,6)</f>
        <v>511000</v>
      </c>
      <c r="C349" s="61" t="str">
        <f>LEFT(B349,5)&amp;"0"</f>
        <v>511000</v>
      </c>
      <c r="D349" s="61" t="str">
        <f>LEFT(B349,4)&amp;"00"</f>
        <v>511000</v>
      </c>
      <c r="E349" s="61" t="str">
        <f>LEFT(B349,3)&amp;"000"</f>
        <v>511000</v>
      </c>
      <c r="F349" s="61" t="str">
        <f>LEFT(B349,2)&amp;"0000"</f>
        <v>510000</v>
      </c>
      <c r="G349" s="61" t="s">
        <v>11885</v>
      </c>
      <c r="H349" s="160">
        <v>1</v>
      </c>
      <c r="I349" s="61" t="s">
        <v>11885</v>
      </c>
      <c r="J349" s="61"/>
      <c r="K349" s="173"/>
      <c r="L349" s="173"/>
      <c r="M349" s="61" t="s">
        <v>11885</v>
      </c>
      <c r="N349" s="36" t="s">
        <v>12085</v>
      </c>
      <c r="O349" s="54"/>
      <c r="P349" s="172" t="s">
        <v>11972</v>
      </c>
    </row>
    <row r="350" spans="1:16" x14ac:dyDescent="0.45">
      <c r="A350" s="53" t="s">
        <v>10539</v>
      </c>
      <c r="B350" s="61" t="str">
        <f>RIGHT(A350,6)</f>
        <v>323100</v>
      </c>
      <c r="C350" s="61" t="str">
        <f>LEFT(B350,5)&amp;"0"</f>
        <v>323100</v>
      </c>
      <c r="D350" s="61" t="str">
        <f>LEFT(B350,4)&amp;"00"</f>
        <v>323100</v>
      </c>
      <c r="E350" s="61" t="str">
        <f>LEFT(B350,3)&amp;"000"</f>
        <v>323000</v>
      </c>
      <c r="F350" s="61" t="str">
        <f>LEFT(B350,2)&amp;"0000"</f>
        <v>320000</v>
      </c>
      <c r="G350" s="61" t="s">
        <v>6031</v>
      </c>
      <c r="H350" s="160">
        <v>7.7875063141943091E-2</v>
      </c>
      <c r="I350" s="61" t="s">
        <v>6031</v>
      </c>
      <c r="J350" s="61"/>
      <c r="K350" s="173" t="s">
        <v>12101</v>
      </c>
      <c r="L350" s="173" t="s">
        <v>7</v>
      </c>
      <c r="M350" s="61" t="s">
        <v>142</v>
      </c>
      <c r="N350" s="36" t="s">
        <v>11884</v>
      </c>
      <c r="O350" s="54" t="str">
        <f>IF(ISERROR(VLOOKUP(B350,B$2:G$184,6,FALSE)),"Not Creative",VLOOKUP(B350,B$2:G$184,6,FALSE))</f>
        <v>Not Creative</v>
      </c>
      <c r="P350" s="63" t="str">
        <f>VLOOKUP(A350,'LFS Metadata'!$H$2:$J$441,3,FALSE)</f>
        <v>Printing and related support activities</v>
      </c>
    </row>
    <row r="351" spans="1:16" x14ac:dyDescent="0.45">
      <c r="A351" s="51" t="s">
        <v>10550</v>
      </c>
      <c r="B351" s="36" t="str">
        <f>RIGHT(A351,6)</f>
        <v>327100</v>
      </c>
      <c r="C351" s="36" t="str">
        <f>LEFT(B351,5)&amp;"0"</f>
        <v>327100</v>
      </c>
      <c r="D351" s="36" t="str">
        <f>LEFT(B351,4)&amp;"00"</f>
        <v>327100</v>
      </c>
      <c r="E351" s="36" t="str">
        <f>LEFT(B351,3)&amp;"000"</f>
        <v>327000</v>
      </c>
      <c r="F351" s="36" t="str">
        <f>LEFT(B351,2)&amp;"0000"</f>
        <v>320000</v>
      </c>
      <c r="G351" s="36" t="s">
        <v>6031</v>
      </c>
      <c r="H351" s="160">
        <v>0.26151012891344383</v>
      </c>
      <c r="I351" s="36" t="s">
        <v>7</v>
      </c>
      <c r="J351" s="36"/>
      <c r="K351" s="173" t="s">
        <v>12101</v>
      </c>
      <c r="L351" s="173" t="s">
        <v>7</v>
      </c>
      <c r="M351" s="36" t="s">
        <v>142</v>
      </c>
      <c r="N351" s="36" t="s">
        <v>11884</v>
      </c>
      <c r="O351" s="52" t="str">
        <f>IF(ISERROR(VLOOKUP(B351,B$2:G$184,6,FALSE)),"Not Creative",VLOOKUP(B351,B$2:G$184,6,FALSE))</f>
        <v>Not Creative</v>
      </c>
      <c r="P351" s="63" t="str">
        <f>VLOOKUP(A351,'LFS Metadata'!$H$2:$J$441,3,FALSE)</f>
        <v>Clay product and refractory manufacturing</v>
      </c>
    </row>
    <row r="352" spans="1:16" x14ac:dyDescent="0.45">
      <c r="A352" s="165" t="s">
        <v>12030</v>
      </c>
      <c r="B352" s="61" t="str">
        <f>RIGHT(A352,6)</f>
        <v>524000</v>
      </c>
      <c r="C352" s="61" t="str">
        <f>LEFT(B352,5)&amp;"0"</f>
        <v>524000</v>
      </c>
      <c r="D352" s="61" t="str">
        <f>LEFT(B352,4)&amp;"00"</f>
        <v>524000</v>
      </c>
      <c r="E352" s="61" t="str">
        <f>LEFT(B352,3)&amp;"000"</f>
        <v>524000</v>
      </c>
      <c r="F352" s="61" t="str">
        <f>LEFT(B352,2)&amp;"0000"</f>
        <v>520000</v>
      </c>
      <c r="G352" s="61" t="s">
        <v>11885</v>
      </c>
      <c r="H352" s="160">
        <v>1</v>
      </c>
      <c r="I352" s="61" t="s">
        <v>11885</v>
      </c>
      <c r="J352" s="61"/>
      <c r="K352" s="173"/>
      <c r="L352" s="173"/>
      <c r="M352" s="61" t="s">
        <v>11885</v>
      </c>
      <c r="N352" s="36" t="s">
        <v>12085</v>
      </c>
      <c r="O352" s="54"/>
      <c r="P352" s="63" t="s">
        <v>11930</v>
      </c>
    </row>
    <row r="353" spans="1:16" x14ac:dyDescent="0.45">
      <c r="A353" s="53" t="s">
        <v>10551</v>
      </c>
      <c r="B353" s="61" t="str">
        <f>RIGHT(A353,6)</f>
        <v>327200</v>
      </c>
      <c r="C353" s="61" t="str">
        <f>LEFT(B353,5)&amp;"0"</f>
        <v>327200</v>
      </c>
      <c r="D353" s="61" t="str">
        <f>LEFT(B353,4)&amp;"00"</f>
        <v>327200</v>
      </c>
      <c r="E353" s="61" t="str">
        <f>LEFT(B353,3)&amp;"000"</f>
        <v>327000</v>
      </c>
      <c r="F353" s="61" t="str">
        <f>LEFT(B353,2)&amp;"0000"</f>
        <v>320000</v>
      </c>
      <c r="G353" s="61" t="s">
        <v>6031</v>
      </c>
      <c r="H353" s="160">
        <v>4.7596153846153844E-2</v>
      </c>
      <c r="I353" s="61" t="s">
        <v>6031</v>
      </c>
      <c r="J353" s="61"/>
      <c r="K353" s="173" t="s">
        <v>12101</v>
      </c>
      <c r="L353" s="173" t="s">
        <v>7</v>
      </c>
      <c r="M353" s="61" t="s">
        <v>142</v>
      </c>
      <c r="N353" s="36" t="s">
        <v>11884</v>
      </c>
      <c r="O353" s="54" t="str">
        <f>IF(ISERROR(VLOOKUP(B353,B$2:G$184,6,FALSE)),"Not Creative",VLOOKUP(B353,B$2:G$184,6,FALSE))</f>
        <v>Not Creative</v>
      </c>
      <c r="P353" s="63" t="str">
        <f>VLOOKUP(A353,'LFS Metadata'!$H$2:$J$441,3,FALSE)</f>
        <v>Glass and glass product manufacturing</v>
      </c>
    </row>
    <row r="354" spans="1:16" x14ac:dyDescent="0.45">
      <c r="A354" s="166" t="s">
        <v>12033</v>
      </c>
      <c r="B354" s="61" t="str">
        <f>RIGHT(A354,6)</f>
        <v>531100</v>
      </c>
      <c r="C354" s="61" t="str">
        <f>LEFT(B354,5)&amp;"0"</f>
        <v>531100</v>
      </c>
      <c r="D354" s="61" t="str">
        <f>LEFT(B354,4)&amp;"00"</f>
        <v>531100</v>
      </c>
      <c r="E354" s="61" t="str">
        <f>LEFT(B354,3)&amp;"000"</f>
        <v>531000</v>
      </c>
      <c r="F354" s="61" t="str">
        <f>LEFT(B354,2)&amp;"0000"</f>
        <v>530000</v>
      </c>
      <c r="G354" s="61" t="s">
        <v>11885</v>
      </c>
      <c r="H354" s="160">
        <v>1.7155207348372281E-2</v>
      </c>
      <c r="I354" s="61" t="s">
        <v>11885</v>
      </c>
      <c r="J354" s="61"/>
      <c r="K354" s="173"/>
      <c r="L354" s="173"/>
      <c r="M354" s="61" t="s">
        <v>11885</v>
      </c>
      <c r="N354" s="36" t="s">
        <v>12085</v>
      </c>
      <c r="O354" s="54"/>
      <c r="P354" s="172" t="s">
        <v>11933</v>
      </c>
    </row>
    <row r="355" spans="1:16" x14ac:dyDescent="0.45">
      <c r="A355" s="165" t="s">
        <v>12051</v>
      </c>
      <c r="B355" s="61" t="str">
        <f>RIGHT(A355,6)</f>
        <v>531A00</v>
      </c>
      <c r="C355" s="61" t="str">
        <f>LEFT(B355,5)&amp;"0"</f>
        <v>531A00</v>
      </c>
      <c r="D355" s="61" t="str">
        <f>LEFT(B355,4)&amp;"00"</f>
        <v>531A00</v>
      </c>
      <c r="E355" s="61" t="str">
        <f>LEFT(B355,3)&amp;"000"</f>
        <v>531000</v>
      </c>
      <c r="F355" s="61" t="str">
        <f>LEFT(B355,2)&amp;"0000"</f>
        <v>530000</v>
      </c>
      <c r="G355" s="61" t="s">
        <v>11885</v>
      </c>
      <c r="H355" s="160">
        <v>1</v>
      </c>
      <c r="I355" s="61" t="s">
        <v>11885</v>
      </c>
      <c r="J355" s="61"/>
      <c r="K355" s="173"/>
      <c r="L355" s="173"/>
      <c r="M355" s="61" t="s">
        <v>11885</v>
      </c>
      <c r="N355" s="36" t="s">
        <v>12085</v>
      </c>
      <c r="O355" s="54"/>
      <c r="P355" s="63" t="s">
        <v>11952</v>
      </c>
    </row>
    <row r="356" spans="1:16" x14ac:dyDescent="0.45">
      <c r="A356" s="165" t="s">
        <v>12071</v>
      </c>
      <c r="B356" s="61" t="str">
        <f>RIGHT(A356,6)</f>
        <v>532000</v>
      </c>
      <c r="C356" s="61" t="str">
        <f>LEFT(B356,5)&amp;"0"</f>
        <v>532000</v>
      </c>
      <c r="D356" s="61" t="str">
        <f>LEFT(B356,4)&amp;"00"</f>
        <v>532000</v>
      </c>
      <c r="E356" s="61" t="str">
        <f>LEFT(B356,3)&amp;"000"</f>
        <v>532000</v>
      </c>
      <c r="F356" s="61" t="str">
        <f>LEFT(B356,2)&amp;"0000"</f>
        <v>530000</v>
      </c>
      <c r="G356" s="61" t="s">
        <v>11885</v>
      </c>
      <c r="H356" s="160">
        <v>1</v>
      </c>
      <c r="I356" s="61" t="s">
        <v>11885</v>
      </c>
      <c r="J356" s="61"/>
      <c r="K356" s="173"/>
      <c r="L356" s="173"/>
      <c r="M356" s="61" t="s">
        <v>11885</v>
      </c>
      <c r="N356" s="36" t="s">
        <v>12085</v>
      </c>
      <c r="O356" s="54"/>
      <c r="P356" s="63" t="s">
        <v>11975</v>
      </c>
    </row>
    <row r="357" spans="1:16" x14ac:dyDescent="0.45">
      <c r="A357" s="51" t="s">
        <v>10552</v>
      </c>
      <c r="B357" s="36" t="str">
        <f>RIGHT(A357,6)</f>
        <v>327300</v>
      </c>
      <c r="C357" s="36" t="str">
        <f>LEFT(B357,5)&amp;"0"</f>
        <v>327300</v>
      </c>
      <c r="D357" s="36" t="str">
        <f>LEFT(B357,4)&amp;"00"</f>
        <v>327300</v>
      </c>
      <c r="E357" s="36" t="str">
        <f>LEFT(B357,3)&amp;"000"</f>
        <v>327000</v>
      </c>
      <c r="F357" s="36" t="str">
        <f>LEFT(B357,2)&amp;"0000"</f>
        <v>320000</v>
      </c>
      <c r="G357" s="36" t="s">
        <v>6031</v>
      </c>
      <c r="H357" s="160">
        <v>6.1279203370356184E-3</v>
      </c>
      <c r="I357" s="36" t="s">
        <v>6031</v>
      </c>
      <c r="J357" s="36"/>
      <c r="K357" s="173" t="s">
        <v>12101</v>
      </c>
      <c r="L357" s="173" t="s">
        <v>7</v>
      </c>
      <c r="M357" s="36" t="s">
        <v>142</v>
      </c>
      <c r="N357" s="36" t="s">
        <v>11884</v>
      </c>
      <c r="O357" s="52" t="str">
        <f>IF(ISERROR(VLOOKUP(B357,B$2:G$184,6,FALSE)),"Not Creative",VLOOKUP(B357,B$2:G$184,6,FALSE))</f>
        <v>Not Creative</v>
      </c>
      <c r="P357" s="63" t="str">
        <f>VLOOKUP(A357,'LFS Metadata'!$H$2:$J$441,3,FALSE)</f>
        <v>Cement and concrete product manufacturing</v>
      </c>
    </row>
    <row r="358" spans="1:16" x14ac:dyDescent="0.45">
      <c r="A358" s="53" t="s">
        <v>10553</v>
      </c>
      <c r="B358" s="61" t="str">
        <f>RIGHT(A358,6)</f>
        <v>327400</v>
      </c>
      <c r="C358" s="61" t="str">
        <f>LEFT(B358,5)&amp;"0"</f>
        <v>327400</v>
      </c>
      <c r="D358" s="61" t="str">
        <f>LEFT(B358,4)&amp;"00"</f>
        <v>327400</v>
      </c>
      <c r="E358" s="61" t="str">
        <f>LEFT(B358,3)&amp;"000"</f>
        <v>327000</v>
      </c>
      <c r="F358" s="61" t="str">
        <f>LEFT(B358,2)&amp;"0000"</f>
        <v>320000</v>
      </c>
      <c r="G358" s="61" t="s">
        <v>6031</v>
      </c>
      <c r="H358" s="160">
        <v>0</v>
      </c>
      <c r="I358" s="61" t="s">
        <v>6031</v>
      </c>
      <c r="J358" s="61"/>
      <c r="K358" s="173" t="s">
        <v>12101</v>
      </c>
      <c r="L358" s="173" t="s">
        <v>7</v>
      </c>
      <c r="M358" s="61" t="s">
        <v>142</v>
      </c>
      <c r="N358" s="36" t="s">
        <v>11884</v>
      </c>
      <c r="O358" s="54" t="str">
        <f>IF(ISERROR(VLOOKUP(B358,B$2:G$184,6,FALSE)),"Not Creative",VLOOKUP(B358,B$2:G$184,6,FALSE))</f>
        <v>Not Creative</v>
      </c>
      <c r="P358" s="63" t="str">
        <f>VLOOKUP(A358,'LFS Metadata'!$H$2:$J$441,3,FALSE)</f>
        <v>Lime and gypsum product manufacturing</v>
      </c>
    </row>
    <row r="359" spans="1:16" x14ac:dyDescent="0.45">
      <c r="A359" s="51" t="s">
        <v>10554</v>
      </c>
      <c r="B359" s="36" t="str">
        <f>RIGHT(A359,6)</f>
        <v>327900</v>
      </c>
      <c r="C359" s="36" t="str">
        <f>LEFT(B359,5)&amp;"0"</f>
        <v>327900</v>
      </c>
      <c r="D359" s="36" t="str">
        <f>LEFT(B359,4)&amp;"00"</f>
        <v>327900</v>
      </c>
      <c r="E359" s="36" t="str">
        <f>LEFT(B359,3)&amp;"000"</f>
        <v>327000</v>
      </c>
      <c r="F359" s="36" t="str">
        <f>LEFT(B359,2)&amp;"0000"</f>
        <v>320000</v>
      </c>
      <c r="G359" s="36" t="s">
        <v>7</v>
      </c>
      <c r="H359" s="160">
        <v>1.7629179331306991E-2</v>
      </c>
      <c r="I359" s="36" t="s">
        <v>7</v>
      </c>
      <c r="J359" s="36"/>
      <c r="K359" s="173" t="s">
        <v>12101</v>
      </c>
      <c r="L359" s="173" t="s">
        <v>7</v>
      </c>
      <c r="M359" s="36" t="s">
        <v>142</v>
      </c>
      <c r="N359" s="36" t="s">
        <v>11884</v>
      </c>
      <c r="O359" s="52" t="str">
        <f>IF(ISERROR(VLOOKUP(B359,B$2:G$184,6,FALSE)),"Not Creative",VLOOKUP(B359,B$2:G$184,6,FALSE))</f>
        <v>Crafts</v>
      </c>
      <c r="P359" s="63" t="str">
        <f>VLOOKUP(A359,'LFS Metadata'!$H$2:$J$441,3,FALSE)</f>
        <v>Other non-metallic mineral product manufacturing</v>
      </c>
    </row>
    <row r="360" spans="1:16" x14ac:dyDescent="0.45">
      <c r="A360" s="166" t="s">
        <v>12027</v>
      </c>
      <c r="B360" s="61" t="str">
        <f>RIGHT(A360,6)</f>
        <v>551113</v>
      </c>
      <c r="C360" s="61" t="str">
        <f>LEFT(B360,5)&amp;"0"</f>
        <v>551110</v>
      </c>
      <c r="D360" s="61" t="str">
        <f>LEFT(B360,4)&amp;"00"</f>
        <v>551100</v>
      </c>
      <c r="E360" s="61" t="str">
        <f>LEFT(B360,3)&amp;"000"</f>
        <v>551000</v>
      </c>
      <c r="F360" s="61" t="str">
        <f>LEFT(B360,2)&amp;"0000"</f>
        <v>550000</v>
      </c>
      <c r="G360" s="61" t="s">
        <v>11885</v>
      </c>
      <c r="H360" s="160">
        <v>8.1919357781426741E-2</v>
      </c>
      <c r="I360" s="61" t="s">
        <v>11885</v>
      </c>
      <c r="J360" s="61"/>
      <c r="K360" s="173"/>
      <c r="L360" s="173"/>
      <c r="M360" s="61" t="s">
        <v>11885</v>
      </c>
      <c r="N360" s="36" t="s">
        <v>12085</v>
      </c>
      <c r="O360" s="54"/>
      <c r="P360" s="172" t="s">
        <v>11927</v>
      </c>
    </row>
    <row r="361" spans="1:16" x14ac:dyDescent="0.45">
      <c r="A361" s="165" t="s">
        <v>11992</v>
      </c>
      <c r="B361" s="61" t="str">
        <f>RIGHT(A361,6)</f>
        <v>560000</v>
      </c>
      <c r="C361" s="61" t="str">
        <f>LEFT(B361,5)&amp;"0"</f>
        <v>560000</v>
      </c>
      <c r="D361" s="61" t="str">
        <f>LEFT(B361,4)&amp;"00"</f>
        <v>560000</v>
      </c>
      <c r="E361" s="61" t="str">
        <f>LEFT(B361,3)&amp;"000"</f>
        <v>560000</v>
      </c>
      <c r="F361" s="61" t="str">
        <f>LEFT(B361,2)&amp;"0000"</f>
        <v>560000</v>
      </c>
      <c r="G361" s="61" t="s">
        <v>11885</v>
      </c>
      <c r="H361" s="160">
        <v>1</v>
      </c>
      <c r="I361" s="61" t="s">
        <v>11885</v>
      </c>
      <c r="J361" s="61"/>
      <c r="K361" s="173"/>
      <c r="L361" s="173"/>
      <c r="M361" s="61" t="s">
        <v>11885</v>
      </c>
      <c r="N361" s="36" t="s">
        <v>12085</v>
      </c>
      <c r="O361" s="54"/>
      <c r="P361" s="63" t="s">
        <v>11893</v>
      </c>
    </row>
    <row r="362" spans="1:16" x14ac:dyDescent="0.45">
      <c r="A362" s="166" t="s">
        <v>11991</v>
      </c>
      <c r="B362" s="61" t="str">
        <f>RIGHT(A362,6)</f>
        <v>561000</v>
      </c>
      <c r="C362" s="61" t="str">
        <f>LEFT(B362,5)&amp;"0"</f>
        <v>561000</v>
      </c>
      <c r="D362" s="61" t="str">
        <f>LEFT(B362,4)&amp;"00"</f>
        <v>561000</v>
      </c>
      <c r="E362" s="61" t="str">
        <f>LEFT(B362,3)&amp;"000"</f>
        <v>561000</v>
      </c>
      <c r="F362" s="61" t="str">
        <f>LEFT(B362,2)&amp;"0000"</f>
        <v>560000</v>
      </c>
      <c r="G362" s="61" t="s">
        <v>11885</v>
      </c>
      <c r="H362" s="160">
        <v>1</v>
      </c>
      <c r="I362" s="61" t="s">
        <v>11885</v>
      </c>
      <c r="J362" s="61"/>
      <c r="K362" s="173"/>
      <c r="L362" s="173"/>
      <c r="M362" s="61" t="s">
        <v>11885</v>
      </c>
      <c r="N362" s="36" t="s">
        <v>12085</v>
      </c>
      <c r="O362" s="54"/>
      <c r="P362" s="172" t="s">
        <v>11892</v>
      </c>
    </row>
    <row r="363" spans="1:16" x14ac:dyDescent="0.45">
      <c r="A363" s="166" t="s">
        <v>12013</v>
      </c>
      <c r="B363" s="61" t="str">
        <f>RIGHT(A363,6)</f>
        <v>610000</v>
      </c>
      <c r="C363" s="61" t="str">
        <f>LEFT(B363,5)&amp;"0"</f>
        <v>610000</v>
      </c>
      <c r="D363" s="61" t="str">
        <f>LEFT(B363,4)&amp;"00"</f>
        <v>610000</v>
      </c>
      <c r="E363" s="61" t="str">
        <f>LEFT(B363,3)&amp;"000"</f>
        <v>610000</v>
      </c>
      <c r="F363" s="61" t="str">
        <f>LEFT(B363,2)&amp;"0000"</f>
        <v>610000</v>
      </c>
      <c r="G363" s="61" t="s">
        <v>11885</v>
      </c>
      <c r="H363" s="160">
        <v>1</v>
      </c>
      <c r="I363" s="61" t="s">
        <v>11885</v>
      </c>
      <c r="J363" s="61"/>
      <c r="K363" s="173"/>
      <c r="L363" s="173"/>
      <c r="M363" s="61" t="s">
        <v>11885</v>
      </c>
      <c r="N363" s="36" t="s">
        <v>12085</v>
      </c>
      <c r="O363" s="54"/>
      <c r="P363" s="172" t="s">
        <v>11913</v>
      </c>
    </row>
    <row r="364" spans="1:16" x14ac:dyDescent="0.45">
      <c r="A364" s="166" t="s">
        <v>10406</v>
      </c>
      <c r="B364" s="61" t="str">
        <f>RIGHT(A364,6)</f>
        <v>611A00</v>
      </c>
      <c r="C364" s="61" t="str">
        <f>LEFT(B364,5)&amp;"0"</f>
        <v>611A00</v>
      </c>
      <c r="D364" s="61" t="str">
        <f>LEFT(B364,4)&amp;"00"</f>
        <v>611A00</v>
      </c>
      <c r="E364" s="61" t="str">
        <f>LEFT(B364,3)&amp;"000"</f>
        <v>611000</v>
      </c>
      <c r="F364" s="61" t="str">
        <f>LEFT(B364,2)&amp;"0000"</f>
        <v>610000</v>
      </c>
      <c r="G364" s="61" t="s">
        <v>11885</v>
      </c>
      <c r="H364" s="160">
        <v>1</v>
      </c>
      <c r="I364" s="61" t="s">
        <v>11885</v>
      </c>
      <c r="J364" s="61"/>
      <c r="K364" s="173"/>
      <c r="L364" s="173"/>
      <c r="M364" s="61" t="s">
        <v>11885</v>
      </c>
      <c r="N364" s="36" t="s">
        <v>12085</v>
      </c>
      <c r="O364" s="54"/>
      <c r="P364" s="172" t="s">
        <v>11953</v>
      </c>
    </row>
    <row r="365" spans="1:16" x14ac:dyDescent="0.45">
      <c r="A365" s="165" t="s">
        <v>12022</v>
      </c>
      <c r="B365" s="61" t="str">
        <f>RIGHT(A365,6)</f>
        <v>620000</v>
      </c>
      <c r="C365" s="61" t="str">
        <f>LEFT(B365,5)&amp;"0"</f>
        <v>620000</v>
      </c>
      <c r="D365" s="61" t="str">
        <f>LEFT(B365,4)&amp;"00"</f>
        <v>620000</v>
      </c>
      <c r="E365" s="61" t="str">
        <f>LEFT(B365,3)&amp;"000"</f>
        <v>620000</v>
      </c>
      <c r="F365" s="61" t="str">
        <f>LEFT(B365,2)&amp;"0000"</f>
        <v>620000</v>
      </c>
      <c r="G365" s="61" t="s">
        <v>11885</v>
      </c>
      <c r="H365" s="160">
        <v>1</v>
      </c>
      <c r="I365" s="61" t="s">
        <v>11885</v>
      </c>
      <c r="J365" s="61"/>
      <c r="K365" s="173"/>
      <c r="L365" s="173"/>
      <c r="M365" s="61" t="s">
        <v>11885</v>
      </c>
      <c r="N365" s="36" t="s">
        <v>12085</v>
      </c>
      <c r="O365" s="54"/>
      <c r="P365" s="63" t="s">
        <v>11922</v>
      </c>
    </row>
    <row r="366" spans="1:16" x14ac:dyDescent="0.45">
      <c r="A366" s="166" t="s">
        <v>11995</v>
      </c>
      <c r="B366" s="61" t="str">
        <f>RIGHT(A366,6)</f>
        <v>621000</v>
      </c>
      <c r="C366" s="61" t="str">
        <f>LEFT(B366,5)&amp;"0"</f>
        <v>621000</v>
      </c>
      <c r="D366" s="61" t="str">
        <f>LEFT(B366,4)&amp;"00"</f>
        <v>621000</v>
      </c>
      <c r="E366" s="61" t="str">
        <f>LEFT(B366,3)&amp;"000"</f>
        <v>621000</v>
      </c>
      <c r="F366" s="61" t="str">
        <f>LEFT(B366,2)&amp;"0000"</f>
        <v>620000</v>
      </c>
      <c r="G366" s="61" t="s">
        <v>11885</v>
      </c>
      <c r="H366" s="160">
        <v>1</v>
      </c>
      <c r="I366" s="61" t="s">
        <v>11885</v>
      </c>
      <c r="J366" s="61"/>
      <c r="K366" s="173"/>
      <c r="L366" s="173"/>
      <c r="M366" s="61" t="s">
        <v>11885</v>
      </c>
      <c r="N366" s="36" t="s">
        <v>12085</v>
      </c>
      <c r="O366" s="54"/>
      <c r="P366" s="172" t="s">
        <v>11895</v>
      </c>
    </row>
    <row r="367" spans="1:16" x14ac:dyDescent="0.45">
      <c r="A367" s="165" t="s">
        <v>12025</v>
      </c>
      <c r="B367" s="61" t="str">
        <f>RIGHT(A367,6)</f>
        <v>62X000</v>
      </c>
      <c r="C367" s="61" t="str">
        <f>LEFT(B367,5)&amp;"0"</f>
        <v>62X000</v>
      </c>
      <c r="D367" s="61" t="str">
        <f>LEFT(B367,4)&amp;"00"</f>
        <v>62X000</v>
      </c>
      <c r="E367" s="61" t="str">
        <f>LEFT(B367,3)&amp;"000"</f>
        <v>62X000</v>
      </c>
      <c r="F367" s="61" t="str">
        <f>LEFT(B367,2)&amp;"0000"</f>
        <v>620000</v>
      </c>
      <c r="G367" s="61" t="s">
        <v>11885</v>
      </c>
      <c r="H367" s="160">
        <v>1</v>
      </c>
      <c r="I367" s="61" t="s">
        <v>11885</v>
      </c>
      <c r="J367" s="61"/>
      <c r="K367" s="173"/>
      <c r="L367" s="173"/>
      <c r="M367" s="61" t="s">
        <v>11885</v>
      </c>
      <c r="N367" s="36" t="s">
        <v>12085</v>
      </c>
      <c r="O367" s="54"/>
      <c r="P367" s="63" t="s">
        <v>11925</v>
      </c>
    </row>
    <row r="368" spans="1:16" x14ac:dyDescent="0.45">
      <c r="A368" s="166" t="s">
        <v>11999</v>
      </c>
      <c r="B368" s="61" t="str">
        <f>RIGHT(A368,6)</f>
        <v>710000</v>
      </c>
      <c r="C368" s="61" t="str">
        <f>LEFT(B368,5)&amp;"0"</f>
        <v>710000</v>
      </c>
      <c r="D368" s="61" t="str">
        <f>LEFT(B368,4)&amp;"00"</f>
        <v>710000</v>
      </c>
      <c r="E368" s="61" t="str">
        <f>LEFT(B368,3)&amp;"000"</f>
        <v>710000</v>
      </c>
      <c r="F368" s="61" t="str">
        <f>LEFT(B368,2)&amp;"0000"</f>
        <v>710000</v>
      </c>
      <c r="G368" s="61" t="s">
        <v>11885</v>
      </c>
      <c r="H368" s="160">
        <v>1</v>
      </c>
      <c r="I368" s="61" t="s">
        <v>11885</v>
      </c>
      <c r="J368" s="61"/>
      <c r="K368" s="173"/>
      <c r="L368" s="173"/>
      <c r="M368" s="61" t="s">
        <v>11885</v>
      </c>
      <c r="N368" s="36" t="s">
        <v>12085</v>
      </c>
      <c r="O368" s="54"/>
      <c r="P368" s="172" t="s">
        <v>11899</v>
      </c>
    </row>
    <row r="369" spans="1:16" x14ac:dyDescent="0.45">
      <c r="A369" s="165" t="s">
        <v>10413</v>
      </c>
      <c r="B369" s="61" t="str">
        <f>RIGHT(A369,6)</f>
        <v>71A000</v>
      </c>
      <c r="C369" s="61" t="str">
        <f>LEFT(B369,5)&amp;"0"</f>
        <v>71A000</v>
      </c>
      <c r="D369" s="61" t="str">
        <f>LEFT(B369,4)&amp;"00"</f>
        <v>71A000</v>
      </c>
      <c r="E369" s="61" t="str">
        <f>LEFT(B369,3)&amp;"000"</f>
        <v>71A000</v>
      </c>
      <c r="F369" s="61" t="str">
        <f>LEFT(B369,2)&amp;"0000"</f>
        <v>710000</v>
      </c>
      <c r="G369" s="61" t="s">
        <v>11885</v>
      </c>
      <c r="H369" s="160">
        <v>1</v>
      </c>
      <c r="I369" s="61" t="s">
        <v>11885</v>
      </c>
      <c r="J369" s="61"/>
      <c r="K369" s="173"/>
      <c r="L369" s="173"/>
      <c r="M369" s="61" t="s">
        <v>11885</v>
      </c>
      <c r="N369" s="36" t="s">
        <v>12085</v>
      </c>
      <c r="O369" s="54"/>
      <c r="P369" s="63" t="s">
        <v>11960</v>
      </c>
    </row>
    <row r="370" spans="1:16" x14ac:dyDescent="0.45">
      <c r="A370" s="166" t="s">
        <v>11989</v>
      </c>
      <c r="B370" s="61" t="str">
        <f>RIGHT(A370,6)</f>
        <v>720000</v>
      </c>
      <c r="C370" s="61" t="str">
        <f>LEFT(B370,5)&amp;"0"</f>
        <v>720000</v>
      </c>
      <c r="D370" s="61" t="str">
        <f>LEFT(B370,4)&amp;"00"</f>
        <v>720000</v>
      </c>
      <c r="E370" s="61" t="str">
        <f>LEFT(B370,3)&amp;"000"</f>
        <v>720000</v>
      </c>
      <c r="F370" s="61" t="str">
        <f>LEFT(B370,2)&amp;"0000"</f>
        <v>720000</v>
      </c>
      <c r="G370" s="61" t="s">
        <v>11885</v>
      </c>
      <c r="H370" s="160">
        <v>1</v>
      </c>
      <c r="I370" s="61" t="s">
        <v>11885</v>
      </c>
      <c r="J370" s="61"/>
      <c r="K370" s="173"/>
      <c r="L370" s="173"/>
      <c r="M370" s="61" t="s">
        <v>11885</v>
      </c>
      <c r="N370" s="36" t="s">
        <v>12085</v>
      </c>
      <c r="O370" s="54"/>
      <c r="P370" s="172" t="s">
        <v>11890</v>
      </c>
    </row>
    <row r="371" spans="1:16" x14ac:dyDescent="0.45">
      <c r="A371" s="165" t="s">
        <v>11990</v>
      </c>
      <c r="B371" s="61" t="str">
        <f>RIGHT(A371,6)</f>
        <v>721000</v>
      </c>
      <c r="C371" s="61" t="str">
        <f>LEFT(B371,5)&amp;"0"</f>
        <v>721000</v>
      </c>
      <c r="D371" s="61" t="str">
        <f>LEFT(B371,4)&amp;"00"</f>
        <v>721000</v>
      </c>
      <c r="E371" s="61" t="str">
        <f>LEFT(B371,3)&amp;"000"</f>
        <v>721000</v>
      </c>
      <c r="F371" s="61" t="str">
        <f>LEFT(B371,2)&amp;"0000"</f>
        <v>720000</v>
      </c>
      <c r="G371" s="61" t="s">
        <v>11885</v>
      </c>
      <c r="H371" s="160">
        <v>1</v>
      </c>
      <c r="I371" s="61" t="s">
        <v>11885</v>
      </c>
      <c r="J371" s="61"/>
      <c r="K371" s="173"/>
      <c r="L371" s="173"/>
      <c r="M371" s="61" t="s">
        <v>11885</v>
      </c>
      <c r="N371" s="36" t="s">
        <v>12085</v>
      </c>
      <c r="O371" s="54"/>
      <c r="P371" s="63" t="s">
        <v>11891</v>
      </c>
    </row>
    <row r="372" spans="1:16" x14ac:dyDescent="0.45">
      <c r="A372" s="166" t="s">
        <v>12055</v>
      </c>
      <c r="B372" s="61" t="str">
        <f>RIGHT(A372,6)</f>
        <v>810000</v>
      </c>
      <c r="C372" s="61" t="str">
        <f>LEFT(B372,5)&amp;"0"</f>
        <v>810000</v>
      </c>
      <c r="D372" s="61" t="str">
        <f>LEFT(B372,4)&amp;"00"</f>
        <v>810000</v>
      </c>
      <c r="E372" s="61" t="str">
        <f>LEFT(B372,3)&amp;"000"</f>
        <v>810000</v>
      </c>
      <c r="F372" s="61" t="str">
        <f>LEFT(B372,2)&amp;"0000"</f>
        <v>810000</v>
      </c>
      <c r="G372" s="61" t="s">
        <v>11885</v>
      </c>
      <c r="H372" s="160">
        <v>1</v>
      </c>
      <c r="I372" s="61" t="s">
        <v>11885</v>
      </c>
      <c r="J372" s="61"/>
      <c r="K372" s="173"/>
      <c r="L372" s="173"/>
      <c r="M372" s="61" t="s">
        <v>11885</v>
      </c>
      <c r="N372" s="36" t="s">
        <v>12085</v>
      </c>
      <c r="O372" s="54"/>
      <c r="P372" s="172" t="s">
        <v>11957</v>
      </c>
    </row>
    <row r="373" spans="1:16" x14ac:dyDescent="0.45">
      <c r="A373" s="166" t="s">
        <v>12072</v>
      </c>
      <c r="B373" s="61" t="str">
        <f>RIGHT(A373,6)</f>
        <v>811000</v>
      </c>
      <c r="C373" s="61" t="str">
        <f>LEFT(B373,5)&amp;"0"</f>
        <v>811000</v>
      </c>
      <c r="D373" s="61" t="str">
        <f>LEFT(B373,4)&amp;"00"</f>
        <v>811000</v>
      </c>
      <c r="E373" s="61" t="str">
        <f>LEFT(B373,3)&amp;"000"</f>
        <v>811000</v>
      </c>
      <c r="F373" s="61" t="str">
        <f>LEFT(B373,2)&amp;"0000"</f>
        <v>810000</v>
      </c>
      <c r="G373" s="61" t="s">
        <v>11885</v>
      </c>
      <c r="H373" s="160">
        <v>1</v>
      </c>
      <c r="I373" s="61" t="s">
        <v>11885</v>
      </c>
      <c r="J373" s="61"/>
      <c r="K373" s="173"/>
      <c r="L373" s="173"/>
      <c r="M373" s="61" t="s">
        <v>11885</v>
      </c>
      <c r="N373" s="36" t="s">
        <v>12085</v>
      </c>
      <c r="O373" s="54"/>
      <c r="P373" s="172" t="s">
        <v>11976</v>
      </c>
    </row>
    <row r="374" spans="1:16" x14ac:dyDescent="0.45">
      <c r="A374" s="166" t="s">
        <v>12058</v>
      </c>
      <c r="B374" s="61" t="str">
        <f>RIGHT(A374,6)</f>
        <v>812000</v>
      </c>
      <c r="C374" s="61" t="str">
        <f>LEFT(B374,5)&amp;"0"</f>
        <v>812000</v>
      </c>
      <c r="D374" s="61" t="str">
        <f>LEFT(B374,4)&amp;"00"</f>
        <v>812000</v>
      </c>
      <c r="E374" s="61" t="str">
        <f>LEFT(B374,3)&amp;"000"</f>
        <v>812000</v>
      </c>
      <c r="F374" s="61" t="str">
        <f>LEFT(B374,2)&amp;"0000"</f>
        <v>810000</v>
      </c>
      <c r="G374" s="61" t="s">
        <v>11885</v>
      </c>
      <c r="H374" s="160">
        <v>1</v>
      </c>
      <c r="I374" s="61" t="s">
        <v>11885</v>
      </c>
      <c r="J374" s="61"/>
      <c r="K374" s="173"/>
      <c r="L374" s="173"/>
      <c r="M374" s="61" t="s">
        <v>11885</v>
      </c>
      <c r="N374" s="36" t="s">
        <v>12085</v>
      </c>
      <c r="O374" s="54"/>
      <c r="P374" s="172" t="s">
        <v>11961</v>
      </c>
    </row>
    <row r="375" spans="1:16" x14ac:dyDescent="0.45">
      <c r="A375" s="53" t="s">
        <v>10567</v>
      </c>
      <c r="B375" s="61" t="str">
        <f>RIGHT(A375,6)</f>
        <v>332800</v>
      </c>
      <c r="C375" s="61" t="str">
        <f>LEFT(B375,5)&amp;"0"</f>
        <v>332800</v>
      </c>
      <c r="D375" s="61" t="str">
        <f>LEFT(B375,4)&amp;"00"</f>
        <v>332800</v>
      </c>
      <c r="E375" s="61" t="str">
        <f>LEFT(B375,3)&amp;"000"</f>
        <v>332000</v>
      </c>
      <c r="F375" s="61" t="str">
        <f>LEFT(B375,2)&amp;"0000"</f>
        <v>330000</v>
      </c>
      <c r="G375" s="61" t="s">
        <v>6031</v>
      </c>
      <c r="H375" s="160">
        <v>8.8452088452088459E-3</v>
      </c>
      <c r="I375" s="61" t="s">
        <v>6031</v>
      </c>
      <c r="J375" s="61"/>
      <c r="K375" s="173" t="s">
        <v>12101</v>
      </c>
      <c r="L375" s="173" t="s">
        <v>7</v>
      </c>
      <c r="M375" s="61" t="s">
        <v>142</v>
      </c>
      <c r="N375" s="36" t="s">
        <v>11884</v>
      </c>
      <c r="O375" s="54" t="str">
        <f>IF(ISERROR(VLOOKUP(B375,B$2:G$184,6,FALSE)),"Not Creative",VLOOKUP(B375,B$2:G$184,6,FALSE))</f>
        <v>Not Creative</v>
      </c>
      <c r="P375" s="63" t="str">
        <f>VLOOKUP(A375,'LFS Metadata'!$H$2:$J$441,3,FALSE)</f>
        <v>Coating, engraving, cold and heat treating and allied activities</v>
      </c>
    </row>
    <row r="376" spans="1:16" x14ac:dyDescent="0.45">
      <c r="A376" s="53" t="s">
        <v>10581</v>
      </c>
      <c r="B376" s="61" t="str">
        <f>RIGHT(A376,6)</f>
        <v>334600</v>
      </c>
      <c r="C376" s="61" t="str">
        <f>LEFT(B376,5)&amp;"0"</f>
        <v>334600</v>
      </c>
      <c r="D376" s="61" t="str">
        <f>LEFT(B376,4)&amp;"00"</f>
        <v>334600</v>
      </c>
      <c r="E376" s="61" t="str">
        <f>LEFT(B376,3)&amp;"000"</f>
        <v>334000</v>
      </c>
      <c r="F376" s="61" t="str">
        <f>LEFT(B376,2)&amp;"0000"</f>
        <v>330000</v>
      </c>
      <c r="G376" s="61" t="s">
        <v>6031</v>
      </c>
      <c r="H376" s="160">
        <v>0.23265306122448978</v>
      </c>
      <c r="I376" s="61" t="s">
        <v>6031</v>
      </c>
      <c r="J376" s="61"/>
      <c r="K376" s="173" t="s">
        <v>12102</v>
      </c>
      <c r="L376" s="173" t="s">
        <v>12103</v>
      </c>
      <c r="M376" s="61" t="s">
        <v>142</v>
      </c>
      <c r="N376" s="36" t="s">
        <v>11884</v>
      </c>
      <c r="O376" s="54" t="str">
        <f>IF(ISERROR(VLOOKUP(B376,B$2:G$184,6,FALSE)),"Not Creative",VLOOKUP(B376,B$2:G$184,6,FALSE))</f>
        <v>Not Creative</v>
      </c>
      <c r="P376" s="63" t="str">
        <f>VLOOKUP(A376,'LFS Metadata'!$H$2:$J$441,3,FALSE)</f>
        <v>Manufacturing and reproducing magnetic and optical media</v>
      </c>
    </row>
    <row r="377" spans="1:16" x14ac:dyDescent="0.45">
      <c r="A377" s="166" t="s">
        <v>12059</v>
      </c>
      <c r="B377" s="61" t="str">
        <f>RIGHT(A377,6)</f>
        <v>81A000</v>
      </c>
      <c r="C377" s="61" t="str">
        <f>LEFT(B377,5)&amp;"0"</f>
        <v>81A000</v>
      </c>
      <c r="D377" s="61" t="str">
        <f>LEFT(B377,4)&amp;"00"</f>
        <v>81A000</v>
      </c>
      <c r="E377" s="61" t="str">
        <f>LEFT(B377,3)&amp;"000"</f>
        <v>81A000</v>
      </c>
      <c r="F377" s="61" t="str">
        <f>LEFT(B377,2)&amp;"0000"</f>
        <v>810000</v>
      </c>
      <c r="G377" s="61" t="s">
        <v>11885</v>
      </c>
      <c r="H377" s="160">
        <v>1</v>
      </c>
      <c r="I377" s="61" t="s">
        <v>11885</v>
      </c>
      <c r="J377" s="61"/>
      <c r="K377" s="173"/>
      <c r="L377" s="173"/>
      <c r="M377" s="61" t="s">
        <v>11885</v>
      </c>
      <c r="N377" s="36" t="s">
        <v>12085</v>
      </c>
      <c r="O377" s="54"/>
      <c r="P377" s="172" t="s">
        <v>11963</v>
      </c>
    </row>
    <row r="378" spans="1:16" x14ac:dyDescent="0.45">
      <c r="A378" s="165" t="s">
        <v>12034</v>
      </c>
      <c r="B378" s="61" t="str">
        <f>RIGHT(A378,6)</f>
        <v>910000</v>
      </c>
      <c r="C378" s="61" t="str">
        <f>LEFT(B378,5)&amp;"0"</f>
        <v>910000</v>
      </c>
      <c r="D378" s="61" t="str">
        <f>LEFT(B378,4)&amp;"00"</f>
        <v>910000</v>
      </c>
      <c r="E378" s="61" t="str">
        <f>LEFT(B378,3)&amp;"000"</f>
        <v>910000</v>
      </c>
      <c r="F378" s="61" t="str">
        <f>LEFT(B378,2)&amp;"0000"</f>
        <v>910000</v>
      </c>
      <c r="G378" s="61" t="s">
        <v>11885</v>
      </c>
      <c r="H378" s="160">
        <v>1</v>
      </c>
      <c r="I378" s="61" t="s">
        <v>11885</v>
      </c>
      <c r="J378" s="61"/>
      <c r="K378" s="173"/>
      <c r="L378" s="173"/>
      <c r="M378" s="61" t="s">
        <v>11885</v>
      </c>
      <c r="N378" s="36" t="s">
        <v>12085</v>
      </c>
      <c r="O378" s="54"/>
      <c r="P378" s="63" t="s">
        <v>11934</v>
      </c>
    </row>
    <row r="379" spans="1:16" x14ac:dyDescent="0.45">
      <c r="A379" s="165" t="s">
        <v>12017</v>
      </c>
      <c r="B379" s="61" t="str">
        <f>RIGHT(A379,6)</f>
        <v>911000</v>
      </c>
      <c r="C379" s="61" t="str">
        <f>LEFT(B379,5)&amp;"0"</f>
        <v>911000</v>
      </c>
      <c r="D379" s="61" t="str">
        <f>LEFT(B379,4)&amp;"00"</f>
        <v>911000</v>
      </c>
      <c r="E379" s="61" t="str">
        <f>LEFT(B379,3)&amp;"000"</f>
        <v>911000</v>
      </c>
      <c r="F379" s="61" t="str">
        <f>LEFT(B379,2)&amp;"0000"</f>
        <v>910000</v>
      </c>
      <c r="G379" s="61" t="s">
        <v>11885</v>
      </c>
      <c r="H379" s="160">
        <v>1</v>
      </c>
      <c r="I379" s="61" t="s">
        <v>11885</v>
      </c>
      <c r="J379" s="61"/>
      <c r="K379" s="173"/>
      <c r="L379" s="173"/>
      <c r="M379" s="61" t="s">
        <v>11885</v>
      </c>
      <c r="N379" s="36" t="s">
        <v>12085</v>
      </c>
      <c r="O379" s="54"/>
      <c r="P379" s="63" t="s">
        <v>11917</v>
      </c>
    </row>
    <row r="380" spans="1:16" x14ac:dyDescent="0.45">
      <c r="A380" s="165" t="s">
        <v>12049</v>
      </c>
      <c r="B380" s="61" t="str">
        <f>RIGHT(A380,6)</f>
        <v>NP0000</v>
      </c>
      <c r="C380" s="61" t="str">
        <f>LEFT(B380,5)&amp;"0"</f>
        <v>NP0000</v>
      </c>
      <c r="D380" s="61" t="str">
        <f>LEFT(B380,4)&amp;"00"</f>
        <v>NP0000</v>
      </c>
      <c r="E380" s="61" t="str">
        <f>LEFT(B380,3)&amp;"000"</f>
        <v>NP0000</v>
      </c>
      <c r="F380" s="61" t="str">
        <f>LEFT(B380,2)&amp;"0000"</f>
        <v>NP0000</v>
      </c>
      <c r="G380" s="61" t="s">
        <v>11885</v>
      </c>
      <c r="H380" s="160">
        <v>1</v>
      </c>
      <c r="I380" s="61" t="s">
        <v>11885</v>
      </c>
      <c r="J380" s="61"/>
      <c r="K380" s="173"/>
      <c r="L380" s="173"/>
      <c r="M380" s="61" t="s">
        <v>11885</v>
      </c>
      <c r="N380" s="36" t="s">
        <v>12085</v>
      </c>
      <c r="O380" s="54"/>
      <c r="P380" s="63" t="s">
        <v>11950</v>
      </c>
    </row>
    <row r="381" spans="1:16" x14ac:dyDescent="0.45">
      <c r="A381" s="166" t="s">
        <v>12048</v>
      </c>
      <c r="B381" s="61" t="str">
        <f>RIGHT(A381,6)</f>
        <v>NP6100</v>
      </c>
      <c r="C381" s="61" t="str">
        <f>LEFT(B381,5)&amp;"0"</f>
        <v>NP6100</v>
      </c>
      <c r="D381" s="61" t="str">
        <f>LEFT(B381,4)&amp;"00"</f>
        <v>NP6100</v>
      </c>
      <c r="E381" s="61" t="str">
        <f>LEFT(B381,3)&amp;"000"</f>
        <v>NP6000</v>
      </c>
      <c r="F381" s="61" t="str">
        <f>LEFT(B381,2)&amp;"0000"</f>
        <v>NP0000</v>
      </c>
      <c r="G381" s="61" t="s">
        <v>11885</v>
      </c>
      <c r="H381" s="160">
        <v>1</v>
      </c>
      <c r="I381" s="61" t="s">
        <v>11885</v>
      </c>
      <c r="J381" s="61"/>
      <c r="K381" s="173"/>
      <c r="L381" s="173"/>
      <c r="M381" s="61" t="s">
        <v>11885</v>
      </c>
      <c r="N381" s="36" t="s">
        <v>12085</v>
      </c>
      <c r="O381" s="54"/>
      <c r="P381" s="172" t="s">
        <v>11949</v>
      </c>
    </row>
    <row r="382" spans="1:16" x14ac:dyDescent="0.45">
      <c r="A382" s="165" t="s">
        <v>11996</v>
      </c>
      <c r="B382" s="61" t="str">
        <f>RIGHT(A382,6)</f>
        <v>NP6210</v>
      </c>
      <c r="C382" s="61" t="str">
        <f>LEFT(B382,5)&amp;"0"</f>
        <v>NP6210</v>
      </c>
      <c r="D382" s="61" t="str">
        <f>LEFT(B382,4)&amp;"00"</f>
        <v>NP6200</v>
      </c>
      <c r="E382" s="61" t="str">
        <f>LEFT(B382,3)&amp;"000"</f>
        <v>NP6000</v>
      </c>
      <c r="F382" s="61" t="str">
        <f>LEFT(B382,2)&amp;"0000"</f>
        <v>NP0000</v>
      </c>
      <c r="G382" s="61" t="s">
        <v>11885</v>
      </c>
      <c r="H382" s="160">
        <v>1</v>
      </c>
      <c r="I382" s="61" t="s">
        <v>11885</v>
      </c>
      <c r="J382" s="61"/>
      <c r="K382" s="173"/>
      <c r="L382" s="173"/>
      <c r="M382" s="61" t="s">
        <v>11885</v>
      </c>
      <c r="N382" s="36" t="s">
        <v>12085</v>
      </c>
      <c r="O382" s="54"/>
      <c r="P382" s="63" t="s">
        <v>11896</v>
      </c>
    </row>
    <row r="383" spans="1:16" x14ac:dyDescent="0.45">
      <c r="A383" s="165" t="s">
        <v>12050</v>
      </c>
      <c r="B383" s="61" t="str">
        <f>RIGHT(A383,6)</f>
        <v>NP6240</v>
      </c>
      <c r="C383" s="61" t="str">
        <f>LEFT(B383,5)&amp;"0"</f>
        <v>NP6240</v>
      </c>
      <c r="D383" s="61" t="str">
        <f>LEFT(B383,4)&amp;"00"</f>
        <v>NP6200</v>
      </c>
      <c r="E383" s="61" t="str">
        <f>LEFT(B383,3)&amp;"000"</f>
        <v>NP6000</v>
      </c>
      <c r="F383" s="61" t="str">
        <f>LEFT(B383,2)&amp;"0000"</f>
        <v>NP0000</v>
      </c>
      <c r="G383" s="61" t="s">
        <v>11885</v>
      </c>
      <c r="H383" s="160">
        <v>1</v>
      </c>
      <c r="I383" s="61" t="s">
        <v>11885</v>
      </c>
      <c r="J383" s="61"/>
      <c r="K383" s="173"/>
      <c r="L383" s="173"/>
      <c r="M383" s="61" t="s">
        <v>11885</v>
      </c>
      <c r="N383" s="36" t="s">
        <v>12085</v>
      </c>
      <c r="O383" s="54"/>
      <c r="P383" s="63" t="s">
        <v>11951</v>
      </c>
    </row>
    <row r="384" spans="1:16" x14ac:dyDescent="0.45">
      <c r="A384" s="165" t="s">
        <v>12047</v>
      </c>
      <c r="B384" s="61" t="str">
        <f>RIGHT(A384,6)</f>
        <v>NP7100</v>
      </c>
      <c r="C384" s="61" t="str">
        <f>LEFT(B384,5)&amp;"0"</f>
        <v>NP7100</v>
      </c>
      <c r="D384" s="61" t="str">
        <f>LEFT(B384,4)&amp;"00"</f>
        <v>NP7100</v>
      </c>
      <c r="E384" s="61" t="str">
        <f>LEFT(B384,3)&amp;"000"</f>
        <v>NP7000</v>
      </c>
      <c r="F384" s="61" t="str">
        <f>LEFT(B384,2)&amp;"0000"</f>
        <v>NP0000</v>
      </c>
      <c r="G384" s="61" t="s">
        <v>11885</v>
      </c>
      <c r="H384" s="160">
        <v>1</v>
      </c>
      <c r="I384" s="61" t="s">
        <v>11885</v>
      </c>
      <c r="J384" s="61"/>
      <c r="K384" s="173"/>
      <c r="L384" s="173"/>
      <c r="M384" s="61" t="s">
        <v>11885</v>
      </c>
      <c r="N384" s="36" t="s">
        <v>12085</v>
      </c>
      <c r="O384" s="54"/>
      <c r="P384" s="63" t="s">
        <v>11948</v>
      </c>
    </row>
    <row r="385" spans="1:16" x14ac:dyDescent="0.45">
      <c r="A385" s="166" t="s">
        <v>12070</v>
      </c>
      <c r="B385" s="61" t="str">
        <f>RIGHT(A385,6)</f>
        <v>NP8131</v>
      </c>
      <c r="C385" s="61" t="str">
        <f>LEFT(B385,5)&amp;"0"</f>
        <v>NP8130</v>
      </c>
      <c r="D385" s="61" t="str">
        <f>LEFT(B385,4)&amp;"00"</f>
        <v>NP8100</v>
      </c>
      <c r="E385" s="61" t="str">
        <f>LEFT(B385,3)&amp;"000"</f>
        <v>NP8000</v>
      </c>
      <c r="F385" s="61" t="str">
        <f>LEFT(B385,2)&amp;"0000"</f>
        <v>NP0000</v>
      </c>
      <c r="G385" s="61" t="s">
        <v>11885</v>
      </c>
      <c r="H385" s="160">
        <v>1</v>
      </c>
      <c r="I385" s="61" t="s">
        <v>11885</v>
      </c>
      <c r="J385" s="61"/>
      <c r="K385" s="173"/>
      <c r="L385" s="173"/>
      <c r="M385" s="61" t="s">
        <v>11885</v>
      </c>
      <c r="N385" s="36" t="s">
        <v>12085</v>
      </c>
      <c r="O385" s="54"/>
      <c r="P385" s="172" t="s">
        <v>11974</v>
      </c>
    </row>
    <row r="386" spans="1:16" x14ac:dyDescent="0.45">
      <c r="A386" s="165" t="s">
        <v>12023</v>
      </c>
      <c r="B386" s="61" t="str">
        <f>RIGHT(A386,6)</f>
        <v>NP813A</v>
      </c>
      <c r="C386" s="61" t="str">
        <f>LEFT(B386,5)&amp;"0"</f>
        <v>NP8130</v>
      </c>
      <c r="D386" s="61" t="str">
        <f>LEFT(B386,4)&amp;"00"</f>
        <v>NP8100</v>
      </c>
      <c r="E386" s="61" t="str">
        <f>LEFT(B386,3)&amp;"000"</f>
        <v>NP8000</v>
      </c>
      <c r="F386" s="61" t="str">
        <f>LEFT(B386,2)&amp;"0000"</f>
        <v>NP0000</v>
      </c>
      <c r="G386" s="61" t="s">
        <v>11885</v>
      </c>
      <c r="H386" s="160">
        <v>1</v>
      </c>
      <c r="I386" s="61" t="s">
        <v>11885</v>
      </c>
      <c r="J386" s="61"/>
      <c r="K386" s="173"/>
      <c r="L386" s="173"/>
      <c r="M386" s="61" t="s">
        <v>11885</v>
      </c>
      <c r="N386" s="36" t="s">
        <v>12085</v>
      </c>
      <c r="O386" s="54"/>
      <c r="P386" s="63" t="s">
        <v>11923</v>
      </c>
    </row>
    <row r="387" spans="1:16" x14ac:dyDescent="0.45">
      <c r="A387" s="165" t="s">
        <v>12054</v>
      </c>
      <c r="B387" s="61" t="str">
        <f>RIGHT(A387,6)</f>
        <v>NPA000</v>
      </c>
      <c r="C387" s="61" t="str">
        <f>LEFT(B387,5)&amp;"0"</f>
        <v>NPA000</v>
      </c>
      <c r="D387" s="61" t="str">
        <f>LEFT(B387,4)&amp;"00"</f>
        <v>NPA000</v>
      </c>
      <c r="E387" s="61" t="str">
        <f>LEFT(B387,3)&amp;"000"</f>
        <v>NPA000</v>
      </c>
      <c r="F387" s="61" t="str">
        <f>LEFT(B387,2)&amp;"0000"</f>
        <v>NP0000</v>
      </c>
      <c r="G387" s="61" t="s">
        <v>11885</v>
      </c>
      <c r="H387" s="160">
        <v>1</v>
      </c>
      <c r="I387" s="61" t="s">
        <v>11885</v>
      </c>
      <c r="J387" s="61"/>
      <c r="K387" s="173"/>
      <c r="L387" s="173"/>
      <c r="M387" s="61" t="s">
        <v>11885</v>
      </c>
      <c r="N387" s="36" t="s">
        <v>12085</v>
      </c>
      <c r="O387" s="54"/>
      <c r="P387" s="63" t="s">
        <v>11956</v>
      </c>
    </row>
    <row r="388" spans="1:16" x14ac:dyDescent="0.45">
      <c r="A388" s="51" t="s">
        <v>10419</v>
      </c>
      <c r="B388" s="36" t="str">
        <f>RIGHT(A388,6)</f>
        <v>811100</v>
      </c>
      <c r="C388" s="36" t="str">
        <f>LEFT(B388,5)&amp;"0"</f>
        <v>811100</v>
      </c>
      <c r="D388" s="36" t="str">
        <f>LEFT(B388,4)&amp;"00"</f>
        <v>811100</v>
      </c>
      <c r="E388" s="36" t="str">
        <f>LEFT(B388,3)&amp;"000"</f>
        <v>811000</v>
      </c>
      <c r="F388" s="36" t="str">
        <f>LEFT(B388,2)&amp;"0000"</f>
        <v>810000</v>
      </c>
      <c r="G388" s="36" t="s">
        <v>6031</v>
      </c>
      <c r="H388" s="160">
        <v>2.1025392204431508E-3</v>
      </c>
      <c r="I388" s="36" t="s">
        <v>6031</v>
      </c>
      <c r="J388" s="36"/>
      <c r="K388" s="173"/>
      <c r="L388" s="173"/>
      <c r="M388" s="36" t="s">
        <v>5251</v>
      </c>
      <c r="N388" s="36" t="s">
        <v>11886</v>
      </c>
      <c r="O388" s="52"/>
      <c r="P388" s="63" t="str">
        <f>VLOOKUP(B388,industry_descriptions!$A$2:$D$501,3,FALSE)</f>
        <v>811100 Automotive repair and maintenance</v>
      </c>
    </row>
    <row r="389" spans="1:16" x14ac:dyDescent="0.45">
      <c r="A389" s="53" t="s">
        <v>10420</v>
      </c>
      <c r="B389" s="61" t="str">
        <f>RIGHT(A389,6)</f>
        <v>811A00</v>
      </c>
      <c r="C389" s="61" t="str">
        <f>LEFT(B389,5)&amp;"0"</f>
        <v>811A00</v>
      </c>
      <c r="D389" s="61" t="str">
        <f>LEFT(B389,4)&amp;"00"</f>
        <v>811A00</v>
      </c>
      <c r="E389" s="61" t="str">
        <f>LEFT(B389,3)&amp;"000"</f>
        <v>811000</v>
      </c>
      <c r="F389" s="61" t="str">
        <f>LEFT(B389,2)&amp;"0000"</f>
        <v>810000</v>
      </c>
      <c r="G389" s="61" t="s">
        <v>6031</v>
      </c>
      <c r="H389" s="160">
        <v>1</v>
      </c>
      <c r="I389" s="61" t="s">
        <v>6031</v>
      </c>
      <c r="J389" s="61"/>
      <c r="K389" s="173"/>
      <c r="L389" s="173"/>
      <c r="M389" s="61" t="s">
        <v>5251</v>
      </c>
      <c r="N389" s="36" t="s">
        <v>11886</v>
      </c>
      <c r="O389" s="54"/>
      <c r="P389" s="63" t="str">
        <f>VLOOKUP(B389,industry_descriptions!$A$2:$D$501,3,FALSE)</f>
        <v>811A00</v>
      </c>
    </row>
    <row r="390" spans="1:16" x14ac:dyDescent="0.45">
      <c r="A390" s="177" t="s">
        <v>10470</v>
      </c>
      <c r="B390" s="61" t="str">
        <f>RIGHT(A390,6)</f>
        <v>812100</v>
      </c>
      <c r="C390" s="61" t="str">
        <f>LEFT(B390,5)&amp;"0"</f>
        <v>812100</v>
      </c>
      <c r="D390" s="61" t="str">
        <f>LEFT(B390,4)&amp;"00"</f>
        <v>812100</v>
      </c>
      <c r="E390" s="61" t="str">
        <f>LEFT(B390,3)&amp;"000"</f>
        <v>812000</v>
      </c>
      <c r="F390" s="61" t="str">
        <f>LEFT(B390,2)&amp;"0000"</f>
        <v>810000</v>
      </c>
      <c r="G390" s="61" t="s">
        <v>6031</v>
      </c>
      <c r="H390" s="160">
        <v>3.0317764493893546E-3</v>
      </c>
      <c r="I390" s="61" t="s">
        <v>6031</v>
      </c>
      <c r="J390" s="61"/>
      <c r="K390" s="173"/>
      <c r="L390" s="173"/>
      <c r="M390" s="61" t="s">
        <v>5251</v>
      </c>
      <c r="N390" s="36" t="s">
        <v>11886</v>
      </c>
      <c r="O390" s="54"/>
      <c r="P390" s="63" t="str">
        <f>VLOOKUP(B390,industry_descriptions!$A$2:$D$501,3,FALSE)</f>
        <v>812100 Personal care services</v>
      </c>
    </row>
    <row r="391" spans="1:16" x14ac:dyDescent="0.45">
      <c r="A391" s="51" t="s">
        <v>10421</v>
      </c>
      <c r="B391" s="36" t="str">
        <f>RIGHT(A391,6)</f>
        <v>812200</v>
      </c>
      <c r="C391" s="36" t="str">
        <f>LEFT(B391,5)&amp;"0"</f>
        <v>812200</v>
      </c>
      <c r="D391" s="36" t="str">
        <f>LEFT(B391,4)&amp;"00"</f>
        <v>812200</v>
      </c>
      <c r="E391" s="36" t="str">
        <f>LEFT(B391,3)&amp;"000"</f>
        <v>812000</v>
      </c>
      <c r="F391" s="36" t="str">
        <f>LEFT(B391,2)&amp;"0000"</f>
        <v>810000</v>
      </c>
      <c r="G391" s="36" t="s">
        <v>6031</v>
      </c>
      <c r="H391" s="160">
        <v>8.60832137733142E-3</v>
      </c>
      <c r="I391" s="36" t="s">
        <v>6031</v>
      </c>
      <c r="J391" s="36"/>
      <c r="K391" s="173"/>
      <c r="L391" s="173"/>
      <c r="M391" s="36" t="s">
        <v>5251</v>
      </c>
      <c r="N391" s="36" t="s">
        <v>11886</v>
      </c>
      <c r="O391" s="52"/>
      <c r="P391" s="63" t="str">
        <f>VLOOKUP(B391,industry_descriptions!$A$2:$D$501,3,FALSE)</f>
        <v>812200 Funeral services</v>
      </c>
    </row>
    <row r="392" spans="1:16" x14ac:dyDescent="0.45">
      <c r="A392" s="53" t="s">
        <v>10422</v>
      </c>
      <c r="B392" s="61" t="str">
        <f>RIGHT(A392,6)</f>
        <v>812300</v>
      </c>
      <c r="C392" s="61" t="str">
        <f>LEFT(B392,5)&amp;"0"</f>
        <v>812300</v>
      </c>
      <c r="D392" s="61" t="str">
        <f>LEFT(B392,4)&amp;"00"</f>
        <v>812300</v>
      </c>
      <c r="E392" s="61" t="str">
        <f>LEFT(B392,3)&amp;"000"</f>
        <v>812000</v>
      </c>
      <c r="F392" s="61" t="str">
        <f>LEFT(B392,2)&amp;"0000"</f>
        <v>810000</v>
      </c>
      <c r="G392" s="61" t="s">
        <v>6031</v>
      </c>
      <c r="H392" s="160">
        <v>3.356408642752255E-3</v>
      </c>
      <c r="I392" s="61" t="s">
        <v>6031</v>
      </c>
      <c r="J392" s="61"/>
      <c r="K392" s="173"/>
      <c r="L392" s="173"/>
      <c r="M392" s="61" t="s">
        <v>5251</v>
      </c>
      <c r="N392" s="36" t="s">
        <v>11886</v>
      </c>
      <c r="O392" s="54"/>
      <c r="P392" s="63" t="str">
        <f>VLOOKUP(B392,industry_descriptions!$A$2:$D$501,3,FALSE)</f>
        <v>812300 Dry cleaning and laundry services</v>
      </c>
    </row>
    <row r="393" spans="1:16" x14ac:dyDescent="0.45">
      <c r="A393" s="51" t="s">
        <v>10425</v>
      </c>
      <c r="B393" s="36" t="str">
        <f>RIGHT(A393,6)</f>
        <v>813100</v>
      </c>
      <c r="C393" s="36" t="str">
        <f>LEFT(B393,5)&amp;"0"</f>
        <v>813100</v>
      </c>
      <c r="D393" s="36" t="str">
        <f>LEFT(B393,4)&amp;"00"</f>
        <v>813100</v>
      </c>
      <c r="E393" s="36" t="str">
        <f>LEFT(B393,3)&amp;"000"</f>
        <v>813000</v>
      </c>
      <c r="F393" s="36" t="str">
        <f>LEFT(B393,2)&amp;"0000"</f>
        <v>810000</v>
      </c>
      <c r="G393" s="36" t="s">
        <v>6031</v>
      </c>
      <c r="H393" s="160">
        <v>4.1043373675110878E-2</v>
      </c>
      <c r="I393" s="36" t="s">
        <v>6031</v>
      </c>
      <c r="J393" s="36"/>
      <c r="K393" s="173"/>
      <c r="L393" s="173"/>
      <c r="M393" s="36" t="s">
        <v>5251</v>
      </c>
      <c r="N393" s="36" t="s">
        <v>11886</v>
      </c>
      <c r="O393" s="52"/>
      <c r="P393" s="63" t="str">
        <f>VLOOKUP(B393,industry_descriptions!$A$2:$D$501,3,FALSE)</f>
        <v>813100 Religious organizations</v>
      </c>
    </row>
    <row r="394" spans="1:16" x14ac:dyDescent="0.45">
      <c r="A394" s="53" t="s">
        <v>10593</v>
      </c>
      <c r="B394" s="61" t="str">
        <f>RIGHT(A394,6)</f>
        <v>337100</v>
      </c>
      <c r="C394" s="61" t="str">
        <f>LEFT(B394,5)&amp;"0"</f>
        <v>337100</v>
      </c>
      <c r="D394" s="61" t="str">
        <f>LEFT(B394,4)&amp;"00"</f>
        <v>337100</v>
      </c>
      <c r="E394" s="61" t="str">
        <f>LEFT(B394,3)&amp;"000"</f>
        <v>337000</v>
      </c>
      <c r="F394" s="61" t="str">
        <f>LEFT(B394,2)&amp;"0000"</f>
        <v>330000</v>
      </c>
      <c r="G394" s="61" t="s">
        <v>6031</v>
      </c>
      <c r="H394" s="160">
        <v>5.0083317904091838E-2</v>
      </c>
      <c r="I394" s="61" t="s">
        <v>6031</v>
      </c>
      <c r="J394" s="61"/>
      <c r="K394" s="173" t="s">
        <v>12101</v>
      </c>
      <c r="L394" s="173" t="s">
        <v>7</v>
      </c>
      <c r="M394" s="61" t="s">
        <v>142</v>
      </c>
      <c r="N394" s="36" t="s">
        <v>11884</v>
      </c>
      <c r="O394" s="54" t="str">
        <f>IF(ISERROR(VLOOKUP(B394,B$2:G$184,6,FALSE)),"Not Creative",VLOOKUP(B394,B$2:G$184,6,FALSE))</f>
        <v>Not Creative</v>
      </c>
      <c r="P394" s="63" t="str">
        <f>VLOOKUP(A394,'LFS Metadata'!$H$2:$J$441,3,FALSE)</f>
        <v>Household and institutional furniture and kitchen cabinet manufacturing</v>
      </c>
    </row>
    <row r="395" spans="1:16" x14ac:dyDescent="0.45">
      <c r="A395" s="51" t="s">
        <v>10594</v>
      </c>
      <c r="B395" s="36" t="str">
        <f>RIGHT(A395,6)</f>
        <v>337200</v>
      </c>
      <c r="C395" s="36" t="str">
        <f>LEFT(B395,5)&amp;"0"</f>
        <v>337200</v>
      </c>
      <c r="D395" s="36" t="str">
        <f>LEFT(B395,4)&amp;"00"</f>
        <v>337200</v>
      </c>
      <c r="E395" s="36" t="str">
        <f>LEFT(B395,3)&amp;"000"</f>
        <v>337000</v>
      </c>
      <c r="F395" s="36" t="str">
        <f>LEFT(B395,2)&amp;"0000"</f>
        <v>330000</v>
      </c>
      <c r="G395" s="36" t="s">
        <v>6031</v>
      </c>
      <c r="H395" s="160">
        <v>3.9053254437869819E-2</v>
      </c>
      <c r="I395" s="36" t="s">
        <v>6031</v>
      </c>
      <c r="J395" s="36"/>
      <c r="K395" s="173" t="s">
        <v>12101</v>
      </c>
      <c r="L395" s="173" t="s">
        <v>7</v>
      </c>
      <c r="M395" s="36" t="s">
        <v>142</v>
      </c>
      <c r="N395" s="36" t="s">
        <v>11884</v>
      </c>
      <c r="O395" s="52" t="str">
        <f>IF(ISERROR(VLOOKUP(B395,B$2:G$184,6,FALSE)),"Not Creative",VLOOKUP(B395,B$2:G$184,6,FALSE))</f>
        <v>Not Creative</v>
      </c>
      <c r="P395" s="63" t="str">
        <f>VLOOKUP(A395,'LFS Metadata'!$H$2:$J$441,3,FALSE)</f>
        <v>Office furniture (including fixtures) manufacturing</v>
      </c>
    </row>
    <row r="396" spans="1:16" x14ac:dyDescent="0.45">
      <c r="A396" s="53" t="s">
        <v>10769</v>
      </c>
      <c r="B396" s="61" t="str">
        <f>RIGHT(A396,6)</f>
        <v>811100</v>
      </c>
      <c r="C396" s="61" t="str">
        <f>LEFT(B396,5)&amp;"0"</f>
        <v>811100</v>
      </c>
      <c r="D396" s="61" t="str">
        <f>LEFT(B396,4)&amp;"00"</f>
        <v>811100</v>
      </c>
      <c r="E396" s="61" t="str">
        <f>LEFT(B396,3)&amp;"000"</f>
        <v>811000</v>
      </c>
      <c r="F396" s="61" t="str">
        <f>LEFT(B396,2)&amp;"0000"</f>
        <v>810000</v>
      </c>
      <c r="G396" s="61" t="s">
        <v>6031</v>
      </c>
      <c r="H396" s="160">
        <v>2.1025392204431508E-3</v>
      </c>
      <c r="I396" s="61" t="s">
        <v>6031</v>
      </c>
      <c r="J396" s="61"/>
      <c r="K396" s="173"/>
      <c r="L396" s="173"/>
      <c r="M396" s="61" t="s">
        <v>5251</v>
      </c>
      <c r="N396" s="36" t="s">
        <v>11884</v>
      </c>
      <c r="O396" s="54" t="str">
        <f>IF(ISERROR(VLOOKUP(B396,B$2:G$184,6,FALSE)),"Not Creative",VLOOKUP(B396,B$2:G$184,6,FALSE))</f>
        <v>Not Creative</v>
      </c>
      <c r="P396" s="67" t="str">
        <f>VLOOKUP(A396,'LFS Metadata'!$H$2:$J$441,3,FALSE)</f>
        <v>Automotive repair and maintenance</v>
      </c>
    </row>
    <row r="397" spans="1:16" x14ac:dyDescent="0.45">
      <c r="A397" s="51" t="s">
        <v>10770</v>
      </c>
      <c r="B397" s="36" t="str">
        <f>RIGHT(A397,6)</f>
        <v>811200</v>
      </c>
      <c r="C397" s="36" t="str">
        <f>LEFT(B397,5)&amp;"0"</f>
        <v>811200</v>
      </c>
      <c r="D397" s="36" t="str">
        <f>LEFT(B397,4)&amp;"00"</f>
        <v>811200</v>
      </c>
      <c r="E397" s="36" t="str">
        <f>LEFT(B397,3)&amp;"000"</f>
        <v>811000</v>
      </c>
      <c r="F397" s="36" t="str">
        <f>LEFT(B397,2)&amp;"0000"</f>
        <v>810000</v>
      </c>
      <c r="G397" s="36" t="s">
        <v>6031</v>
      </c>
      <c r="H397" s="160">
        <v>3.4175863296546816E-2</v>
      </c>
      <c r="I397" s="36" t="s">
        <v>6031</v>
      </c>
      <c r="J397" s="36"/>
      <c r="K397" s="173"/>
      <c r="L397" s="173"/>
      <c r="M397" s="36" t="s">
        <v>5251</v>
      </c>
      <c r="N397" s="36" t="s">
        <v>11884</v>
      </c>
      <c r="O397" s="52" t="str">
        <f>IF(ISERROR(VLOOKUP(B397,B$2:G$184,6,FALSE)),"Not Creative",VLOOKUP(B397,B$2:G$184,6,FALSE))</f>
        <v>Not Creative</v>
      </c>
      <c r="P397" s="67" t="str">
        <f>VLOOKUP(A397,'LFS Metadata'!$H$2:$J$441,3,FALSE)</f>
        <v>Electronic and precision equipment repair and maintenance</v>
      </c>
    </row>
    <row r="398" spans="1:16" x14ac:dyDescent="0.45">
      <c r="A398" s="53" t="s">
        <v>10771</v>
      </c>
      <c r="B398" s="61" t="str">
        <f>RIGHT(A398,6)</f>
        <v>811300</v>
      </c>
      <c r="C398" s="61" t="str">
        <f>LEFT(B398,5)&amp;"0"</f>
        <v>811300</v>
      </c>
      <c r="D398" s="61" t="str">
        <f>LEFT(B398,4)&amp;"00"</f>
        <v>811300</v>
      </c>
      <c r="E398" s="61" t="str">
        <f>LEFT(B398,3)&amp;"000"</f>
        <v>811000</v>
      </c>
      <c r="F398" s="61" t="str">
        <f>LEFT(B398,2)&amp;"0000"</f>
        <v>810000</v>
      </c>
      <c r="G398" s="61" t="s">
        <v>6031</v>
      </c>
      <c r="H398" s="160">
        <v>3.5061120060646263E-3</v>
      </c>
      <c r="I398" s="61" t="s">
        <v>6031</v>
      </c>
      <c r="J398" s="61"/>
      <c r="K398" s="173"/>
      <c r="L398" s="173"/>
      <c r="M398" s="61" t="s">
        <v>5251</v>
      </c>
      <c r="N398" s="36" t="s">
        <v>11884</v>
      </c>
      <c r="O398" s="54" t="str">
        <f>IF(ISERROR(VLOOKUP(B398,B$2:G$184,6,FALSE)),"Not Creative",VLOOKUP(B398,B$2:G$184,6,FALSE))</f>
        <v>Not Creative</v>
      </c>
      <c r="P398" s="67" t="str">
        <f>VLOOKUP(A398,'LFS Metadata'!$H$2:$J$441,3,FALSE)</f>
        <v>Commercial and industrial machinery and equipment (except automotive and electronic) repair and maintenance</v>
      </c>
    </row>
    <row r="399" spans="1:16" x14ac:dyDescent="0.45">
      <c r="A399" s="51" t="s">
        <v>10772</v>
      </c>
      <c r="B399" s="36" t="str">
        <f>RIGHT(A399,6)</f>
        <v>811400</v>
      </c>
      <c r="C399" s="36" t="str">
        <f>LEFT(B399,5)&amp;"0"</f>
        <v>811400</v>
      </c>
      <c r="D399" s="36" t="str">
        <f>LEFT(B399,4)&amp;"00"</f>
        <v>811400</v>
      </c>
      <c r="E399" s="36" t="str">
        <f>LEFT(B399,3)&amp;"000"</f>
        <v>811000</v>
      </c>
      <c r="F399" s="36" t="str">
        <f>LEFT(B399,2)&amp;"0000"</f>
        <v>810000</v>
      </c>
      <c r="G399" s="36" t="s">
        <v>6031</v>
      </c>
      <c r="H399" s="160">
        <v>2.1076401957094468E-2</v>
      </c>
      <c r="I399" s="36" t="s">
        <v>6031</v>
      </c>
      <c r="J399" s="36"/>
      <c r="K399" s="173"/>
      <c r="L399" s="173"/>
      <c r="M399" s="36" t="s">
        <v>5251</v>
      </c>
      <c r="N399" s="36" t="s">
        <v>11884</v>
      </c>
      <c r="O399" s="52" t="str">
        <f>IF(ISERROR(VLOOKUP(B399,B$2:G$184,6,FALSE)),"Not Creative",VLOOKUP(B399,B$2:G$184,6,FALSE))</f>
        <v>Not Creative</v>
      </c>
      <c r="P399" s="67" t="str">
        <f>VLOOKUP(A399,'LFS Metadata'!$H$2:$J$441,3,FALSE)</f>
        <v>Personal and household goods repair and maintenance</v>
      </c>
    </row>
    <row r="400" spans="1:16" x14ac:dyDescent="0.45">
      <c r="A400" s="53" t="s">
        <v>10773</v>
      </c>
      <c r="B400" s="61" t="str">
        <f>RIGHT(A400,6)</f>
        <v>812100</v>
      </c>
      <c r="C400" s="61" t="str">
        <f>LEFT(B400,5)&amp;"0"</f>
        <v>812100</v>
      </c>
      <c r="D400" s="61" t="str">
        <f>LEFT(B400,4)&amp;"00"</f>
        <v>812100</v>
      </c>
      <c r="E400" s="61" t="str">
        <f>LEFT(B400,3)&amp;"000"</f>
        <v>812000</v>
      </c>
      <c r="F400" s="61" t="str">
        <f>LEFT(B400,2)&amp;"0000"</f>
        <v>810000</v>
      </c>
      <c r="G400" s="61" t="s">
        <v>6031</v>
      </c>
      <c r="H400" s="160">
        <v>3.0317764493893546E-3</v>
      </c>
      <c r="I400" s="61" t="s">
        <v>6031</v>
      </c>
      <c r="J400" s="61"/>
      <c r="K400" s="173"/>
      <c r="L400" s="173"/>
      <c r="M400" s="61" t="s">
        <v>5251</v>
      </c>
      <c r="N400" s="36" t="s">
        <v>11884</v>
      </c>
      <c r="O400" s="54" t="str">
        <f>IF(ISERROR(VLOOKUP(B400,B$2:G$184,6,FALSE)),"Not Creative",VLOOKUP(B400,B$2:G$184,6,FALSE))</f>
        <v>Not Creative</v>
      </c>
      <c r="P400" s="67" t="str">
        <f>VLOOKUP(A400,'LFS Metadata'!$H$2:$J$441,3,FALSE)</f>
        <v>Personal care services</v>
      </c>
    </row>
    <row r="401" spans="1:16" x14ac:dyDescent="0.45">
      <c r="A401" s="51" t="s">
        <v>10774</v>
      </c>
      <c r="B401" s="36" t="str">
        <f>RIGHT(A401,6)</f>
        <v>812200</v>
      </c>
      <c r="C401" s="36" t="str">
        <f>LEFT(B401,5)&amp;"0"</f>
        <v>812200</v>
      </c>
      <c r="D401" s="36" t="str">
        <f>LEFT(B401,4)&amp;"00"</f>
        <v>812200</v>
      </c>
      <c r="E401" s="36" t="str">
        <f>LEFT(B401,3)&amp;"000"</f>
        <v>812000</v>
      </c>
      <c r="F401" s="36" t="str">
        <f>LEFT(B401,2)&amp;"0000"</f>
        <v>810000</v>
      </c>
      <c r="G401" s="36" t="s">
        <v>6031</v>
      </c>
      <c r="H401" s="160">
        <v>8.60832137733142E-3</v>
      </c>
      <c r="I401" s="36" t="s">
        <v>6031</v>
      </c>
      <c r="J401" s="36"/>
      <c r="K401" s="173"/>
      <c r="L401" s="173"/>
      <c r="M401" s="36" t="s">
        <v>5251</v>
      </c>
      <c r="N401" s="36" t="s">
        <v>11884</v>
      </c>
      <c r="O401" s="52" t="str">
        <f>IF(ISERROR(VLOOKUP(B401,B$2:G$184,6,FALSE)),"Not Creative",VLOOKUP(B401,B$2:G$184,6,FALSE))</f>
        <v>Not Creative</v>
      </c>
      <c r="P401" s="67" t="str">
        <f>VLOOKUP(A401,'LFS Metadata'!$H$2:$J$441,3,FALSE)</f>
        <v>Funeral services</v>
      </c>
    </row>
    <row r="402" spans="1:16" x14ac:dyDescent="0.45">
      <c r="A402" s="53" t="s">
        <v>10775</v>
      </c>
      <c r="B402" s="61" t="str">
        <f>RIGHT(A402,6)</f>
        <v>812300</v>
      </c>
      <c r="C402" s="61" t="str">
        <f>LEFT(B402,5)&amp;"0"</f>
        <v>812300</v>
      </c>
      <c r="D402" s="61" t="str">
        <f>LEFT(B402,4)&amp;"00"</f>
        <v>812300</v>
      </c>
      <c r="E402" s="61" t="str">
        <f>LEFT(B402,3)&amp;"000"</f>
        <v>812000</v>
      </c>
      <c r="F402" s="61" t="str">
        <f>LEFT(B402,2)&amp;"0000"</f>
        <v>810000</v>
      </c>
      <c r="G402" s="61" t="s">
        <v>6031</v>
      </c>
      <c r="H402" s="160">
        <v>3.356408642752255E-3</v>
      </c>
      <c r="I402" s="61" t="s">
        <v>6031</v>
      </c>
      <c r="J402" s="61"/>
      <c r="K402" s="173"/>
      <c r="L402" s="173"/>
      <c r="M402" s="61" t="s">
        <v>5251</v>
      </c>
      <c r="N402" s="36" t="s">
        <v>11884</v>
      </c>
      <c r="O402" s="54" t="str">
        <f>IF(ISERROR(VLOOKUP(B402,B$2:G$184,6,FALSE)),"Not Creative",VLOOKUP(B402,B$2:G$184,6,FALSE))</f>
        <v>Not Creative</v>
      </c>
      <c r="P402" s="67" t="str">
        <f>VLOOKUP(A402,'LFS Metadata'!$H$2:$J$441,3,FALSE)</f>
        <v>Dry cleaning and laundry services</v>
      </c>
    </row>
    <row r="403" spans="1:16" x14ac:dyDescent="0.45">
      <c r="A403" s="53" t="s">
        <v>10595</v>
      </c>
      <c r="B403" s="61" t="str">
        <f>RIGHT(A403,6)</f>
        <v>337900</v>
      </c>
      <c r="C403" s="61" t="str">
        <f>LEFT(B403,5)&amp;"0"</f>
        <v>337900</v>
      </c>
      <c r="D403" s="61" t="str">
        <f>LEFT(B403,4)&amp;"00"</f>
        <v>337900</v>
      </c>
      <c r="E403" s="61" t="str">
        <f>LEFT(B403,3)&amp;"000"</f>
        <v>337000</v>
      </c>
      <c r="F403" s="61" t="str">
        <f>LEFT(B403,2)&amp;"0000"</f>
        <v>330000</v>
      </c>
      <c r="G403" s="61" t="s">
        <v>7</v>
      </c>
      <c r="H403" s="160">
        <v>2.2576361221779549E-2</v>
      </c>
      <c r="I403" s="61" t="s">
        <v>7</v>
      </c>
      <c r="J403" s="61"/>
      <c r="K403" s="173" t="s">
        <v>12101</v>
      </c>
      <c r="L403" s="173" t="s">
        <v>7</v>
      </c>
      <c r="M403" s="61" t="s">
        <v>142</v>
      </c>
      <c r="N403" s="36" t="s">
        <v>11884</v>
      </c>
      <c r="O403" s="54" t="str">
        <f>IF(ISERROR(VLOOKUP(B403,B$2:G$184,6,FALSE)),"Not Creative",VLOOKUP(B403,B$2:G$184,6,FALSE))</f>
        <v>Crafts</v>
      </c>
      <c r="P403" s="63" t="str">
        <f>VLOOKUP(A403,'LFS Metadata'!$H$2:$J$441,3,FALSE)</f>
        <v>Other furniture-related product manufacturing</v>
      </c>
    </row>
    <row r="404" spans="1:16" x14ac:dyDescent="0.45">
      <c r="A404" s="53" t="s">
        <v>10777</v>
      </c>
      <c r="B404" s="61" t="str">
        <f>RIGHT(A404,6)</f>
        <v>813100</v>
      </c>
      <c r="C404" s="61" t="str">
        <f>LEFT(B404,5)&amp;"0"</f>
        <v>813100</v>
      </c>
      <c r="D404" s="61" t="str">
        <f>LEFT(B404,4)&amp;"00"</f>
        <v>813100</v>
      </c>
      <c r="E404" s="61" t="str">
        <f>LEFT(B404,3)&amp;"000"</f>
        <v>813000</v>
      </c>
      <c r="F404" s="61" t="str">
        <f>LEFT(B404,2)&amp;"0000"</f>
        <v>810000</v>
      </c>
      <c r="G404" s="61" t="s">
        <v>6031</v>
      </c>
      <c r="H404" s="160">
        <v>4.1043373675110878E-2</v>
      </c>
      <c r="I404" s="61" t="s">
        <v>6031</v>
      </c>
      <c r="J404" s="61"/>
      <c r="K404" s="173"/>
      <c r="L404" s="173"/>
      <c r="M404" s="61" t="s">
        <v>5251</v>
      </c>
      <c r="N404" s="36" t="s">
        <v>11884</v>
      </c>
      <c r="O404" s="54" t="str">
        <f>IF(ISERROR(VLOOKUP(B404,B$2:G$184,6,FALSE)),"Not Creative",VLOOKUP(B404,B$2:G$184,6,FALSE))</f>
        <v>Not Creative</v>
      </c>
      <c r="P404" s="67" t="str">
        <f>VLOOKUP(A404,'LFS Metadata'!$H$2:$J$441,3,FALSE)</f>
        <v>Religious organizations</v>
      </c>
    </row>
    <row r="405" spans="1:16" x14ac:dyDescent="0.45">
      <c r="A405" s="53" t="s">
        <v>10597</v>
      </c>
      <c r="B405" s="61" t="str">
        <f>RIGHT(A405,6)</f>
        <v>339900</v>
      </c>
      <c r="C405" s="61" t="str">
        <f>LEFT(B405,5)&amp;"0"</f>
        <v>339900</v>
      </c>
      <c r="D405" s="61" t="str">
        <f>LEFT(B405,4)&amp;"00"</f>
        <v>339900</v>
      </c>
      <c r="E405" s="61" t="str">
        <f>LEFT(B405,3)&amp;"000"</f>
        <v>339000</v>
      </c>
      <c r="F405" s="61" t="str">
        <f>LEFT(B405,2)&amp;"0000"</f>
        <v>330000</v>
      </c>
      <c r="G405" s="61" t="s">
        <v>7</v>
      </c>
      <c r="H405" s="160">
        <v>8.060288335517693E-2</v>
      </c>
      <c r="I405" s="61" t="s">
        <v>7</v>
      </c>
      <c r="J405" s="61"/>
      <c r="K405" s="173" t="s">
        <v>12101</v>
      </c>
      <c r="L405" s="173" t="s">
        <v>7</v>
      </c>
      <c r="M405" s="61" t="s">
        <v>142</v>
      </c>
      <c r="N405" s="36" t="s">
        <v>11884</v>
      </c>
      <c r="O405" s="54" t="str">
        <f>IF(ISERROR(VLOOKUP(B405,B$2:G$184,6,FALSE)),"Not Creative",VLOOKUP(B405,B$2:G$184,6,FALSE))</f>
        <v>Crafts</v>
      </c>
      <c r="P405" s="63" t="str">
        <f>VLOOKUP(A405,'LFS Metadata'!$H$2:$J$441,3,FALSE)</f>
        <v>Other miscellaneous manufacturing</v>
      </c>
    </row>
    <row r="406" spans="1:16" x14ac:dyDescent="0.45">
      <c r="A406" s="53" t="s">
        <v>10603</v>
      </c>
      <c r="B406" s="61" t="str">
        <f>RIGHT(A406,6)</f>
        <v>414100</v>
      </c>
      <c r="C406" s="61" t="str">
        <f>LEFT(B406,5)&amp;"0"</f>
        <v>414100</v>
      </c>
      <c r="D406" s="61" t="str">
        <f>LEFT(B406,4)&amp;"00"</f>
        <v>414100</v>
      </c>
      <c r="E406" s="61" t="str">
        <f>LEFT(B406,3)&amp;"000"</f>
        <v>414000</v>
      </c>
      <c r="F406" s="61" t="str">
        <f>LEFT(B406,2)&amp;"0000"</f>
        <v>410000</v>
      </c>
      <c r="G406" s="61" t="s">
        <v>6031</v>
      </c>
      <c r="H406" s="160">
        <v>6.0389450332758193E-2</v>
      </c>
      <c r="I406" s="61" t="s">
        <v>6031</v>
      </c>
      <c r="J406" s="61"/>
      <c r="K406" s="173" t="s">
        <v>12101</v>
      </c>
      <c r="L406" s="173" t="s">
        <v>7</v>
      </c>
      <c r="M406" s="61" t="s">
        <v>144</v>
      </c>
      <c r="N406" s="36" t="s">
        <v>11884</v>
      </c>
      <c r="O406" s="54" t="str">
        <f>IF(ISERROR(VLOOKUP(B406,B$2:G$184,6,FALSE)),"Not Creative",VLOOKUP(B406,B$2:G$184,6,FALSE))</f>
        <v>Not Creative</v>
      </c>
      <c r="P406" s="67" t="str">
        <f>VLOOKUP(A406,'LFS Metadata'!$H$2:$J$441,3,FALSE)</f>
        <v>Textile, clothing and footwear merchant wholesalers</v>
      </c>
    </row>
    <row r="407" spans="1:16" x14ac:dyDescent="0.45">
      <c r="A407" s="51" t="s">
        <v>10604</v>
      </c>
      <c r="B407" s="36" t="str">
        <f>RIGHT(A407,6)</f>
        <v>414200</v>
      </c>
      <c r="C407" s="36" t="str">
        <f>LEFT(B407,5)&amp;"0"</f>
        <v>414200</v>
      </c>
      <c r="D407" s="36" t="str">
        <f>LEFT(B407,4)&amp;"00"</f>
        <v>414200</v>
      </c>
      <c r="E407" s="36" t="str">
        <f>LEFT(B407,3)&amp;"000"</f>
        <v>414000</v>
      </c>
      <c r="F407" s="36" t="str">
        <f>LEFT(B407,2)&amp;"0000"</f>
        <v>410000</v>
      </c>
      <c r="G407" s="36" t="s">
        <v>6031</v>
      </c>
      <c r="H407" s="160">
        <v>4.5801526717557252E-2</v>
      </c>
      <c r="I407" s="36" t="s">
        <v>6031</v>
      </c>
      <c r="J407" s="36"/>
      <c r="K407" s="173" t="s">
        <v>12101</v>
      </c>
      <c r="L407" s="173" t="s">
        <v>7</v>
      </c>
      <c r="M407" s="36" t="s">
        <v>144</v>
      </c>
      <c r="N407" s="36" t="s">
        <v>11884</v>
      </c>
      <c r="O407" s="52" t="str">
        <f>IF(ISERROR(VLOOKUP(B407,B$2:G$184,6,FALSE)),"Not Creative",VLOOKUP(B407,B$2:G$184,6,FALSE))</f>
        <v>Not Creative</v>
      </c>
      <c r="P407" s="67" t="str">
        <f>VLOOKUP(A407,'LFS Metadata'!$H$2:$J$441,3,FALSE)</f>
        <v>Home entertainment equipment and household appliance merchant wholesalers</v>
      </c>
    </row>
    <row r="408" spans="1:16" x14ac:dyDescent="0.45">
      <c r="A408" s="51" t="s">
        <v>10782</v>
      </c>
      <c r="B408" s="36" t="str">
        <f>RIGHT(A408,6)</f>
        <v>814100</v>
      </c>
      <c r="C408" s="36" t="str">
        <f>LEFT(B408,5)&amp;"0"</f>
        <v>814100</v>
      </c>
      <c r="D408" s="36" t="str">
        <f>LEFT(B408,4)&amp;"00"</f>
        <v>814100</v>
      </c>
      <c r="E408" s="36" t="str">
        <f>LEFT(B408,3)&amp;"000"</f>
        <v>814000</v>
      </c>
      <c r="F408" s="36" t="str">
        <f>LEFT(B408,2)&amp;"0000"</f>
        <v>810000</v>
      </c>
      <c r="G408" s="36" t="s">
        <v>6031</v>
      </c>
      <c r="H408" s="160">
        <v>1.9433198380566803E-3</v>
      </c>
      <c r="I408" s="36" t="s">
        <v>6031</v>
      </c>
      <c r="J408" s="36"/>
      <c r="K408" s="173"/>
      <c r="L408" s="173"/>
      <c r="M408" s="36" t="s">
        <v>5251</v>
      </c>
      <c r="N408" s="36" t="s">
        <v>11884</v>
      </c>
      <c r="O408" s="52" t="str">
        <f>IF(ISERROR(VLOOKUP(B408,B$2:G$184,6,FALSE)),"Not Creative",VLOOKUP(B408,B$2:G$184,6,FALSE))</f>
        <v>Not Creative</v>
      </c>
      <c r="P408" s="67" t="str">
        <f>VLOOKUP(A408,'LFS Metadata'!$H$2:$J$441,3,FALSE)</f>
        <v>Private households</v>
      </c>
    </row>
    <row r="409" spans="1:16" x14ac:dyDescent="0.45">
      <c r="A409" s="53" t="s">
        <v>10281</v>
      </c>
      <c r="B409" s="61" t="str">
        <f>RIGHT(A409,6)</f>
        <v>331100</v>
      </c>
      <c r="C409" s="61" t="str">
        <f>LEFT(B409,5)&amp;"0"</f>
        <v>331100</v>
      </c>
      <c r="D409" s="61" t="str">
        <f>LEFT(B409,4)&amp;"00"</f>
        <v>331100</v>
      </c>
      <c r="E409" s="61" t="str">
        <f>LEFT(B409,3)&amp;"000"</f>
        <v>331000</v>
      </c>
      <c r="F409" s="61" t="str">
        <f>LEFT(B409,2)&amp;"0000"</f>
        <v>330000</v>
      </c>
      <c r="G409" s="61" t="s">
        <v>6031</v>
      </c>
      <c r="H409" s="160">
        <v>9.5957533687219265E-3</v>
      </c>
      <c r="I409" s="61" t="s">
        <v>6031</v>
      </c>
      <c r="J409" s="61"/>
      <c r="K409" s="173"/>
      <c r="L409" s="173"/>
      <c r="M409" s="61" t="s">
        <v>431</v>
      </c>
      <c r="N409" s="36" t="s">
        <v>11886</v>
      </c>
      <c r="O409" s="54"/>
      <c r="P409" s="63" t="str">
        <f>VLOOKUP(B409,industry_descriptions!$A$2:$D$501,3,FALSE)</f>
        <v>331100 Iron and steel mills and ferro-alloy manufacturing</v>
      </c>
    </row>
    <row r="410" spans="1:16" x14ac:dyDescent="0.45">
      <c r="A410" s="51" t="s">
        <v>10282</v>
      </c>
      <c r="B410" s="36" t="str">
        <f>RIGHT(A410,6)</f>
        <v>331200</v>
      </c>
      <c r="C410" s="36" t="str">
        <f>LEFT(B410,5)&amp;"0"</f>
        <v>331200</v>
      </c>
      <c r="D410" s="36" t="str">
        <f>LEFT(B410,4)&amp;"00"</f>
        <v>331200</v>
      </c>
      <c r="E410" s="36" t="str">
        <f>LEFT(B410,3)&amp;"000"</f>
        <v>331000</v>
      </c>
      <c r="F410" s="36" t="str">
        <f>LEFT(B410,2)&amp;"0000"</f>
        <v>330000</v>
      </c>
      <c r="G410" s="36" t="s">
        <v>6031</v>
      </c>
      <c r="H410" s="160">
        <v>8.7976539589442824E-3</v>
      </c>
      <c r="I410" s="36" t="s">
        <v>6031</v>
      </c>
      <c r="J410" s="36"/>
      <c r="K410" s="173"/>
      <c r="L410" s="173"/>
      <c r="M410" s="36" t="s">
        <v>431</v>
      </c>
      <c r="N410" s="36" t="s">
        <v>11886</v>
      </c>
      <c r="O410" s="52"/>
      <c r="P410" s="63" t="str">
        <f>VLOOKUP(B410,industry_descriptions!$A$2:$D$501,3,FALSE)</f>
        <v>331200 Steel product manufacturing from purchased steel</v>
      </c>
    </row>
    <row r="411" spans="1:16" x14ac:dyDescent="0.45">
      <c r="A411" s="53" t="s">
        <v>10283</v>
      </c>
      <c r="B411" s="61" t="str">
        <f>RIGHT(A411,6)</f>
        <v>331300</v>
      </c>
      <c r="C411" s="61" t="str">
        <f>LEFT(B411,5)&amp;"0"</f>
        <v>331300</v>
      </c>
      <c r="D411" s="61" t="str">
        <f>LEFT(B411,4)&amp;"00"</f>
        <v>331300</v>
      </c>
      <c r="E411" s="61" t="str">
        <f>LEFT(B411,3)&amp;"000"</f>
        <v>331000</v>
      </c>
      <c r="F411" s="61" t="str">
        <f>LEFT(B411,2)&amp;"0000"</f>
        <v>330000</v>
      </c>
      <c r="G411" s="61" t="s">
        <v>6031</v>
      </c>
      <c r="H411" s="160">
        <v>6.081337894336754E-3</v>
      </c>
      <c r="I411" s="61" t="s">
        <v>6031</v>
      </c>
      <c r="J411" s="61"/>
      <c r="K411" s="173"/>
      <c r="L411" s="173"/>
      <c r="M411" s="61" t="s">
        <v>431</v>
      </c>
      <c r="N411" s="36" t="s">
        <v>11886</v>
      </c>
      <c r="O411" s="54"/>
      <c r="P411" s="63" t="str">
        <f>VLOOKUP(B411,industry_descriptions!$A$2:$D$501,3,FALSE)</f>
        <v>331300 Alumina and aluminum production and processing</v>
      </c>
    </row>
    <row r="412" spans="1:16" x14ac:dyDescent="0.45">
      <c r="A412" s="51" t="s">
        <v>10284</v>
      </c>
      <c r="B412" s="36" t="str">
        <f>RIGHT(A412,6)</f>
        <v>331400</v>
      </c>
      <c r="C412" s="36" t="str">
        <f>LEFT(B412,5)&amp;"0"</f>
        <v>331400</v>
      </c>
      <c r="D412" s="36" t="str">
        <f>LEFT(B412,4)&amp;"00"</f>
        <v>331400</v>
      </c>
      <c r="E412" s="36" t="str">
        <f>LEFT(B412,3)&amp;"000"</f>
        <v>331000</v>
      </c>
      <c r="F412" s="36" t="str">
        <f>LEFT(B412,2)&amp;"0000"</f>
        <v>330000</v>
      </c>
      <c r="G412" s="36" t="s">
        <v>6031</v>
      </c>
      <c r="H412" s="160">
        <v>8.3762886597938142E-3</v>
      </c>
      <c r="I412" s="36" t="s">
        <v>6031</v>
      </c>
      <c r="J412" s="36"/>
      <c r="K412" s="173"/>
      <c r="L412" s="173"/>
      <c r="M412" s="36" t="s">
        <v>431</v>
      </c>
      <c r="N412" s="36" t="s">
        <v>11886</v>
      </c>
      <c r="O412" s="52"/>
      <c r="P412" s="63" t="str">
        <f>VLOOKUP(B412,industry_descriptions!$A$2:$D$501,3,FALSE)</f>
        <v>331400 Non-ferrous metal (except aluminum) production and processing</v>
      </c>
    </row>
    <row r="413" spans="1:16" x14ac:dyDescent="0.45">
      <c r="A413" s="53" t="s">
        <v>10285</v>
      </c>
      <c r="B413" s="61" t="str">
        <f>RIGHT(A413,6)</f>
        <v>331500</v>
      </c>
      <c r="C413" s="61" t="str">
        <f>LEFT(B413,5)&amp;"0"</f>
        <v>331500</v>
      </c>
      <c r="D413" s="61" t="str">
        <f>LEFT(B413,4)&amp;"00"</f>
        <v>331500</v>
      </c>
      <c r="E413" s="61" t="str">
        <f>LEFT(B413,3)&amp;"000"</f>
        <v>331000</v>
      </c>
      <c r="F413" s="61" t="str">
        <f>LEFT(B413,2)&amp;"0000"</f>
        <v>330000</v>
      </c>
      <c r="G413" s="61" t="s">
        <v>6031</v>
      </c>
      <c r="H413" s="160">
        <v>1.118133203694701E-2</v>
      </c>
      <c r="I413" s="61" t="s">
        <v>6031</v>
      </c>
      <c r="J413" s="61"/>
      <c r="K413" s="173"/>
      <c r="L413" s="173"/>
      <c r="M413" s="61" t="s">
        <v>431</v>
      </c>
      <c r="N413" s="36" t="s">
        <v>11886</v>
      </c>
      <c r="O413" s="54"/>
      <c r="P413" s="63" t="str">
        <f>VLOOKUP(B413,industry_descriptions!$A$2:$D$501,3,FALSE)</f>
        <v>331500 Foundries</v>
      </c>
    </row>
    <row r="414" spans="1:16" x14ac:dyDescent="0.45">
      <c r="A414" s="51" t="s">
        <v>10286</v>
      </c>
      <c r="B414" s="36" t="str">
        <f>RIGHT(A414,6)</f>
        <v>332100</v>
      </c>
      <c r="C414" s="36" t="str">
        <f>LEFT(B414,5)&amp;"0"</f>
        <v>332100</v>
      </c>
      <c r="D414" s="36" t="str">
        <f>LEFT(B414,4)&amp;"00"</f>
        <v>332100</v>
      </c>
      <c r="E414" s="36" t="str">
        <f>LEFT(B414,3)&amp;"000"</f>
        <v>332000</v>
      </c>
      <c r="F414" s="36" t="str">
        <f>LEFT(B414,2)&amp;"0000"</f>
        <v>330000</v>
      </c>
      <c r="G414" s="36" t="s">
        <v>6031</v>
      </c>
      <c r="H414" s="160">
        <v>9.8559514783927212E-3</v>
      </c>
      <c r="I414" s="36" t="s">
        <v>6031</v>
      </c>
      <c r="J414" s="36"/>
      <c r="K414" s="173"/>
      <c r="L414" s="173"/>
      <c r="M414" s="36" t="s">
        <v>431</v>
      </c>
      <c r="N414" s="36" t="s">
        <v>11886</v>
      </c>
      <c r="O414" s="52"/>
      <c r="P414" s="63" t="str">
        <f>VLOOKUP(B414,industry_descriptions!$A$2:$D$501,3,FALSE)</f>
        <v>332100 Forging and stamping</v>
      </c>
    </row>
    <row r="415" spans="1:16" x14ac:dyDescent="0.45">
      <c r="A415" s="53" t="s">
        <v>10287</v>
      </c>
      <c r="B415" s="61" t="str">
        <f>RIGHT(A415,6)</f>
        <v>332300</v>
      </c>
      <c r="C415" s="61" t="str">
        <f>LEFT(B415,5)&amp;"0"</f>
        <v>332300</v>
      </c>
      <c r="D415" s="61" t="str">
        <f>LEFT(B415,4)&amp;"00"</f>
        <v>332300</v>
      </c>
      <c r="E415" s="61" t="str">
        <f>LEFT(B415,3)&amp;"000"</f>
        <v>332000</v>
      </c>
      <c r="F415" s="61" t="str">
        <f>LEFT(B415,2)&amp;"0000"</f>
        <v>330000</v>
      </c>
      <c r="G415" s="61" t="s">
        <v>6031</v>
      </c>
      <c r="H415" s="160">
        <v>8.9988751406074249E-3</v>
      </c>
      <c r="I415" s="61" t="s">
        <v>6031</v>
      </c>
      <c r="J415" s="61"/>
      <c r="K415" s="173"/>
      <c r="L415" s="173"/>
      <c r="M415" s="61" t="s">
        <v>431</v>
      </c>
      <c r="N415" s="36" t="s">
        <v>11886</v>
      </c>
      <c r="O415" s="54"/>
      <c r="P415" s="63" t="str">
        <f>VLOOKUP(B415,industry_descriptions!$A$2:$D$501,3,FALSE)</f>
        <v>332300 Architectural and structural metals manufacturing</v>
      </c>
    </row>
    <row r="416" spans="1:16" x14ac:dyDescent="0.45">
      <c r="A416" s="51" t="s">
        <v>10288</v>
      </c>
      <c r="B416" s="36" t="str">
        <f>RIGHT(A416,6)</f>
        <v>332400</v>
      </c>
      <c r="C416" s="36" t="str">
        <f>LEFT(B416,5)&amp;"0"</f>
        <v>332400</v>
      </c>
      <c r="D416" s="36" t="str">
        <f>LEFT(B416,4)&amp;"00"</f>
        <v>332400</v>
      </c>
      <c r="E416" s="36" t="str">
        <f>LEFT(B416,3)&amp;"000"</f>
        <v>332000</v>
      </c>
      <c r="F416" s="36" t="str">
        <f>LEFT(B416,2)&amp;"0000"</f>
        <v>330000</v>
      </c>
      <c r="G416" s="36" t="s">
        <v>6031</v>
      </c>
      <c r="H416" s="160">
        <v>8.1495685522531159E-3</v>
      </c>
      <c r="I416" s="36" t="s">
        <v>6031</v>
      </c>
      <c r="J416" s="36"/>
      <c r="K416" s="173"/>
      <c r="L416" s="173"/>
      <c r="M416" s="36" t="s">
        <v>431</v>
      </c>
      <c r="N416" s="36" t="s">
        <v>11886</v>
      </c>
      <c r="O416" s="52"/>
      <c r="P416" s="63" t="str">
        <f>VLOOKUP(B416,industry_descriptions!$A$2:$D$501,3,FALSE)</f>
        <v>332400 Boiler, tank and shipping container manufacturing</v>
      </c>
    </row>
    <row r="417" spans="1:16" x14ac:dyDescent="0.45">
      <c r="A417" s="53" t="s">
        <v>10289</v>
      </c>
      <c r="B417" s="61" t="str">
        <f>RIGHT(A417,6)</f>
        <v>332500</v>
      </c>
      <c r="C417" s="61" t="str">
        <f>LEFT(B417,5)&amp;"0"</f>
        <v>332500</v>
      </c>
      <c r="D417" s="61" t="str">
        <f>LEFT(B417,4)&amp;"00"</f>
        <v>332500</v>
      </c>
      <c r="E417" s="61" t="str">
        <f>LEFT(B417,3)&amp;"000"</f>
        <v>332000</v>
      </c>
      <c r="F417" s="61" t="str">
        <f>LEFT(B417,2)&amp;"0000"</f>
        <v>330000</v>
      </c>
      <c r="G417" s="61" t="s">
        <v>6031</v>
      </c>
      <c r="H417" s="160">
        <v>3.430531732418525E-2</v>
      </c>
      <c r="I417" s="61" t="s">
        <v>6031</v>
      </c>
      <c r="J417" s="61"/>
      <c r="K417" s="173"/>
      <c r="L417" s="173"/>
      <c r="M417" s="61" t="s">
        <v>431</v>
      </c>
      <c r="N417" s="36" t="s">
        <v>11886</v>
      </c>
      <c r="O417" s="54"/>
      <c r="P417" s="63" t="str">
        <f>VLOOKUP(B417,industry_descriptions!$A$2:$D$501,3,FALSE)</f>
        <v>332500 Hardware manufacturing</v>
      </c>
    </row>
    <row r="418" spans="1:16" x14ac:dyDescent="0.45">
      <c r="A418" s="51" t="s">
        <v>10290</v>
      </c>
      <c r="B418" s="36" t="str">
        <f>RIGHT(A418,6)</f>
        <v>332600</v>
      </c>
      <c r="C418" s="36" t="str">
        <f>LEFT(B418,5)&amp;"0"</f>
        <v>332600</v>
      </c>
      <c r="D418" s="36" t="str">
        <f>LEFT(B418,4)&amp;"00"</f>
        <v>332600</v>
      </c>
      <c r="E418" s="36" t="str">
        <f>LEFT(B418,3)&amp;"000"</f>
        <v>332000</v>
      </c>
      <c r="F418" s="36" t="str">
        <f>LEFT(B418,2)&amp;"0000"</f>
        <v>330000</v>
      </c>
      <c r="G418" s="36" t="s">
        <v>6031</v>
      </c>
      <c r="H418" s="160">
        <v>2.8368794326241137E-3</v>
      </c>
      <c r="I418" s="36" t="s">
        <v>6031</v>
      </c>
      <c r="J418" s="36"/>
      <c r="K418" s="173"/>
      <c r="L418" s="173"/>
      <c r="M418" s="36" t="s">
        <v>431</v>
      </c>
      <c r="N418" s="36" t="s">
        <v>11886</v>
      </c>
      <c r="O418" s="52"/>
      <c r="P418" s="63" t="str">
        <f>VLOOKUP(B418,industry_descriptions!$A$2:$D$501,3,FALSE)</f>
        <v>332600 Spring and wire product manufacturing</v>
      </c>
    </row>
    <row r="419" spans="1:16" x14ac:dyDescent="0.45">
      <c r="A419" s="53" t="s">
        <v>10291</v>
      </c>
      <c r="B419" s="61" t="str">
        <f>RIGHT(A419,6)</f>
        <v>332700</v>
      </c>
      <c r="C419" s="61" t="str">
        <f>LEFT(B419,5)&amp;"0"</f>
        <v>332700</v>
      </c>
      <c r="D419" s="61" t="str">
        <f>LEFT(B419,4)&amp;"00"</f>
        <v>332700</v>
      </c>
      <c r="E419" s="61" t="str">
        <f>LEFT(B419,3)&amp;"000"</f>
        <v>332000</v>
      </c>
      <c r="F419" s="61" t="str">
        <f>LEFT(B419,2)&amp;"0000"</f>
        <v>330000</v>
      </c>
      <c r="G419" s="61" t="s">
        <v>6031</v>
      </c>
      <c r="H419" s="160">
        <v>8.9407485982724664E-3</v>
      </c>
      <c r="I419" s="61" t="s">
        <v>6031</v>
      </c>
      <c r="J419" s="61"/>
      <c r="K419" s="173"/>
      <c r="L419" s="173"/>
      <c r="M419" s="61" t="s">
        <v>431</v>
      </c>
      <c r="N419" s="36" t="s">
        <v>11886</v>
      </c>
      <c r="O419" s="54"/>
      <c r="P419" s="63" t="str">
        <f>VLOOKUP(B419,industry_descriptions!$A$2:$D$501,3,FALSE)</f>
        <v>332700 Machine shops, turned product, and screw, nut and bolt manufacturing</v>
      </c>
    </row>
    <row r="420" spans="1:16" x14ac:dyDescent="0.45">
      <c r="A420" s="53" t="s">
        <v>10605</v>
      </c>
      <c r="B420" s="61" t="str">
        <f>RIGHT(A420,6)</f>
        <v>414300</v>
      </c>
      <c r="C420" s="61" t="str">
        <f>LEFT(B420,5)&amp;"0"</f>
        <v>414300</v>
      </c>
      <c r="D420" s="61" t="str">
        <f>LEFT(B420,4)&amp;"00"</f>
        <v>414300</v>
      </c>
      <c r="E420" s="61" t="str">
        <f>LEFT(B420,3)&amp;"000"</f>
        <v>414000</v>
      </c>
      <c r="F420" s="61" t="str">
        <f>LEFT(B420,2)&amp;"0000"</f>
        <v>410000</v>
      </c>
      <c r="G420" s="61" t="s">
        <v>6031</v>
      </c>
      <c r="H420" s="160">
        <v>4.7430830039525688E-2</v>
      </c>
      <c r="I420" s="61" t="s">
        <v>6031</v>
      </c>
      <c r="J420" s="61"/>
      <c r="K420" s="173" t="s">
        <v>12101</v>
      </c>
      <c r="L420" s="173" t="s">
        <v>7</v>
      </c>
      <c r="M420" s="61" t="s">
        <v>144</v>
      </c>
      <c r="N420" s="36" t="s">
        <v>11884</v>
      </c>
      <c r="O420" s="54" t="str">
        <f>IF(ISERROR(VLOOKUP(B420,B$2:G$184,6,FALSE)),"Not Creative",VLOOKUP(B420,B$2:G$184,6,FALSE))</f>
        <v>Not Creative</v>
      </c>
      <c r="P420" s="67" t="str">
        <f>VLOOKUP(A420,'LFS Metadata'!$H$2:$J$441,3,FALSE)</f>
        <v>Home furnishings merchant wholesalers</v>
      </c>
    </row>
    <row r="421" spans="1:16" x14ac:dyDescent="0.45">
      <c r="A421" s="53" t="s">
        <v>10293</v>
      </c>
      <c r="B421" s="61" t="str">
        <f>RIGHT(A421,6)</f>
        <v>332A00</v>
      </c>
      <c r="C421" s="61" t="str">
        <f>LEFT(B421,5)&amp;"0"</f>
        <v>332A00</v>
      </c>
      <c r="D421" s="61" t="str">
        <f>LEFT(B421,4)&amp;"00"</f>
        <v>332A00</v>
      </c>
      <c r="E421" s="61" t="str">
        <f>LEFT(B421,3)&amp;"000"</f>
        <v>332000</v>
      </c>
      <c r="F421" s="61" t="str">
        <f>LEFT(B421,2)&amp;"0000"</f>
        <v>330000</v>
      </c>
      <c r="G421" s="61" t="s">
        <v>6031</v>
      </c>
      <c r="H421" s="160">
        <v>1</v>
      </c>
      <c r="I421" s="61" t="s">
        <v>6031</v>
      </c>
      <c r="J421" s="61"/>
      <c r="K421" s="173"/>
      <c r="L421" s="173"/>
      <c r="M421" s="61" t="s">
        <v>431</v>
      </c>
      <c r="N421" s="36" t="s">
        <v>11886</v>
      </c>
      <c r="O421" s="54"/>
      <c r="P421" s="63" t="str">
        <f>VLOOKUP(B421,industry_descriptions!$A$2:$D$501,3,FALSE)</f>
        <v>332A00</v>
      </c>
    </row>
    <row r="422" spans="1:16" x14ac:dyDescent="0.45">
      <c r="A422" s="51" t="s">
        <v>10294</v>
      </c>
      <c r="B422" s="36" t="str">
        <f>RIGHT(A422,6)</f>
        <v>333100</v>
      </c>
      <c r="C422" s="36" t="str">
        <f>LEFT(B422,5)&amp;"0"</f>
        <v>333100</v>
      </c>
      <c r="D422" s="36" t="str">
        <f>LEFT(B422,4)&amp;"00"</f>
        <v>333100</v>
      </c>
      <c r="E422" s="36" t="str">
        <f>LEFT(B422,3)&amp;"000"</f>
        <v>333000</v>
      </c>
      <c r="F422" s="36" t="str">
        <f>LEFT(B422,2)&amp;"0000"</f>
        <v>330000</v>
      </c>
      <c r="G422" s="36" t="s">
        <v>6031</v>
      </c>
      <c r="H422" s="160">
        <v>1.9191226867717615E-2</v>
      </c>
      <c r="I422" s="36" t="s">
        <v>6031</v>
      </c>
      <c r="J422" s="36"/>
      <c r="K422" s="173"/>
      <c r="L422" s="173"/>
      <c r="M422" s="36" t="s">
        <v>431</v>
      </c>
      <c r="N422" s="36" t="s">
        <v>11886</v>
      </c>
      <c r="O422" s="52"/>
      <c r="P422" s="63" t="str">
        <f>VLOOKUP(B422,industry_descriptions!$A$2:$D$501,3,FALSE)</f>
        <v>333100 Agricultural, construction and mining machinery manufacturing</v>
      </c>
    </row>
    <row r="423" spans="1:16" x14ac:dyDescent="0.45">
      <c r="A423" s="53" t="s">
        <v>10295</v>
      </c>
      <c r="B423" s="61" t="str">
        <f>RIGHT(A423,6)</f>
        <v>333200</v>
      </c>
      <c r="C423" s="61" t="str">
        <f>LEFT(B423,5)&amp;"0"</f>
        <v>333200</v>
      </c>
      <c r="D423" s="61" t="str">
        <f>LEFT(B423,4)&amp;"00"</f>
        <v>333200</v>
      </c>
      <c r="E423" s="61" t="str">
        <f>LEFT(B423,3)&amp;"000"</f>
        <v>333000</v>
      </c>
      <c r="F423" s="61" t="str">
        <f>LEFT(B423,2)&amp;"0000"</f>
        <v>330000</v>
      </c>
      <c r="G423" s="61" t="s">
        <v>6031</v>
      </c>
      <c r="H423" s="160">
        <v>3.1419284940411699E-2</v>
      </c>
      <c r="I423" s="61" t="s">
        <v>6031</v>
      </c>
      <c r="J423" s="61"/>
      <c r="K423" s="173"/>
      <c r="L423" s="173"/>
      <c r="M423" s="61" t="s">
        <v>431</v>
      </c>
      <c r="N423" s="36" t="s">
        <v>11886</v>
      </c>
      <c r="O423" s="54"/>
      <c r="P423" s="63" t="str">
        <f>VLOOKUP(B423,industry_descriptions!$A$2:$D$501,3,FALSE)</f>
        <v>333200 Industrial machinery manufacturing</v>
      </c>
    </row>
    <row r="424" spans="1:16" x14ac:dyDescent="0.45">
      <c r="A424" s="51" t="s">
        <v>10296</v>
      </c>
      <c r="B424" s="36" t="str">
        <f>RIGHT(A424,6)</f>
        <v>333300</v>
      </c>
      <c r="C424" s="36" t="str">
        <f>LEFT(B424,5)&amp;"0"</f>
        <v>333300</v>
      </c>
      <c r="D424" s="36" t="str">
        <f>LEFT(B424,4)&amp;"00"</f>
        <v>333300</v>
      </c>
      <c r="E424" s="36" t="str">
        <f>LEFT(B424,3)&amp;"000"</f>
        <v>333000</v>
      </c>
      <c r="F424" s="36" t="str">
        <f>LEFT(B424,2)&amp;"0000"</f>
        <v>330000</v>
      </c>
      <c r="G424" s="36" t="s">
        <v>6031</v>
      </c>
      <c r="H424" s="160">
        <v>7.2791833111407009E-2</v>
      </c>
      <c r="I424" s="36" t="s">
        <v>6031</v>
      </c>
      <c r="J424" s="36"/>
      <c r="K424" s="173"/>
      <c r="L424" s="173"/>
      <c r="M424" s="36" t="s">
        <v>431</v>
      </c>
      <c r="N424" s="36" t="s">
        <v>11886</v>
      </c>
      <c r="O424" s="52"/>
      <c r="P424" s="63" t="str">
        <f>VLOOKUP(B424,industry_descriptions!$A$2:$D$501,3,FALSE)</f>
        <v>333300 Commercial and service industry machinery manufacturing</v>
      </c>
    </row>
    <row r="425" spans="1:16" x14ac:dyDescent="0.45">
      <c r="A425" s="53" t="s">
        <v>10297</v>
      </c>
      <c r="B425" s="61" t="str">
        <f>RIGHT(A425,6)</f>
        <v>333400</v>
      </c>
      <c r="C425" s="61" t="str">
        <f>LEFT(B425,5)&amp;"0"</f>
        <v>333400</v>
      </c>
      <c r="D425" s="61" t="str">
        <f>LEFT(B425,4)&amp;"00"</f>
        <v>333400</v>
      </c>
      <c r="E425" s="61" t="str">
        <f>LEFT(B425,3)&amp;"000"</f>
        <v>333000</v>
      </c>
      <c r="F425" s="61" t="str">
        <f>LEFT(B425,2)&amp;"0000"</f>
        <v>330000</v>
      </c>
      <c r="G425" s="61" t="s">
        <v>6031</v>
      </c>
      <c r="H425" s="160">
        <v>2.2340425531914895E-2</v>
      </c>
      <c r="I425" s="61" t="s">
        <v>6031</v>
      </c>
      <c r="J425" s="61"/>
      <c r="K425" s="173"/>
      <c r="L425" s="173"/>
      <c r="M425" s="61" t="s">
        <v>431</v>
      </c>
      <c r="N425" s="36" t="s">
        <v>11886</v>
      </c>
      <c r="O425" s="54"/>
      <c r="P425" s="63" t="str">
        <f>VLOOKUP(B425,industry_descriptions!$A$2:$D$501,3,FALSE)</f>
        <v>333400 Ventilation, heating, air-conditioning and commercial refrigeration equipment manufacturing</v>
      </c>
    </row>
    <row r="426" spans="1:16" x14ac:dyDescent="0.45">
      <c r="A426" s="51" t="s">
        <v>10298</v>
      </c>
      <c r="B426" s="36" t="str">
        <f>RIGHT(A426,6)</f>
        <v>333500</v>
      </c>
      <c r="C426" s="36" t="str">
        <f>LEFT(B426,5)&amp;"0"</f>
        <v>333500</v>
      </c>
      <c r="D426" s="36" t="str">
        <f>LEFT(B426,4)&amp;"00"</f>
        <v>333500</v>
      </c>
      <c r="E426" s="36" t="str">
        <f>LEFT(B426,3)&amp;"000"</f>
        <v>333000</v>
      </c>
      <c r="F426" s="36" t="str">
        <f>LEFT(B426,2)&amp;"0000"</f>
        <v>330000</v>
      </c>
      <c r="G426" s="36" t="s">
        <v>6031</v>
      </c>
      <c r="H426" s="160">
        <v>1.0523321956769055E-2</v>
      </c>
      <c r="I426" s="36" t="s">
        <v>6031</v>
      </c>
      <c r="J426" s="36"/>
      <c r="K426" s="173"/>
      <c r="L426" s="173"/>
      <c r="M426" s="36" t="s">
        <v>431</v>
      </c>
      <c r="N426" s="36" t="s">
        <v>11886</v>
      </c>
      <c r="O426" s="52"/>
      <c r="P426" s="63" t="str">
        <f>VLOOKUP(B426,industry_descriptions!$A$2:$D$501,3,FALSE)</f>
        <v>333500 Metalworking machinery manufacturing</v>
      </c>
    </row>
    <row r="427" spans="1:16" x14ac:dyDescent="0.45">
      <c r="A427" s="53" t="s">
        <v>10299</v>
      </c>
      <c r="B427" s="61" t="str">
        <f>RIGHT(A427,6)</f>
        <v>333600</v>
      </c>
      <c r="C427" s="61" t="str">
        <f>LEFT(B427,5)&amp;"0"</f>
        <v>333600</v>
      </c>
      <c r="D427" s="61" t="str">
        <f>LEFT(B427,4)&amp;"00"</f>
        <v>333600</v>
      </c>
      <c r="E427" s="61" t="str">
        <f>LEFT(B427,3)&amp;"000"</f>
        <v>333000</v>
      </c>
      <c r="F427" s="61" t="str">
        <f>LEFT(B427,2)&amp;"0000"</f>
        <v>330000</v>
      </c>
      <c r="G427" s="61" t="s">
        <v>6031</v>
      </c>
      <c r="H427" s="160">
        <v>1.8819503849443968E-2</v>
      </c>
      <c r="I427" s="61" t="s">
        <v>6031</v>
      </c>
      <c r="J427" s="61"/>
      <c r="K427" s="173"/>
      <c r="L427" s="173"/>
      <c r="M427" s="61" t="s">
        <v>431</v>
      </c>
      <c r="N427" s="36" t="s">
        <v>11886</v>
      </c>
      <c r="O427" s="54"/>
      <c r="P427" s="63" t="str">
        <f>VLOOKUP(B427,industry_descriptions!$A$2:$D$501,3,FALSE)</f>
        <v>333600 Engine, turbine and power transmission equipment manufacturing</v>
      </c>
    </row>
    <row r="428" spans="1:16" x14ac:dyDescent="0.45">
      <c r="A428" s="51" t="s">
        <v>10300</v>
      </c>
      <c r="B428" s="36" t="str">
        <f>RIGHT(A428,6)</f>
        <v>333900</v>
      </c>
      <c r="C428" s="36" t="str">
        <f>LEFT(B428,5)&amp;"0"</f>
        <v>333900</v>
      </c>
      <c r="D428" s="36" t="str">
        <f>LEFT(B428,4)&amp;"00"</f>
        <v>333900</v>
      </c>
      <c r="E428" s="36" t="str">
        <f>LEFT(B428,3)&amp;"000"</f>
        <v>333000</v>
      </c>
      <c r="F428" s="36" t="str">
        <f>LEFT(B428,2)&amp;"0000"</f>
        <v>330000</v>
      </c>
      <c r="G428" s="36" t="s">
        <v>6031</v>
      </c>
      <c r="H428" s="160">
        <v>2.0132916340891323E-2</v>
      </c>
      <c r="I428" s="36" t="s">
        <v>6031</v>
      </c>
      <c r="J428" s="36"/>
      <c r="K428" s="173"/>
      <c r="L428" s="173"/>
      <c r="M428" s="36" t="s">
        <v>431</v>
      </c>
      <c r="N428" s="36" t="s">
        <v>11886</v>
      </c>
      <c r="O428" s="52"/>
      <c r="P428" s="63" t="str">
        <f>VLOOKUP(B428,industry_descriptions!$A$2:$D$501,3,FALSE)</f>
        <v>333900 Other general-purpose machinery manufacturing</v>
      </c>
    </row>
    <row r="429" spans="1:16" x14ac:dyDescent="0.45">
      <c r="A429" s="53" t="s">
        <v>10301</v>
      </c>
      <c r="B429" s="61" t="str">
        <f>RIGHT(A429,6)</f>
        <v>334100</v>
      </c>
      <c r="C429" s="61" t="str">
        <f>LEFT(B429,5)&amp;"0"</f>
        <v>334100</v>
      </c>
      <c r="D429" s="61" t="str">
        <f>LEFT(B429,4)&amp;"00"</f>
        <v>334100</v>
      </c>
      <c r="E429" s="61" t="str">
        <f>LEFT(B429,3)&amp;"000"</f>
        <v>334000</v>
      </c>
      <c r="F429" s="61" t="str">
        <f>LEFT(B429,2)&amp;"0000"</f>
        <v>330000</v>
      </c>
      <c r="G429" s="61" t="s">
        <v>6031</v>
      </c>
      <c r="H429" s="160">
        <v>0.10818713450292397</v>
      </c>
      <c r="I429" s="61" t="s">
        <v>6031</v>
      </c>
      <c r="J429" s="61"/>
      <c r="K429" s="173"/>
      <c r="L429" s="173"/>
      <c r="M429" s="61" t="s">
        <v>431</v>
      </c>
      <c r="N429" s="36" t="s">
        <v>11886</v>
      </c>
      <c r="O429" s="54"/>
      <c r="P429" s="63" t="str">
        <f>VLOOKUP(B429,industry_descriptions!$A$2:$D$501,3,FALSE)</f>
        <v>334100 Computer and peripheral equipment manufacturing</v>
      </c>
    </row>
    <row r="430" spans="1:16" x14ac:dyDescent="0.45">
      <c r="A430" s="51" t="s">
        <v>10302</v>
      </c>
      <c r="B430" s="36" t="str">
        <f>RIGHT(A430,6)</f>
        <v>334200</v>
      </c>
      <c r="C430" s="36" t="str">
        <f>LEFT(B430,5)&amp;"0"</f>
        <v>334200</v>
      </c>
      <c r="D430" s="36" t="str">
        <f>LEFT(B430,4)&amp;"00"</f>
        <v>334200</v>
      </c>
      <c r="E430" s="36" t="str">
        <f>LEFT(B430,3)&amp;"000"</f>
        <v>334000</v>
      </c>
      <c r="F430" s="36" t="str">
        <f>LEFT(B430,2)&amp;"0000"</f>
        <v>330000</v>
      </c>
      <c r="G430" s="36" t="s">
        <v>6031</v>
      </c>
      <c r="H430" s="160">
        <v>6.3645130183220835E-2</v>
      </c>
      <c r="I430" s="36" t="s">
        <v>6031</v>
      </c>
      <c r="J430" s="36"/>
      <c r="K430" s="173"/>
      <c r="L430" s="173"/>
      <c r="M430" s="36" t="s">
        <v>431</v>
      </c>
      <c r="N430" s="36" t="s">
        <v>11886</v>
      </c>
      <c r="O430" s="52"/>
      <c r="P430" s="63" t="str">
        <f>VLOOKUP(B430,industry_descriptions!$A$2:$D$501,3,FALSE)</f>
        <v>334200 Communications equipment manufacturing</v>
      </c>
    </row>
    <row r="431" spans="1:16" x14ac:dyDescent="0.45">
      <c r="A431" s="53" t="s">
        <v>10303</v>
      </c>
      <c r="B431" s="61" t="str">
        <f>RIGHT(A431,6)</f>
        <v>334400</v>
      </c>
      <c r="C431" s="61" t="str">
        <f>LEFT(B431,5)&amp;"0"</f>
        <v>334400</v>
      </c>
      <c r="D431" s="61" t="str">
        <f>LEFT(B431,4)&amp;"00"</f>
        <v>334400</v>
      </c>
      <c r="E431" s="61" t="str">
        <f>LEFT(B431,3)&amp;"000"</f>
        <v>334000</v>
      </c>
      <c r="F431" s="61" t="str">
        <f>LEFT(B431,2)&amp;"0000"</f>
        <v>330000</v>
      </c>
      <c r="G431" s="61" t="s">
        <v>6031</v>
      </c>
      <c r="H431" s="160">
        <v>3.533123028391167E-2</v>
      </c>
      <c r="I431" s="61" t="s">
        <v>6031</v>
      </c>
      <c r="J431" s="61"/>
      <c r="K431" s="173"/>
      <c r="L431" s="173"/>
      <c r="M431" s="61" t="s">
        <v>431</v>
      </c>
      <c r="N431" s="36" t="s">
        <v>11886</v>
      </c>
      <c r="O431" s="54"/>
      <c r="P431" s="63" t="str">
        <f>VLOOKUP(B431,industry_descriptions!$A$2:$D$501,3,FALSE)</f>
        <v>334400 Semiconductor and other electronic component manufacturing</v>
      </c>
    </row>
    <row r="432" spans="1:16" x14ac:dyDescent="0.45">
      <c r="A432" s="51" t="s">
        <v>10606</v>
      </c>
      <c r="B432" s="36" t="str">
        <f>RIGHT(A432,6)</f>
        <v>414400</v>
      </c>
      <c r="C432" s="36" t="str">
        <f>LEFT(B432,5)&amp;"0"</f>
        <v>414400</v>
      </c>
      <c r="D432" s="36" t="str">
        <f>LEFT(B432,4)&amp;"00"</f>
        <v>414400</v>
      </c>
      <c r="E432" s="36" t="str">
        <f>LEFT(B432,3)&amp;"000"</f>
        <v>414000</v>
      </c>
      <c r="F432" s="36" t="str">
        <f>LEFT(B432,2)&amp;"0000"</f>
        <v>410000</v>
      </c>
      <c r="G432" s="36" t="s">
        <v>6031</v>
      </c>
      <c r="H432" s="160">
        <v>5.4587306806971388E-2</v>
      </c>
      <c r="I432" s="36" t="s">
        <v>6031</v>
      </c>
      <c r="J432" s="36"/>
      <c r="K432" s="173" t="s">
        <v>12101</v>
      </c>
      <c r="L432" s="173" t="s">
        <v>7</v>
      </c>
      <c r="M432" s="36" t="s">
        <v>144</v>
      </c>
      <c r="N432" s="36" t="s">
        <v>11884</v>
      </c>
      <c r="O432" s="52" t="str">
        <f>IF(ISERROR(VLOOKUP(B432,B$2:G$184,6,FALSE)),"Not Creative",VLOOKUP(B432,B$2:G$184,6,FALSE))</f>
        <v>Not Creative</v>
      </c>
      <c r="P432" s="67" t="str">
        <f>VLOOKUP(A432,'LFS Metadata'!$H$2:$J$441,3,FALSE)</f>
        <v>Personal goods merchant wholesalers</v>
      </c>
    </row>
    <row r="433" spans="1:16" x14ac:dyDescent="0.45">
      <c r="A433" s="53" t="s">
        <v>10305</v>
      </c>
      <c r="B433" s="61" t="str">
        <f>RIGHT(A433,6)</f>
        <v>335100</v>
      </c>
      <c r="C433" s="61" t="str">
        <f>LEFT(B433,5)&amp;"0"</f>
        <v>335100</v>
      </c>
      <c r="D433" s="61" t="str">
        <f>LEFT(B433,4)&amp;"00"</f>
        <v>335100</v>
      </c>
      <c r="E433" s="61" t="str">
        <f>LEFT(B433,3)&amp;"000"</f>
        <v>335000</v>
      </c>
      <c r="F433" s="61" t="str">
        <f>LEFT(B433,2)&amp;"0000"</f>
        <v>330000</v>
      </c>
      <c r="G433" s="61" t="s">
        <v>6031</v>
      </c>
      <c r="H433" s="160">
        <v>5.2905464006938421E-2</v>
      </c>
      <c r="I433" s="61" t="s">
        <v>6031</v>
      </c>
      <c r="J433" s="61"/>
      <c r="K433" s="173"/>
      <c r="L433" s="173"/>
      <c r="M433" s="61" t="s">
        <v>431</v>
      </c>
      <c r="N433" s="36" t="s">
        <v>11886</v>
      </c>
      <c r="O433" s="54"/>
      <c r="P433" s="63" t="str">
        <f>VLOOKUP(B433,industry_descriptions!$A$2:$D$501,3,FALSE)</f>
        <v>335100 Electric lighting equipment manufacturing</v>
      </c>
    </row>
    <row r="434" spans="1:16" x14ac:dyDescent="0.45">
      <c r="A434" s="51" t="s">
        <v>10306</v>
      </c>
      <c r="B434" s="36" t="str">
        <f>RIGHT(A434,6)</f>
        <v>335200</v>
      </c>
      <c r="C434" s="36" t="str">
        <f>LEFT(B434,5)&amp;"0"</f>
        <v>335200</v>
      </c>
      <c r="D434" s="36" t="str">
        <f>LEFT(B434,4)&amp;"00"</f>
        <v>335200</v>
      </c>
      <c r="E434" s="36" t="str">
        <f>LEFT(B434,3)&amp;"000"</f>
        <v>335000</v>
      </c>
      <c r="F434" s="36" t="str">
        <f>LEFT(B434,2)&amp;"0000"</f>
        <v>330000</v>
      </c>
      <c r="G434" s="36" t="s">
        <v>6031</v>
      </c>
      <c r="H434" s="160">
        <v>3.125E-2</v>
      </c>
      <c r="I434" s="36" t="s">
        <v>6031</v>
      </c>
      <c r="J434" s="36"/>
      <c r="K434" s="173"/>
      <c r="L434" s="173"/>
      <c r="M434" s="36" t="s">
        <v>431</v>
      </c>
      <c r="N434" s="36" t="s">
        <v>11886</v>
      </c>
      <c r="O434" s="52"/>
      <c r="P434" s="63" t="str">
        <f>VLOOKUP(B434,industry_descriptions!$A$2:$D$501,3,FALSE)</f>
        <v>335200 Household appliance manufacturing</v>
      </c>
    </row>
    <row r="435" spans="1:16" x14ac:dyDescent="0.45">
      <c r="A435" s="53" t="s">
        <v>10307</v>
      </c>
      <c r="B435" s="61" t="str">
        <f>RIGHT(A435,6)</f>
        <v>335300</v>
      </c>
      <c r="C435" s="61" t="str">
        <f>LEFT(B435,5)&amp;"0"</f>
        <v>335300</v>
      </c>
      <c r="D435" s="61" t="str">
        <f>LEFT(B435,4)&amp;"00"</f>
        <v>335300</v>
      </c>
      <c r="E435" s="61" t="str">
        <f>LEFT(B435,3)&amp;"000"</f>
        <v>335000</v>
      </c>
      <c r="F435" s="61" t="str">
        <f>LEFT(B435,2)&amp;"0000"</f>
        <v>330000</v>
      </c>
      <c r="G435" s="61" t="s">
        <v>6031</v>
      </c>
      <c r="H435" s="160">
        <v>2.7500859401856308E-2</v>
      </c>
      <c r="I435" s="61" t="s">
        <v>6031</v>
      </c>
      <c r="J435" s="61"/>
      <c r="K435" s="173"/>
      <c r="L435" s="173"/>
      <c r="M435" s="61" t="s">
        <v>431</v>
      </c>
      <c r="N435" s="36" t="s">
        <v>11886</v>
      </c>
      <c r="O435" s="54"/>
      <c r="P435" s="63" t="str">
        <f>VLOOKUP(B435,industry_descriptions!$A$2:$D$501,3,FALSE)</f>
        <v>335300 Electrical equipment manufacturing</v>
      </c>
    </row>
    <row r="436" spans="1:16" x14ac:dyDescent="0.45">
      <c r="A436" s="51" t="s">
        <v>10308</v>
      </c>
      <c r="B436" s="36" t="str">
        <f>RIGHT(A436,6)</f>
        <v>335900</v>
      </c>
      <c r="C436" s="36" t="str">
        <f>LEFT(B436,5)&amp;"0"</f>
        <v>335900</v>
      </c>
      <c r="D436" s="36" t="str">
        <f>LEFT(B436,4)&amp;"00"</f>
        <v>335900</v>
      </c>
      <c r="E436" s="36" t="str">
        <f>LEFT(B436,3)&amp;"000"</f>
        <v>335000</v>
      </c>
      <c r="F436" s="36" t="str">
        <f>LEFT(B436,2)&amp;"0000"</f>
        <v>330000</v>
      </c>
      <c r="G436" s="36" t="s">
        <v>6031</v>
      </c>
      <c r="H436" s="160">
        <v>2.465897166841553E-2</v>
      </c>
      <c r="I436" s="36" t="s">
        <v>6031</v>
      </c>
      <c r="J436" s="36"/>
      <c r="K436" s="173"/>
      <c r="L436" s="173"/>
      <c r="M436" s="36" t="s">
        <v>431</v>
      </c>
      <c r="N436" s="36" t="s">
        <v>11886</v>
      </c>
      <c r="O436" s="52"/>
      <c r="P436" s="63" t="str">
        <f>VLOOKUP(B436,industry_descriptions!$A$2:$D$501,3,FALSE)</f>
        <v>335900 Other electrical equipment and component manufacturing</v>
      </c>
    </row>
    <row r="437" spans="1:16" x14ac:dyDescent="0.45">
      <c r="A437" s="53" t="s">
        <v>10309</v>
      </c>
      <c r="B437" s="61" t="str">
        <f>RIGHT(A437,6)</f>
        <v>336100</v>
      </c>
      <c r="C437" s="61" t="str">
        <f>LEFT(B437,5)&amp;"0"</f>
        <v>336100</v>
      </c>
      <c r="D437" s="61" t="str">
        <f>LEFT(B437,4)&amp;"00"</f>
        <v>336100</v>
      </c>
      <c r="E437" s="61" t="str">
        <f>LEFT(B437,3)&amp;"000"</f>
        <v>336000</v>
      </c>
      <c r="F437" s="61" t="str">
        <f>LEFT(B437,2)&amp;"0000"</f>
        <v>330000</v>
      </c>
      <c r="G437" s="61" t="s">
        <v>6031</v>
      </c>
      <c r="H437" s="160">
        <v>1.0420225486846601E-2</v>
      </c>
      <c r="I437" s="61" t="s">
        <v>6031</v>
      </c>
      <c r="J437" s="61"/>
      <c r="K437" s="173"/>
      <c r="L437" s="173"/>
      <c r="M437" s="61" t="s">
        <v>431</v>
      </c>
      <c r="N437" s="36" t="s">
        <v>11886</v>
      </c>
      <c r="O437" s="54"/>
      <c r="P437" s="63" t="str">
        <f>VLOOKUP(B437,industry_descriptions!$A$2:$D$501,3,FALSE)</f>
        <v>336100 Motor vehicle manufacturing</v>
      </c>
    </row>
    <row r="438" spans="1:16" x14ac:dyDescent="0.45">
      <c r="A438" s="51" t="s">
        <v>10310</v>
      </c>
      <c r="B438" s="36" t="str">
        <f>RIGHT(A438,6)</f>
        <v>336200</v>
      </c>
      <c r="C438" s="36" t="str">
        <f>LEFT(B438,5)&amp;"0"</f>
        <v>336200</v>
      </c>
      <c r="D438" s="36" t="str">
        <f>LEFT(B438,4)&amp;"00"</f>
        <v>336200</v>
      </c>
      <c r="E438" s="36" t="str">
        <f>LEFT(B438,3)&amp;"000"</f>
        <v>336000</v>
      </c>
      <c r="F438" s="36" t="str">
        <f>LEFT(B438,2)&amp;"0000"</f>
        <v>330000</v>
      </c>
      <c r="G438" s="36" t="s">
        <v>6031</v>
      </c>
      <c r="H438" s="160">
        <v>9.3075204765450479E-3</v>
      </c>
      <c r="I438" s="36" t="s">
        <v>6031</v>
      </c>
      <c r="J438" s="36"/>
      <c r="K438" s="173"/>
      <c r="L438" s="173"/>
      <c r="M438" s="36" t="s">
        <v>431</v>
      </c>
      <c r="N438" s="36" t="s">
        <v>11886</v>
      </c>
      <c r="O438" s="52"/>
      <c r="P438" s="63" t="str">
        <f>VLOOKUP(B438,industry_descriptions!$A$2:$D$501,3,FALSE)</f>
        <v>336200 Motor vehicle body and trailer manufacturing</v>
      </c>
    </row>
    <row r="439" spans="1:16" x14ac:dyDescent="0.45">
      <c r="A439" s="53" t="s">
        <v>10311</v>
      </c>
      <c r="B439" s="61" t="str">
        <f>RIGHT(A439,6)</f>
        <v>336310</v>
      </c>
      <c r="C439" s="61" t="str">
        <f>LEFT(B439,5)&amp;"0"</f>
        <v>336310</v>
      </c>
      <c r="D439" s="61" t="str">
        <f>LEFT(B439,4)&amp;"00"</f>
        <v>336300</v>
      </c>
      <c r="E439" s="61" t="str">
        <f>LEFT(B439,3)&amp;"000"</f>
        <v>336000</v>
      </c>
      <c r="F439" s="61" t="str">
        <f>LEFT(B439,2)&amp;"0000"</f>
        <v>330000</v>
      </c>
      <c r="G439" s="61" t="s">
        <v>6031</v>
      </c>
      <c r="H439" s="160">
        <v>8.5317901921507528E-3</v>
      </c>
      <c r="I439" s="61" t="s">
        <v>6031</v>
      </c>
      <c r="J439" s="61"/>
      <c r="K439" s="173"/>
      <c r="L439" s="173"/>
      <c r="M439" s="61" t="s">
        <v>431</v>
      </c>
      <c r="N439" s="36" t="s">
        <v>11886</v>
      </c>
      <c r="O439" s="54"/>
      <c r="P439" s="63" t="str">
        <f>VLOOKUP(B439,industry_descriptions!$A$2:$D$501,3,FALSE)</f>
        <v>336310 Motor vehicle gasoline engine and engine parts manufacturing</v>
      </c>
    </row>
    <row r="440" spans="1:16" x14ac:dyDescent="0.45">
      <c r="A440" s="51" t="s">
        <v>10312</v>
      </c>
      <c r="B440" s="36" t="str">
        <f>RIGHT(A440,6)</f>
        <v>336320</v>
      </c>
      <c r="C440" s="36" t="str">
        <f>LEFT(B440,5)&amp;"0"</f>
        <v>336320</v>
      </c>
      <c r="D440" s="36" t="str">
        <f>LEFT(B440,4)&amp;"00"</f>
        <v>336300</v>
      </c>
      <c r="E440" s="36" t="str">
        <f>LEFT(B440,3)&amp;"000"</f>
        <v>336000</v>
      </c>
      <c r="F440" s="36" t="str">
        <f>LEFT(B440,2)&amp;"0000"</f>
        <v>330000</v>
      </c>
      <c r="G440" s="36" t="s">
        <v>6031</v>
      </c>
      <c r="H440" s="160">
        <v>8.5317901921507528E-3</v>
      </c>
      <c r="I440" s="36" t="s">
        <v>6031</v>
      </c>
      <c r="J440" s="36"/>
      <c r="K440" s="173"/>
      <c r="L440" s="173"/>
      <c r="M440" s="36" t="s">
        <v>431</v>
      </c>
      <c r="N440" s="36" t="s">
        <v>11886</v>
      </c>
      <c r="O440" s="52"/>
      <c r="P440" s="63" t="str">
        <f>VLOOKUP(B440,industry_descriptions!$A$2:$D$501,3,FALSE)</f>
        <v>336320 Motor vehicle electrical and electronic equipment manufacturing</v>
      </c>
    </row>
    <row r="441" spans="1:16" x14ac:dyDescent="0.45">
      <c r="A441" s="53" t="s">
        <v>10313</v>
      </c>
      <c r="B441" s="61" t="str">
        <f>RIGHT(A441,6)</f>
        <v>336330</v>
      </c>
      <c r="C441" s="61" t="str">
        <f>LEFT(B441,5)&amp;"0"</f>
        <v>336330</v>
      </c>
      <c r="D441" s="61" t="str">
        <f>LEFT(B441,4)&amp;"00"</f>
        <v>336300</v>
      </c>
      <c r="E441" s="61" t="str">
        <f>LEFT(B441,3)&amp;"000"</f>
        <v>336000</v>
      </c>
      <c r="F441" s="61" t="str">
        <f>LEFT(B441,2)&amp;"0000"</f>
        <v>330000</v>
      </c>
      <c r="G441" s="61" t="s">
        <v>6031</v>
      </c>
      <c r="H441" s="160">
        <v>8.5317901921507528E-3</v>
      </c>
      <c r="I441" s="61" t="s">
        <v>6031</v>
      </c>
      <c r="J441" s="61"/>
      <c r="K441" s="173"/>
      <c r="L441" s="173"/>
      <c r="M441" s="61" t="s">
        <v>431</v>
      </c>
      <c r="N441" s="36" t="s">
        <v>11886</v>
      </c>
      <c r="O441" s="54"/>
      <c r="P441" s="63" t="str">
        <f>VLOOKUP(B441,industry_descriptions!$A$2:$D$501,3,FALSE)</f>
        <v>336330 Motor vehicle steering and suspension components (except spring) manufacturing</v>
      </c>
    </row>
    <row r="442" spans="1:16" x14ac:dyDescent="0.45">
      <c r="A442" s="51" t="s">
        <v>10314</v>
      </c>
      <c r="B442" s="36" t="str">
        <f>RIGHT(A442,6)</f>
        <v>336340</v>
      </c>
      <c r="C442" s="36" t="str">
        <f>LEFT(B442,5)&amp;"0"</f>
        <v>336340</v>
      </c>
      <c r="D442" s="36" t="str">
        <f>LEFT(B442,4)&amp;"00"</f>
        <v>336300</v>
      </c>
      <c r="E442" s="36" t="str">
        <f>LEFT(B442,3)&amp;"000"</f>
        <v>336000</v>
      </c>
      <c r="F442" s="36" t="str">
        <f>LEFT(B442,2)&amp;"0000"</f>
        <v>330000</v>
      </c>
      <c r="G442" s="36" t="s">
        <v>6031</v>
      </c>
      <c r="H442" s="160">
        <v>8.5317901921507528E-3</v>
      </c>
      <c r="I442" s="36" t="s">
        <v>6031</v>
      </c>
      <c r="J442" s="36"/>
      <c r="K442" s="173"/>
      <c r="L442" s="173"/>
      <c r="M442" s="36" t="s">
        <v>431</v>
      </c>
      <c r="N442" s="36" t="s">
        <v>11886</v>
      </c>
      <c r="O442" s="52"/>
      <c r="P442" s="63" t="str">
        <f>VLOOKUP(B442,industry_descriptions!$A$2:$D$501,3,FALSE)</f>
        <v>336340 Motor vehicle brake system manufacturing</v>
      </c>
    </row>
    <row r="443" spans="1:16" x14ac:dyDescent="0.45">
      <c r="A443" s="53" t="s">
        <v>10315</v>
      </c>
      <c r="B443" s="61" t="str">
        <f>RIGHT(A443,6)</f>
        <v>336350</v>
      </c>
      <c r="C443" s="61" t="str">
        <f>LEFT(B443,5)&amp;"0"</f>
        <v>336350</v>
      </c>
      <c r="D443" s="61" t="str">
        <f>LEFT(B443,4)&amp;"00"</f>
        <v>336300</v>
      </c>
      <c r="E443" s="61" t="str">
        <f>LEFT(B443,3)&amp;"000"</f>
        <v>336000</v>
      </c>
      <c r="F443" s="61" t="str">
        <f>LEFT(B443,2)&amp;"0000"</f>
        <v>330000</v>
      </c>
      <c r="G443" s="61" t="s">
        <v>6031</v>
      </c>
      <c r="H443" s="160">
        <v>8.5317901921507528E-3</v>
      </c>
      <c r="I443" s="61" t="s">
        <v>6031</v>
      </c>
      <c r="J443" s="61"/>
      <c r="K443" s="173"/>
      <c r="L443" s="173"/>
      <c r="M443" s="61" t="s">
        <v>431</v>
      </c>
      <c r="N443" s="36" t="s">
        <v>11886</v>
      </c>
      <c r="O443" s="54"/>
      <c r="P443" s="63" t="str">
        <f>VLOOKUP(B443,industry_descriptions!$A$2:$D$501,3,FALSE)</f>
        <v>336350 Motor vehicle transmission and power train parts manufacturing</v>
      </c>
    </row>
    <row r="444" spans="1:16" x14ac:dyDescent="0.45">
      <c r="A444" s="51" t="s">
        <v>10316</v>
      </c>
      <c r="B444" s="36" t="str">
        <f>RIGHT(A444,6)</f>
        <v>336360</v>
      </c>
      <c r="C444" s="36" t="str">
        <f>LEFT(B444,5)&amp;"0"</f>
        <v>336360</v>
      </c>
      <c r="D444" s="36" t="str">
        <f>LEFT(B444,4)&amp;"00"</f>
        <v>336300</v>
      </c>
      <c r="E444" s="36" t="str">
        <f>LEFT(B444,3)&amp;"000"</f>
        <v>336000</v>
      </c>
      <c r="F444" s="36" t="str">
        <f>LEFT(B444,2)&amp;"0000"</f>
        <v>330000</v>
      </c>
      <c r="G444" s="36" t="s">
        <v>6031</v>
      </c>
      <c r="H444" s="160">
        <v>8.5317901921507528E-3</v>
      </c>
      <c r="I444" s="36" t="s">
        <v>6031</v>
      </c>
      <c r="J444" s="36"/>
      <c r="K444" s="173"/>
      <c r="L444" s="173"/>
      <c r="M444" s="36" t="s">
        <v>431</v>
      </c>
      <c r="N444" s="36" t="s">
        <v>11886</v>
      </c>
      <c r="O444" s="52"/>
      <c r="P444" s="63" t="str">
        <f>VLOOKUP(B444,industry_descriptions!$A$2:$D$501,3,FALSE)</f>
        <v>336360 Motor vehicle seating and interior trim manufacturing</v>
      </c>
    </row>
    <row r="445" spans="1:16" x14ac:dyDescent="0.45">
      <c r="A445" s="53" t="s">
        <v>10317</v>
      </c>
      <c r="B445" s="61" t="str">
        <f>RIGHT(A445,6)</f>
        <v>336370</v>
      </c>
      <c r="C445" s="61" t="str">
        <f>LEFT(B445,5)&amp;"0"</f>
        <v>336370</v>
      </c>
      <c r="D445" s="61" t="str">
        <f>LEFT(B445,4)&amp;"00"</f>
        <v>336300</v>
      </c>
      <c r="E445" s="61" t="str">
        <f>LEFT(B445,3)&amp;"000"</f>
        <v>336000</v>
      </c>
      <c r="F445" s="61" t="str">
        <f>LEFT(B445,2)&amp;"0000"</f>
        <v>330000</v>
      </c>
      <c r="G445" s="61" t="s">
        <v>6031</v>
      </c>
      <c r="H445" s="160">
        <v>8.5317901921507528E-3</v>
      </c>
      <c r="I445" s="61" t="s">
        <v>6031</v>
      </c>
      <c r="J445" s="61"/>
      <c r="K445" s="173"/>
      <c r="L445" s="173"/>
      <c r="M445" s="61" t="s">
        <v>431</v>
      </c>
      <c r="N445" s="36" t="s">
        <v>11886</v>
      </c>
      <c r="O445" s="54"/>
      <c r="P445" s="63" t="str">
        <f>VLOOKUP(B445,industry_descriptions!$A$2:$D$501,3,FALSE)</f>
        <v>336370 Motor vehicle metal stamping</v>
      </c>
    </row>
    <row r="446" spans="1:16" x14ac:dyDescent="0.45">
      <c r="A446" s="51" t="s">
        <v>10318</v>
      </c>
      <c r="B446" s="36" t="str">
        <f>RIGHT(A446,6)</f>
        <v>336390</v>
      </c>
      <c r="C446" s="36" t="str">
        <f>LEFT(B446,5)&amp;"0"</f>
        <v>336390</v>
      </c>
      <c r="D446" s="36" t="str">
        <f>LEFT(B446,4)&amp;"00"</f>
        <v>336300</v>
      </c>
      <c r="E446" s="36" t="str">
        <f>LEFT(B446,3)&amp;"000"</f>
        <v>336000</v>
      </c>
      <c r="F446" s="36" t="str">
        <f>LEFT(B446,2)&amp;"0000"</f>
        <v>330000</v>
      </c>
      <c r="G446" s="36" t="s">
        <v>6031</v>
      </c>
      <c r="H446" s="160">
        <v>8.5317901921507528E-3</v>
      </c>
      <c r="I446" s="36" t="s">
        <v>6031</v>
      </c>
      <c r="J446" s="36"/>
      <c r="K446" s="173"/>
      <c r="L446" s="173"/>
      <c r="M446" s="36" t="s">
        <v>431</v>
      </c>
      <c r="N446" s="36" t="s">
        <v>11886</v>
      </c>
      <c r="O446" s="52"/>
      <c r="P446" s="63" t="str">
        <f>VLOOKUP(B446,industry_descriptions!$A$2:$D$501,3,FALSE)</f>
        <v>336390 Other motor vehicle parts manufacturing</v>
      </c>
    </row>
    <row r="447" spans="1:16" x14ac:dyDescent="0.45">
      <c r="A447" s="53" t="s">
        <v>10319</v>
      </c>
      <c r="B447" s="61" t="str">
        <f>RIGHT(A447,6)</f>
        <v>336400</v>
      </c>
      <c r="C447" s="61" t="str">
        <f>LEFT(B447,5)&amp;"0"</f>
        <v>336400</v>
      </c>
      <c r="D447" s="61" t="str">
        <f>LEFT(B447,4)&amp;"00"</f>
        <v>336400</v>
      </c>
      <c r="E447" s="61" t="str">
        <f>LEFT(B447,3)&amp;"000"</f>
        <v>336000</v>
      </c>
      <c r="F447" s="61" t="str">
        <f>LEFT(B447,2)&amp;"0000"</f>
        <v>330000</v>
      </c>
      <c r="G447" s="61" t="s">
        <v>6031</v>
      </c>
      <c r="H447" s="160">
        <v>2.8566279174551682E-2</v>
      </c>
      <c r="I447" s="61" t="s">
        <v>6031</v>
      </c>
      <c r="J447" s="61"/>
      <c r="K447" s="173"/>
      <c r="L447" s="173"/>
      <c r="M447" s="61" t="s">
        <v>431</v>
      </c>
      <c r="N447" s="36" t="s">
        <v>11886</v>
      </c>
      <c r="O447" s="54"/>
      <c r="P447" s="63" t="str">
        <f>VLOOKUP(B447,industry_descriptions!$A$2:$D$501,3,FALSE)</f>
        <v>336400 Aerospace product and parts manufacturing</v>
      </c>
    </row>
    <row r="448" spans="1:16" x14ac:dyDescent="0.45">
      <c r="A448" s="51" t="s">
        <v>10320</v>
      </c>
      <c r="B448" s="36" t="str">
        <f>RIGHT(A448,6)</f>
        <v>336500</v>
      </c>
      <c r="C448" s="36" t="str">
        <f>LEFT(B448,5)&amp;"0"</f>
        <v>336500</v>
      </c>
      <c r="D448" s="36" t="str">
        <f>LEFT(B448,4)&amp;"00"</f>
        <v>336500</v>
      </c>
      <c r="E448" s="36" t="str">
        <f>LEFT(B448,3)&amp;"000"</f>
        <v>336000</v>
      </c>
      <c r="F448" s="36" t="str">
        <f>LEFT(B448,2)&amp;"0000"</f>
        <v>330000</v>
      </c>
      <c r="G448" s="36" t="s">
        <v>6031</v>
      </c>
      <c r="H448" s="160">
        <v>2.2222222222222223E-2</v>
      </c>
      <c r="I448" s="36" t="s">
        <v>6031</v>
      </c>
      <c r="J448" s="36"/>
      <c r="K448" s="173"/>
      <c r="L448" s="173"/>
      <c r="M448" s="36" t="s">
        <v>431</v>
      </c>
      <c r="N448" s="36" t="s">
        <v>11886</v>
      </c>
      <c r="O448" s="52"/>
      <c r="P448" s="63" t="str">
        <f>VLOOKUP(B448,industry_descriptions!$A$2:$D$501,3,FALSE)</f>
        <v>336500 Railroad rolling stock manufacturing</v>
      </c>
    </row>
    <row r="449" spans="1:16" x14ac:dyDescent="0.45">
      <c r="A449" s="53" t="s">
        <v>10321</v>
      </c>
      <c r="B449" s="61" t="str">
        <f>RIGHT(A449,6)</f>
        <v>336600</v>
      </c>
      <c r="C449" s="61" t="str">
        <f>LEFT(B449,5)&amp;"0"</f>
        <v>336600</v>
      </c>
      <c r="D449" s="61" t="str">
        <f>LEFT(B449,4)&amp;"00"</f>
        <v>336600</v>
      </c>
      <c r="E449" s="61" t="str">
        <f>LEFT(B449,3)&amp;"000"</f>
        <v>336000</v>
      </c>
      <c r="F449" s="61" t="str">
        <f>LEFT(B449,2)&amp;"0000"</f>
        <v>330000</v>
      </c>
      <c r="G449" s="61" t="s">
        <v>6031</v>
      </c>
      <c r="H449" s="160">
        <v>1.4412416851441241E-2</v>
      </c>
      <c r="I449" s="61" t="s">
        <v>6031</v>
      </c>
      <c r="J449" s="61"/>
      <c r="K449" s="173"/>
      <c r="L449" s="173"/>
      <c r="M449" s="61" t="s">
        <v>431</v>
      </c>
      <c r="N449" s="36" t="s">
        <v>11886</v>
      </c>
      <c r="O449" s="54"/>
      <c r="P449" s="63" t="str">
        <f>VLOOKUP(B449,industry_descriptions!$A$2:$D$501,3,FALSE)</f>
        <v>336600 Ship and boat building</v>
      </c>
    </row>
    <row r="450" spans="1:16" x14ac:dyDescent="0.45">
      <c r="A450" s="51" t="s">
        <v>10322</v>
      </c>
      <c r="B450" s="36" t="str">
        <f>RIGHT(A450,6)</f>
        <v>336900</v>
      </c>
      <c r="C450" s="36" t="str">
        <f>LEFT(B450,5)&amp;"0"</f>
        <v>336900</v>
      </c>
      <c r="D450" s="36" t="str">
        <f>LEFT(B450,4)&amp;"00"</f>
        <v>336900</v>
      </c>
      <c r="E450" s="36" t="str">
        <f>LEFT(B450,3)&amp;"000"</f>
        <v>336000</v>
      </c>
      <c r="F450" s="36" t="str">
        <f>LEFT(B450,2)&amp;"0000"</f>
        <v>330000</v>
      </c>
      <c r="G450" s="36" t="s">
        <v>6031</v>
      </c>
      <c r="H450" s="160">
        <v>4.8387096774193547E-2</v>
      </c>
      <c r="I450" s="36" t="s">
        <v>6031</v>
      </c>
      <c r="J450" s="36"/>
      <c r="K450" s="173"/>
      <c r="L450" s="173"/>
      <c r="M450" s="36" t="s">
        <v>431</v>
      </c>
      <c r="N450" s="36" t="s">
        <v>11886</v>
      </c>
      <c r="O450" s="52"/>
      <c r="P450" s="63" t="str">
        <f>VLOOKUP(B450,industry_descriptions!$A$2:$D$501,3,FALSE)</f>
        <v>336900 Other transportation equipment manufacturing</v>
      </c>
    </row>
    <row r="451" spans="1:16" x14ac:dyDescent="0.45">
      <c r="A451" s="53" t="s">
        <v>10607</v>
      </c>
      <c r="B451" s="61" t="str">
        <f>RIGHT(A451,6)</f>
        <v>414500</v>
      </c>
      <c r="C451" s="61" t="str">
        <f>LEFT(B451,5)&amp;"0"</f>
        <v>414500</v>
      </c>
      <c r="D451" s="61" t="str">
        <f>LEFT(B451,4)&amp;"00"</f>
        <v>414500</v>
      </c>
      <c r="E451" s="61" t="str">
        <f>LEFT(B451,3)&amp;"000"</f>
        <v>414000</v>
      </c>
      <c r="F451" s="61" t="str">
        <f>LEFT(B451,2)&amp;"0000"</f>
        <v>410000</v>
      </c>
      <c r="G451" s="61" t="s">
        <v>6031</v>
      </c>
      <c r="H451" s="160">
        <v>4.4316263365222285E-2</v>
      </c>
      <c r="I451" s="61" t="s">
        <v>6031</v>
      </c>
      <c r="J451" s="61"/>
      <c r="K451" s="173" t="s">
        <v>12101</v>
      </c>
      <c r="L451" s="173" t="s">
        <v>7</v>
      </c>
      <c r="M451" s="61" t="s">
        <v>144</v>
      </c>
      <c r="N451" s="36" t="s">
        <v>11884</v>
      </c>
      <c r="O451" s="54" t="str">
        <f>IF(ISERROR(VLOOKUP(B451,B$2:G$184,6,FALSE)),"Not Creative",VLOOKUP(B451,B$2:G$184,6,FALSE))</f>
        <v>Not Creative</v>
      </c>
      <c r="P451" s="67" t="str">
        <f>VLOOKUP(A451,'LFS Metadata'!$H$2:$J$441,3,FALSE)</f>
        <v>Pharmaceuticals, toiletries, cosmetics and sundries merchant wholesalers</v>
      </c>
    </row>
    <row r="452" spans="1:16" x14ac:dyDescent="0.45">
      <c r="A452" s="53" t="s">
        <v>10623</v>
      </c>
      <c r="B452" s="61" t="str">
        <f>RIGHT(A452,6)</f>
        <v>419100</v>
      </c>
      <c r="C452" s="61" t="str">
        <f>LEFT(B452,5)&amp;"0"</f>
        <v>419100</v>
      </c>
      <c r="D452" s="61" t="str">
        <f>LEFT(B452,4)&amp;"00"</f>
        <v>419100</v>
      </c>
      <c r="E452" s="61" t="str">
        <f>LEFT(B452,3)&amp;"000"</f>
        <v>419000</v>
      </c>
      <c r="F452" s="61" t="str">
        <f>LEFT(B452,2)&amp;"0000"</f>
        <v>410000</v>
      </c>
      <c r="G452" s="61" t="s">
        <v>6031</v>
      </c>
      <c r="H452" s="160">
        <v>3.8804071246819338E-2</v>
      </c>
      <c r="I452" s="61" t="s">
        <v>6031</v>
      </c>
      <c r="J452" s="61"/>
      <c r="K452" s="173" t="s">
        <v>12099</v>
      </c>
      <c r="L452" s="173" t="s">
        <v>12103</v>
      </c>
      <c r="M452" s="61" t="s">
        <v>144</v>
      </c>
      <c r="N452" s="36" t="s">
        <v>11884</v>
      </c>
      <c r="O452" s="54" t="str">
        <f>IF(ISERROR(VLOOKUP(B452,B$2:G$184,6,FALSE)),"Not Creative",VLOOKUP(B452,B$2:G$184,6,FALSE))</f>
        <v>Not Creative</v>
      </c>
      <c r="P452" s="67" t="str">
        <f>VLOOKUP(A452,'LFS Metadata'!$H$2:$J$441,3,FALSE)</f>
        <v>Business-to-business electronic markets, and agents and brokers</v>
      </c>
    </row>
    <row r="453" spans="1:16" x14ac:dyDescent="0.45">
      <c r="A453" s="51" t="s">
        <v>10326</v>
      </c>
      <c r="B453" s="36" t="str">
        <f>RIGHT(A453,6)</f>
        <v>339100</v>
      </c>
      <c r="C453" s="36" t="str">
        <f>LEFT(B453,5)&amp;"0"</f>
        <v>339100</v>
      </c>
      <c r="D453" s="36" t="str">
        <f>LEFT(B453,4)&amp;"00"</f>
        <v>339100</v>
      </c>
      <c r="E453" s="36" t="str">
        <f>LEFT(B453,3)&amp;"000"</f>
        <v>339000</v>
      </c>
      <c r="F453" s="36" t="str">
        <f>LEFT(B453,2)&amp;"0000"</f>
        <v>330000</v>
      </c>
      <c r="G453" s="36" t="s">
        <v>6031</v>
      </c>
      <c r="H453" s="160">
        <v>2.8846153846153848E-2</v>
      </c>
      <c r="I453" s="36" t="s">
        <v>6031</v>
      </c>
      <c r="J453" s="36"/>
      <c r="K453" s="173"/>
      <c r="L453" s="173"/>
      <c r="M453" s="36" t="s">
        <v>431</v>
      </c>
      <c r="N453" s="36" t="s">
        <v>11886</v>
      </c>
      <c r="O453" s="52"/>
      <c r="P453" s="63" t="str">
        <f>VLOOKUP(B453,industry_descriptions!$A$2:$D$501,3,FALSE)</f>
        <v>339100 Medical equipment and supplies manufacturing</v>
      </c>
    </row>
    <row r="454" spans="1:16" x14ac:dyDescent="0.45">
      <c r="A454" s="51" t="s">
        <v>10629</v>
      </c>
      <c r="B454" s="36" t="str">
        <f>RIGHT(A454,6)</f>
        <v>442200</v>
      </c>
      <c r="C454" s="36" t="str">
        <f>LEFT(B454,5)&amp;"0"</f>
        <v>442200</v>
      </c>
      <c r="D454" s="36" t="str">
        <f>LEFT(B454,4)&amp;"00"</f>
        <v>442200</v>
      </c>
      <c r="E454" s="36" t="str">
        <f>LEFT(B454,3)&amp;"000"</f>
        <v>442000</v>
      </c>
      <c r="F454" s="36" t="str">
        <f>LEFT(B454,2)&amp;"0000"</f>
        <v>440000</v>
      </c>
      <c r="G454" s="36" t="s">
        <v>6031</v>
      </c>
      <c r="H454" s="160">
        <v>4.1901095647023989E-2</v>
      </c>
      <c r="I454" s="36" t="s">
        <v>6031</v>
      </c>
      <c r="J454" s="36"/>
      <c r="K454" s="173" t="s">
        <v>12101</v>
      </c>
      <c r="L454" s="173" t="s">
        <v>12103</v>
      </c>
      <c r="M454" s="36" t="s">
        <v>145</v>
      </c>
      <c r="N454" s="36" t="s">
        <v>11884</v>
      </c>
      <c r="O454" s="52" t="str">
        <f>IF(ISERROR(VLOOKUP(B454,B$2:G$184,6,FALSE)),"Not Creative",VLOOKUP(B454,B$2:G$184,6,FALSE))</f>
        <v>Not Creative</v>
      </c>
      <c r="P454" s="67" t="str">
        <f>VLOOKUP(A454,'LFS Metadata'!$H$2:$J$441,3,FALSE)</f>
        <v>Home furnishings stores</v>
      </c>
    </row>
    <row r="455" spans="1:16" x14ac:dyDescent="0.45">
      <c r="A455" s="51" t="s">
        <v>10638</v>
      </c>
      <c r="B455" s="36" t="str">
        <f>RIGHT(A455,6)</f>
        <v>448100</v>
      </c>
      <c r="C455" s="36" t="str">
        <f>LEFT(B455,5)&amp;"0"</f>
        <v>448100</v>
      </c>
      <c r="D455" s="36" t="str">
        <f>LEFT(B455,4)&amp;"00"</f>
        <v>448100</v>
      </c>
      <c r="E455" s="36" t="str">
        <f>LEFT(B455,3)&amp;"000"</f>
        <v>448000</v>
      </c>
      <c r="F455" s="36" t="str">
        <f>LEFT(B455,2)&amp;"0000"</f>
        <v>440000</v>
      </c>
      <c r="G455" s="36" t="s">
        <v>6031</v>
      </c>
      <c r="H455" s="160">
        <v>2.484657985331537E-2</v>
      </c>
      <c r="I455" s="36" t="s">
        <v>6031</v>
      </c>
      <c r="J455" s="36"/>
      <c r="K455" s="173" t="s">
        <v>12101</v>
      </c>
      <c r="L455" s="173" t="s">
        <v>7</v>
      </c>
      <c r="M455" s="36" t="s">
        <v>145</v>
      </c>
      <c r="N455" s="36" t="s">
        <v>11884</v>
      </c>
      <c r="O455" s="52" t="str">
        <f>IF(ISERROR(VLOOKUP(B455,B$2:G$184,6,FALSE)),"Not Creative",VLOOKUP(B455,B$2:G$184,6,FALSE))</f>
        <v>Not Creative</v>
      </c>
      <c r="P455" s="67" t="str">
        <f>VLOOKUP(A455,'LFS Metadata'!$H$2:$J$441,3,FALSE)</f>
        <v>Clothing stores</v>
      </c>
    </row>
    <row r="456" spans="1:16" x14ac:dyDescent="0.45">
      <c r="A456" s="53" t="s">
        <v>10639</v>
      </c>
      <c r="B456" s="61" t="str">
        <f>RIGHT(A456,6)</f>
        <v>448200</v>
      </c>
      <c r="C456" s="61" t="str">
        <f>LEFT(B456,5)&amp;"0"</f>
        <v>448200</v>
      </c>
      <c r="D456" s="61" t="str">
        <f>LEFT(B456,4)&amp;"00"</f>
        <v>448200</v>
      </c>
      <c r="E456" s="61" t="str">
        <f>LEFT(B456,3)&amp;"000"</f>
        <v>448000</v>
      </c>
      <c r="F456" s="61" t="str">
        <f>LEFT(B456,2)&amp;"0000"</f>
        <v>440000</v>
      </c>
      <c r="G456" s="61" t="s">
        <v>6031</v>
      </c>
      <c r="H456" s="160">
        <v>1.426962072850169E-2</v>
      </c>
      <c r="I456" s="61" t="s">
        <v>6031</v>
      </c>
      <c r="J456" s="61"/>
      <c r="K456" s="173" t="s">
        <v>12101</v>
      </c>
      <c r="L456" s="173" t="s">
        <v>7</v>
      </c>
      <c r="M456" s="61" t="s">
        <v>145</v>
      </c>
      <c r="N456" s="36" t="s">
        <v>11884</v>
      </c>
      <c r="O456" s="54" t="str">
        <f>IF(ISERROR(VLOOKUP(B456,B$2:G$184,6,FALSE)),"Not Creative",VLOOKUP(B456,B$2:G$184,6,FALSE))</f>
        <v>Not Creative</v>
      </c>
      <c r="P456" s="67" t="str">
        <f>VLOOKUP(A456,'LFS Metadata'!$H$2:$J$441,3,FALSE)</f>
        <v>Shoe stores</v>
      </c>
    </row>
    <row r="457" spans="1:16" x14ac:dyDescent="0.45">
      <c r="A457" s="53" t="s">
        <v>10385</v>
      </c>
      <c r="B457" s="61" t="str">
        <f>RIGHT(A457,6)</f>
        <v>541100</v>
      </c>
      <c r="C457" s="61" t="str">
        <f>LEFT(B457,5)&amp;"0"</f>
        <v>541100</v>
      </c>
      <c r="D457" s="61" t="str">
        <f>LEFT(B457,4)&amp;"00"</f>
        <v>541100</v>
      </c>
      <c r="E457" s="61" t="str">
        <f>LEFT(B457,3)&amp;"000"</f>
        <v>541000</v>
      </c>
      <c r="F457" s="61" t="str">
        <f>LEFT(B457,2)&amp;"0000"</f>
        <v>540000</v>
      </c>
      <c r="G457" s="61" t="s">
        <v>6031</v>
      </c>
      <c r="H457" s="160">
        <v>1.0213649454155782E-2</v>
      </c>
      <c r="I457" s="61" t="s">
        <v>6031</v>
      </c>
      <c r="J457" s="61"/>
      <c r="K457" s="173"/>
      <c r="L457" s="173"/>
      <c r="M457" s="61" t="s">
        <v>154</v>
      </c>
      <c r="N457" s="36" t="s">
        <v>11886</v>
      </c>
      <c r="O457" s="54"/>
      <c r="P457" s="63" t="str">
        <f>VLOOKUP(B457,industry_descriptions!$A$2:$D$501,3,FALSE)</f>
        <v>541100 Legal services</v>
      </c>
    </row>
    <row r="458" spans="1:16" x14ac:dyDescent="0.45">
      <c r="A458" s="51" t="s">
        <v>10386</v>
      </c>
      <c r="B458" s="36" t="str">
        <f>RIGHT(A458,6)</f>
        <v>541200</v>
      </c>
      <c r="C458" s="36" t="str">
        <f>LEFT(B458,5)&amp;"0"</f>
        <v>541200</v>
      </c>
      <c r="D458" s="36" t="str">
        <f>LEFT(B458,4)&amp;"00"</f>
        <v>541200</v>
      </c>
      <c r="E458" s="36" t="str">
        <f>LEFT(B458,3)&amp;"000"</f>
        <v>541000</v>
      </c>
      <c r="F458" s="36" t="str">
        <f>LEFT(B458,2)&amp;"0000"</f>
        <v>540000</v>
      </c>
      <c r="G458" s="36" t="s">
        <v>6031</v>
      </c>
      <c r="H458" s="160">
        <v>1.6739489844119035E-2</v>
      </c>
      <c r="I458" s="36" t="s">
        <v>6031</v>
      </c>
      <c r="J458" s="36"/>
      <c r="K458" s="173"/>
      <c r="L458" s="173"/>
      <c r="M458" s="36" t="s">
        <v>154</v>
      </c>
      <c r="N458" s="36" t="s">
        <v>11886</v>
      </c>
      <c r="O458" s="52"/>
      <c r="P458" s="63" t="str">
        <f>VLOOKUP(B458,industry_descriptions!$A$2:$D$501,3,FALSE)</f>
        <v>541200 Accounting, tax preparation, bookkeeping and payroll services</v>
      </c>
    </row>
    <row r="459" spans="1:16" x14ac:dyDescent="0.45">
      <c r="A459" s="51" t="s">
        <v>10640</v>
      </c>
      <c r="B459" s="36" t="str">
        <f>RIGHT(A459,6)</f>
        <v>448300</v>
      </c>
      <c r="C459" s="36" t="str">
        <f>LEFT(B459,5)&amp;"0"</f>
        <v>448300</v>
      </c>
      <c r="D459" s="36" t="str">
        <f>LEFT(B459,4)&amp;"00"</f>
        <v>448300</v>
      </c>
      <c r="E459" s="36" t="str">
        <f>LEFT(B459,3)&amp;"000"</f>
        <v>448000</v>
      </c>
      <c r="F459" s="36" t="str">
        <f>LEFT(B459,2)&amp;"0000"</f>
        <v>440000</v>
      </c>
      <c r="G459" s="36" t="s">
        <v>6031</v>
      </c>
      <c r="H459" s="160">
        <v>6.1587420441782101E-2</v>
      </c>
      <c r="I459" s="36" t="s">
        <v>6031</v>
      </c>
      <c r="J459" s="36"/>
      <c r="K459" s="173" t="s">
        <v>12101</v>
      </c>
      <c r="L459" s="173" t="s">
        <v>7</v>
      </c>
      <c r="M459" s="36" t="s">
        <v>145</v>
      </c>
      <c r="N459" s="36" t="s">
        <v>11884</v>
      </c>
      <c r="O459" s="52" t="str">
        <f>IF(ISERROR(VLOOKUP(B459,B$2:G$184,6,FALSE)),"Not Creative",VLOOKUP(B459,B$2:G$184,6,FALSE))</f>
        <v>Not Creative</v>
      </c>
      <c r="P459" s="67" t="str">
        <f>VLOOKUP(A459,'LFS Metadata'!$H$2:$J$441,3,FALSE)</f>
        <v>Jewellery, luggage and leather goods stores</v>
      </c>
    </row>
    <row r="460" spans="1:16" x14ac:dyDescent="0.45">
      <c r="A460" s="53" t="s">
        <v>10392</v>
      </c>
      <c r="B460" s="61" t="str">
        <f>RIGHT(A460,6)</f>
        <v>541500</v>
      </c>
      <c r="C460" s="61" t="str">
        <f>LEFT(B460,5)&amp;"0"</f>
        <v>541500</v>
      </c>
      <c r="D460" s="61" t="str">
        <f>LEFT(B460,4)&amp;"00"</f>
        <v>541500</v>
      </c>
      <c r="E460" s="61" t="str">
        <f>LEFT(B460,3)&amp;"000"</f>
        <v>541000</v>
      </c>
      <c r="F460" s="61" t="str">
        <f>LEFT(B460,2)&amp;"0000"</f>
        <v>540000</v>
      </c>
      <c r="G460" s="61" t="s">
        <v>25</v>
      </c>
      <c r="H460" s="160">
        <v>0.43244569662819232</v>
      </c>
      <c r="I460" s="61" t="s">
        <v>25</v>
      </c>
      <c r="J460" s="61"/>
      <c r="K460" s="173"/>
      <c r="L460" s="173"/>
      <c r="M460" s="61" t="s">
        <v>154</v>
      </c>
      <c r="N460" s="36" t="s">
        <v>11886</v>
      </c>
      <c r="O460" s="54"/>
      <c r="P460" s="63" t="str">
        <f>VLOOKUP(B460,industry_descriptions!$A$2:$D$501,3,FALSE)</f>
        <v>541500 Computer systems design and related services</v>
      </c>
    </row>
    <row r="461" spans="1:16" x14ac:dyDescent="0.45">
      <c r="A461" s="53" t="s">
        <v>10641</v>
      </c>
      <c r="B461" s="61" t="str">
        <f>RIGHT(A461,6)</f>
        <v>451100</v>
      </c>
      <c r="C461" s="61" t="str">
        <f>LEFT(B461,5)&amp;"0"</f>
        <v>451100</v>
      </c>
      <c r="D461" s="61" t="str">
        <f>LEFT(B461,4)&amp;"00"</f>
        <v>451100</v>
      </c>
      <c r="E461" s="61" t="str">
        <f>LEFT(B461,3)&amp;"000"</f>
        <v>451000</v>
      </c>
      <c r="F461" s="61" t="str">
        <f>LEFT(B461,2)&amp;"0000"</f>
        <v>450000</v>
      </c>
      <c r="G461" s="61" t="s">
        <v>6031</v>
      </c>
      <c r="H461" s="160">
        <v>3.6131074042328737E-2</v>
      </c>
      <c r="I461" s="61" t="s">
        <v>6031</v>
      </c>
      <c r="J461" s="61"/>
      <c r="K461" s="173" t="s">
        <v>12104</v>
      </c>
      <c r="L461" s="173" t="s">
        <v>12103</v>
      </c>
      <c r="M461" s="61" t="s">
        <v>145</v>
      </c>
      <c r="N461" s="36" t="s">
        <v>11884</v>
      </c>
      <c r="O461" s="54" t="str">
        <f>IF(ISERROR(VLOOKUP(B461,B$2:G$184,6,FALSE)),"Not Creative",VLOOKUP(B461,B$2:G$184,6,FALSE))</f>
        <v>Not Creative</v>
      </c>
      <c r="P461" s="67" t="str">
        <f>VLOOKUP(A461,'LFS Metadata'!$H$2:$J$441,3,FALSE)</f>
        <v>Sporting goods, hobby and musical instrument stores</v>
      </c>
    </row>
    <row r="462" spans="1:16" x14ac:dyDescent="0.45">
      <c r="A462" s="53" t="s">
        <v>10390</v>
      </c>
      <c r="B462" s="61" t="str">
        <f>RIGHT(A462,6)</f>
        <v>541700</v>
      </c>
      <c r="C462" s="61" t="str">
        <f>LEFT(B462,5)&amp;"0"</f>
        <v>541700</v>
      </c>
      <c r="D462" s="61" t="str">
        <f>LEFT(B462,4)&amp;"00"</f>
        <v>541700</v>
      </c>
      <c r="E462" s="61" t="str">
        <f>LEFT(B462,3)&amp;"000"</f>
        <v>541000</v>
      </c>
      <c r="F462" s="61" t="str">
        <f>LEFT(B462,2)&amp;"0000"</f>
        <v>540000</v>
      </c>
      <c r="G462" s="61" t="s">
        <v>6031</v>
      </c>
      <c r="H462" s="160">
        <v>8.5425179996108186E-2</v>
      </c>
      <c r="I462" s="61" t="s">
        <v>6031</v>
      </c>
      <c r="J462" s="61"/>
      <c r="K462" s="173"/>
      <c r="L462" s="173"/>
      <c r="M462" s="61" t="s">
        <v>154</v>
      </c>
      <c r="N462" s="36" t="s">
        <v>11886</v>
      </c>
      <c r="O462" s="54"/>
      <c r="P462" s="63" t="str">
        <f>VLOOKUP(B462,industry_descriptions!$A$2:$D$501,3,FALSE)</f>
        <v>541700 Scientific research and development services</v>
      </c>
    </row>
    <row r="463" spans="1:16" x14ac:dyDescent="0.45">
      <c r="A463" s="53" t="s">
        <v>10645</v>
      </c>
      <c r="B463" s="61" t="str">
        <f>RIGHT(A463,6)</f>
        <v>453100</v>
      </c>
      <c r="C463" s="61" t="str">
        <f>LEFT(B463,5)&amp;"0"</f>
        <v>453100</v>
      </c>
      <c r="D463" s="61" t="str">
        <f>LEFT(B463,4)&amp;"00"</f>
        <v>453100</v>
      </c>
      <c r="E463" s="61" t="str">
        <f>LEFT(B463,3)&amp;"000"</f>
        <v>453000</v>
      </c>
      <c r="F463" s="61" t="str">
        <f>LEFT(B463,2)&amp;"0000"</f>
        <v>450000</v>
      </c>
      <c r="G463" s="61" t="s">
        <v>6031</v>
      </c>
      <c r="H463" s="160">
        <v>0.14905263157894738</v>
      </c>
      <c r="I463" s="61" t="s">
        <v>7</v>
      </c>
      <c r="J463" s="61"/>
      <c r="K463" s="173" t="s">
        <v>12101</v>
      </c>
      <c r="L463" s="173" t="s">
        <v>7</v>
      </c>
      <c r="M463" s="61" t="s">
        <v>145</v>
      </c>
      <c r="N463" s="36" t="s">
        <v>11884</v>
      </c>
      <c r="O463" s="54" t="str">
        <f>IF(ISERROR(VLOOKUP(B463,B$2:G$184,6,FALSE)),"Not Creative",VLOOKUP(B463,B$2:G$184,6,FALSE))</f>
        <v>Not Creative</v>
      </c>
      <c r="P463" s="67" t="str">
        <f>VLOOKUP(A463,'LFS Metadata'!$H$2:$J$441,3,FALSE)</f>
        <v>Florists</v>
      </c>
    </row>
    <row r="464" spans="1:16" x14ac:dyDescent="0.45">
      <c r="A464" s="51" t="s">
        <v>10646</v>
      </c>
      <c r="B464" s="36" t="str">
        <f>RIGHT(A464,6)</f>
        <v>453200</v>
      </c>
      <c r="C464" s="36" t="str">
        <f>LEFT(B464,5)&amp;"0"</f>
        <v>453200</v>
      </c>
      <c r="D464" s="36" t="str">
        <f>LEFT(B464,4)&amp;"00"</f>
        <v>453200</v>
      </c>
      <c r="E464" s="36" t="str">
        <f>LEFT(B464,3)&amp;"000"</f>
        <v>453000</v>
      </c>
      <c r="F464" s="36" t="str">
        <f>LEFT(B464,2)&amp;"0000"</f>
        <v>450000</v>
      </c>
      <c r="G464" s="36" t="s">
        <v>6031</v>
      </c>
      <c r="H464" s="160">
        <v>3.1047045778552194E-2</v>
      </c>
      <c r="I464" s="36" t="s">
        <v>6031</v>
      </c>
      <c r="J464" s="36"/>
      <c r="K464" s="173" t="s">
        <v>12101</v>
      </c>
      <c r="L464" s="173" t="s">
        <v>7</v>
      </c>
      <c r="M464" s="36" t="s">
        <v>145</v>
      </c>
      <c r="N464" s="36" t="s">
        <v>11884</v>
      </c>
      <c r="O464" s="52" t="str">
        <f>IF(ISERROR(VLOOKUP(B464,B$2:G$184,6,FALSE)),"Not Creative",VLOOKUP(B464,B$2:G$184,6,FALSE))</f>
        <v>Not Creative</v>
      </c>
      <c r="P464" s="67" t="str">
        <f>VLOOKUP(A464,'LFS Metadata'!$H$2:$J$441,3,FALSE)</f>
        <v>Office supplies, stationery and gift stores</v>
      </c>
    </row>
    <row r="465" spans="1:16" x14ac:dyDescent="0.45">
      <c r="A465" s="53" t="s">
        <v>10647</v>
      </c>
      <c r="B465" s="61" t="str">
        <f>RIGHT(A465,6)</f>
        <v>453300</v>
      </c>
      <c r="C465" s="61" t="str">
        <f>LEFT(B465,5)&amp;"0"</f>
        <v>453300</v>
      </c>
      <c r="D465" s="61" t="str">
        <f>LEFT(B465,4)&amp;"00"</f>
        <v>453300</v>
      </c>
      <c r="E465" s="61" t="str">
        <f>LEFT(B465,3)&amp;"000"</f>
        <v>453000</v>
      </c>
      <c r="F465" s="61" t="str">
        <f>LEFT(B465,2)&amp;"0000"</f>
        <v>450000</v>
      </c>
      <c r="G465" s="61" t="s">
        <v>6031</v>
      </c>
      <c r="H465" s="160">
        <v>3.9447731755424065E-3</v>
      </c>
      <c r="I465" s="61" t="s">
        <v>6031</v>
      </c>
      <c r="J465" s="61"/>
      <c r="K465" s="173" t="s">
        <v>12101</v>
      </c>
      <c r="L465" s="173" t="s">
        <v>7</v>
      </c>
      <c r="M465" s="61" t="s">
        <v>145</v>
      </c>
      <c r="N465" s="36" t="s">
        <v>11884</v>
      </c>
      <c r="O465" s="54" t="str">
        <f>IF(ISERROR(VLOOKUP(B465,B$2:G$184,6,FALSE)),"Not Creative",VLOOKUP(B465,B$2:G$184,6,FALSE))</f>
        <v>Not Creative</v>
      </c>
      <c r="P465" s="67" t="str">
        <f>VLOOKUP(A465,'LFS Metadata'!$H$2:$J$441,3,FALSE)</f>
        <v>Used merchandise stores</v>
      </c>
    </row>
    <row r="466" spans="1:16" x14ac:dyDescent="0.45">
      <c r="A466" s="51" t="s">
        <v>10648</v>
      </c>
      <c r="B466" s="36" t="str">
        <f>RIGHT(A466,6)</f>
        <v>453900</v>
      </c>
      <c r="C466" s="36" t="str">
        <f>LEFT(B466,5)&amp;"0"</f>
        <v>453900</v>
      </c>
      <c r="D466" s="36" t="str">
        <f>LEFT(B466,4)&amp;"00"</f>
        <v>453900</v>
      </c>
      <c r="E466" s="36" t="str">
        <f>LEFT(B466,3)&amp;"000"</f>
        <v>453000</v>
      </c>
      <c r="F466" s="36" t="str">
        <f>LEFT(B466,2)&amp;"0000"</f>
        <v>450000</v>
      </c>
      <c r="G466" s="36" t="s">
        <v>6031</v>
      </c>
      <c r="H466" s="160">
        <v>4.1401273885350316E-2</v>
      </c>
      <c r="I466" s="36" t="s">
        <v>6031</v>
      </c>
      <c r="J466" s="36"/>
      <c r="K466" s="173" t="s">
        <v>12101</v>
      </c>
      <c r="L466" s="173" t="s">
        <v>7</v>
      </c>
      <c r="M466" s="36" t="s">
        <v>145</v>
      </c>
      <c r="N466" s="36" t="s">
        <v>11884</v>
      </c>
      <c r="O466" s="52" t="str">
        <f>IF(ISERROR(VLOOKUP(B466,B$2:G$184,6,FALSE)),"Not Creative",VLOOKUP(B466,B$2:G$184,6,FALSE))</f>
        <v>Not Creative</v>
      </c>
      <c r="P466" s="67" t="str">
        <f>VLOOKUP(A466,'LFS Metadata'!$H$2:$J$441,3,FALSE)</f>
        <v>Other miscellaneous store retailers</v>
      </c>
    </row>
    <row r="467" spans="1:16" x14ac:dyDescent="0.45">
      <c r="A467" s="53" t="s">
        <v>10713</v>
      </c>
      <c r="B467" s="61" t="str">
        <f>RIGHT(A467,6)</f>
        <v>541100</v>
      </c>
      <c r="C467" s="61" t="str">
        <f>LEFT(B467,5)&amp;"0"</f>
        <v>541100</v>
      </c>
      <c r="D467" s="61" t="str">
        <f>LEFT(B467,4)&amp;"00"</f>
        <v>541100</v>
      </c>
      <c r="E467" s="61" t="str">
        <f>LEFT(B467,3)&amp;"000"</f>
        <v>541000</v>
      </c>
      <c r="F467" s="61" t="str">
        <f>LEFT(B467,2)&amp;"0000"</f>
        <v>540000</v>
      </c>
      <c r="G467" s="61" t="s">
        <v>6031</v>
      </c>
      <c r="H467" s="160">
        <v>1.0213649454155782E-2</v>
      </c>
      <c r="I467" s="61" t="s">
        <v>6031</v>
      </c>
      <c r="J467" s="61"/>
      <c r="K467" s="173"/>
      <c r="L467" s="173"/>
      <c r="M467" s="61" t="s">
        <v>154</v>
      </c>
      <c r="N467" s="36" t="s">
        <v>11884</v>
      </c>
      <c r="O467" s="54" t="str">
        <f>IF(ISERROR(VLOOKUP(B467,B$2:G$184,6,FALSE)),"Not Creative",VLOOKUP(B467,B$2:G$184,6,FALSE))</f>
        <v>Not Creative</v>
      </c>
      <c r="P467" s="67" t="str">
        <f>VLOOKUP(A467,'LFS Metadata'!$H$2:$J$441,3,FALSE)</f>
        <v>Legal services</v>
      </c>
    </row>
    <row r="468" spans="1:16" x14ac:dyDescent="0.45">
      <c r="A468" s="51" t="s">
        <v>10714</v>
      </c>
      <c r="B468" s="36" t="str">
        <f>RIGHT(A468,6)</f>
        <v>541200</v>
      </c>
      <c r="C468" s="36" t="str">
        <f>LEFT(B468,5)&amp;"0"</f>
        <v>541200</v>
      </c>
      <c r="D468" s="36" t="str">
        <f>LEFT(B468,4)&amp;"00"</f>
        <v>541200</v>
      </c>
      <c r="E468" s="36" t="str">
        <f>LEFT(B468,3)&amp;"000"</f>
        <v>541000</v>
      </c>
      <c r="F468" s="36" t="str">
        <f>LEFT(B468,2)&amp;"0000"</f>
        <v>540000</v>
      </c>
      <c r="G468" s="36" t="s">
        <v>6031</v>
      </c>
      <c r="H468" s="160">
        <v>1.6739489844119035E-2</v>
      </c>
      <c r="I468" s="36" t="s">
        <v>6031</v>
      </c>
      <c r="J468" s="36"/>
      <c r="K468" s="173"/>
      <c r="L468" s="173"/>
      <c r="M468" s="36" t="s">
        <v>154</v>
      </c>
      <c r="N468" s="36" t="s">
        <v>11884</v>
      </c>
      <c r="O468" s="52" t="str">
        <f>IF(ISERROR(VLOOKUP(B468,B$2:G$184,6,FALSE)),"Not Creative",VLOOKUP(B468,B$2:G$184,6,FALSE))</f>
        <v>Not Creative</v>
      </c>
      <c r="P468" s="67" t="str">
        <f>VLOOKUP(A468,'LFS Metadata'!$H$2:$J$441,3,FALSE)</f>
        <v>Accounting, tax preparation, bookkeeping and payroll services</v>
      </c>
    </row>
    <row r="469" spans="1:16" x14ac:dyDescent="0.45">
      <c r="A469" s="51" t="s">
        <v>10682</v>
      </c>
      <c r="B469" s="36" t="str">
        <f>RIGHT(A469,6)</f>
        <v>511100</v>
      </c>
      <c r="C469" s="36" t="str">
        <f>LEFT(B469,5)&amp;"0"</f>
        <v>511100</v>
      </c>
      <c r="D469" s="36" t="str">
        <f>LEFT(B469,4)&amp;"00"</f>
        <v>511100</v>
      </c>
      <c r="E469" s="36" t="str">
        <f>LEFT(B469,3)&amp;"000"</f>
        <v>511000</v>
      </c>
      <c r="F469" s="36" t="str">
        <f>LEFT(B469,2)&amp;"0000"</f>
        <v>510000</v>
      </c>
      <c r="G469" s="36" t="s">
        <v>6031</v>
      </c>
      <c r="H469" s="160">
        <v>0.35494327390599678</v>
      </c>
      <c r="I469" s="36" t="s">
        <v>17</v>
      </c>
      <c r="J469" s="36"/>
      <c r="K469" s="173" t="s">
        <v>12099</v>
      </c>
      <c r="L469" s="173" t="s">
        <v>12115</v>
      </c>
      <c r="M469" s="36" t="s">
        <v>709</v>
      </c>
      <c r="N469" s="36" t="s">
        <v>11884</v>
      </c>
      <c r="O469" s="52" t="str">
        <f>IF(ISERROR(VLOOKUP(B469,B$2:G$184,6,FALSE)),"Not Creative",VLOOKUP(B469,B$2:G$184,6,FALSE))</f>
        <v>Not Creative</v>
      </c>
      <c r="P469" s="67" t="str">
        <f>VLOOKUP(A469,'LFS Metadata'!$H$2:$J$441,3,FALSE)</f>
        <v>Newspaper, periodical, book and directory publishers</v>
      </c>
    </row>
    <row r="470" spans="1:16" x14ac:dyDescent="0.45">
      <c r="A470" s="53" t="s">
        <v>10717</v>
      </c>
      <c r="B470" s="61" t="str">
        <f>RIGHT(A470,6)</f>
        <v>541500</v>
      </c>
      <c r="C470" s="61" t="str">
        <f>LEFT(B470,5)&amp;"0"</f>
        <v>541500</v>
      </c>
      <c r="D470" s="61" t="str">
        <f>LEFT(B470,4)&amp;"00"</f>
        <v>541500</v>
      </c>
      <c r="E470" s="61" t="str">
        <f>LEFT(B470,3)&amp;"000"</f>
        <v>541000</v>
      </c>
      <c r="F470" s="61" t="str">
        <f>LEFT(B470,2)&amp;"0000"</f>
        <v>540000</v>
      </c>
      <c r="G470" s="61" t="s">
        <v>25</v>
      </c>
      <c r="H470" s="160">
        <v>0.43244569662819232</v>
      </c>
      <c r="I470" s="61" t="s">
        <v>25</v>
      </c>
      <c r="J470" s="61"/>
      <c r="K470" s="173"/>
      <c r="L470" s="173"/>
      <c r="M470" s="61" t="s">
        <v>154</v>
      </c>
      <c r="N470" s="36" t="s">
        <v>11884</v>
      </c>
      <c r="O470" s="54" t="str">
        <f>IF(ISERROR(VLOOKUP(B470,B$2:G$184,6,FALSE)),"Not Creative",VLOOKUP(B470,B$2:G$184,6,FALSE))</f>
        <v>Not Creative</v>
      </c>
      <c r="P470" s="67" t="str">
        <f>VLOOKUP(A470,'LFS Metadata'!$H$2:$J$441,3,FALSE)</f>
        <v>Computer systems design and related services</v>
      </c>
    </row>
    <row r="471" spans="1:16" x14ac:dyDescent="0.45">
      <c r="A471" s="53" t="s">
        <v>10683</v>
      </c>
      <c r="B471" s="61" t="str">
        <f>RIGHT(A471,6)</f>
        <v>511200</v>
      </c>
      <c r="C471" s="61" t="str">
        <f>LEFT(B471,5)&amp;"0"</f>
        <v>511200</v>
      </c>
      <c r="D471" s="61" t="str">
        <f>LEFT(B471,4)&amp;"00"</f>
        <v>511200</v>
      </c>
      <c r="E471" s="61" t="str">
        <f>LEFT(B471,3)&amp;"000"</f>
        <v>511000</v>
      </c>
      <c r="F471" s="61" t="str">
        <f>LEFT(B471,2)&amp;"0000"</f>
        <v>510000</v>
      </c>
      <c r="G471" s="61" t="s">
        <v>25</v>
      </c>
      <c r="H471" s="160">
        <v>0.36663679808841099</v>
      </c>
      <c r="I471" s="61" t="s">
        <v>25</v>
      </c>
      <c r="J471" s="61"/>
      <c r="K471" s="173" t="s">
        <v>12104</v>
      </c>
      <c r="L471" s="173" t="s">
        <v>12103</v>
      </c>
      <c r="M471" s="61" t="s">
        <v>709</v>
      </c>
      <c r="N471" s="36" t="s">
        <v>11884</v>
      </c>
      <c r="O471" s="54" t="str">
        <f>IF(ISERROR(VLOOKUP(B471,B$2:G$184,6,FALSE)),"Not Creative",VLOOKUP(B471,B$2:G$184,6,FALSE))</f>
        <v>IT, software and computer services</v>
      </c>
      <c r="P471" s="67" t="str">
        <f>VLOOKUP(A471,'LFS Metadata'!$H$2:$J$441,3,FALSE)</f>
        <v>Software publishers</v>
      </c>
    </row>
    <row r="472" spans="1:16" x14ac:dyDescent="0.45">
      <c r="A472" s="53" t="s">
        <v>10719</v>
      </c>
      <c r="B472" s="61" t="str">
        <f>RIGHT(A472,6)</f>
        <v>541700</v>
      </c>
      <c r="C472" s="61" t="str">
        <f>LEFT(B472,5)&amp;"0"</f>
        <v>541700</v>
      </c>
      <c r="D472" s="61" t="str">
        <f>LEFT(B472,4)&amp;"00"</f>
        <v>541700</v>
      </c>
      <c r="E472" s="61" t="str">
        <f>LEFT(B472,3)&amp;"000"</f>
        <v>541000</v>
      </c>
      <c r="F472" s="61" t="str">
        <f>LEFT(B472,2)&amp;"0000"</f>
        <v>540000</v>
      </c>
      <c r="G472" s="61" t="s">
        <v>6031</v>
      </c>
      <c r="H472" s="160">
        <v>8.5425179996108186E-2</v>
      </c>
      <c r="I472" s="61" t="s">
        <v>6031</v>
      </c>
      <c r="J472" s="61"/>
      <c r="K472" s="173"/>
      <c r="L472" s="173"/>
      <c r="M472" s="61" t="s">
        <v>154</v>
      </c>
      <c r="N472" s="36" t="s">
        <v>11884</v>
      </c>
      <c r="O472" s="54" t="str">
        <f>IF(ISERROR(VLOOKUP(B472,B$2:G$184,6,FALSE)),"Not Creative",VLOOKUP(B472,B$2:G$184,6,FALSE))</f>
        <v>Not Creative</v>
      </c>
      <c r="P472" s="67" t="str">
        <f>VLOOKUP(A472,'LFS Metadata'!$H$2:$J$441,3,FALSE)</f>
        <v>Scientific research and development services</v>
      </c>
    </row>
    <row r="473" spans="1:16" x14ac:dyDescent="0.45">
      <c r="A473" s="51" t="s">
        <v>10684</v>
      </c>
      <c r="B473" s="36" t="str">
        <f>RIGHT(A473,6)</f>
        <v>512100</v>
      </c>
      <c r="C473" s="36" t="str">
        <f>LEFT(B473,5)&amp;"0"</f>
        <v>512100</v>
      </c>
      <c r="D473" s="36" t="str">
        <f>LEFT(B473,4)&amp;"00"</f>
        <v>512100</v>
      </c>
      <c r="E473" s="36" t="str">
        <f>LEFT(B473,3)&amp;"000"</f>
        <v>512000</v>
      </c>
      <c r="F473" s="36" t="str">
        <f>LEFT(B473,2)&amp;"0000"</f>
        <v>510000</v>
      </c>
      <c r="G473" s="36" t="s">
        <v>6031</v>
      </c>
      <c r="H473" s="160">
        <v>0.35920466232430581</v>
      </c>
      <c r="I473" s="61" t="s">
        <v>30</v>
      </c>
      <c r="J473" s="61"/>
      <c r="K473" s="173" t="s">
        <v>12104</v>
      </c>
      <c r="L473" s="173" t="s">
        <v>12116</v>
      </c>
      <c r="M473" s="36" t="s">
        <v>709</v>
      </c>
      <c r="N473" s="36" t="s">
        <v>11884</v>
      </c>
      <c r="O473" s="52" t="str">
        <f>IF(ISERROR(VLOOKUP(B473,B$2:G$184,6,FALSE)),"Not Creative",VLOOKUP(B473,B$2:G$184,6,FALSE))</f>
        <v>Not Creative</v>
      </c>
      <c r="P473" s="67" t="str">
        <f>VLOOKUP(A473,'LFS Metadata'!$H$2:$J$441,3,FALSE)</f>
        <v>Motion picture and video industries</v>
      </c>
    </row>
    <row r="474" spans="1:16" x14ac:dyDescent="0.45">
      <c r="A474" s="53" t="s">
        <v>10427</v>
      </c>
      <c r="B474" s="61" t="str">
        <f>RIGHT(A474,6)</f>
        <v>911100</v>
      </c>
      <c r="C474" s="61" t="str">
        <f>LEFT(B474,5)&amp;"0"</f>
        <v>911100</v>
      </c>
      <c r="D474" s="61" t="str">
        <f>LEFT(B474,4)&amp;"00"</f>
        <v>911100</v>
      </c>
      <c r="E474" s="61" t="str">
        <f>LEFT(B474,3)&amp;"000"</f>
        <v>911000</v>
      </c>
      <c r="F474" s="61" t="str">
        <f>LEFT(B474,2)&amp;"0000"</f>
        <v>910000</v>
      </c>
      <c r="G474" s="61" t="s">
        <v>6031</v>
      </c>
      <c r="H474" s="160">
        <v>2.1151128222622936E-2</v>
      </c>
      <c r="I474" s="61" t="s">
        <v>6031</v>
      </c>
      <c r="J474" s="61"/>
      <c r="K474" s="173"/>
      <c r="L474" s="173"/>
      <c r="M474" s="61" t="s">
        <v>5349</v>
      </c>
      <c r="N474" s="36" t="s">
        <v>11886</v>
      </c>
      <c r="O474" s="54"/>
      <c r="P474" s="63" t="str">
        <f>VLOOKUP(B474,industry_descriptions!$A$2:$D$501,3,FALSE)</f>
        <v>911100 Defence services</v>
      </c>
    </row>
    <row r="475" spans="1:16" x14ac:dyDescent="0.45">
      <c r="A475" s="53" t="s">
        <v>10685</v>
      </c>
      <c r="B475" s="61" t="str">
        <f>RIGHT(A475,6)</f>
        <v>512200</v>
      </c>
      <c r="C475" s="61" t="str">
        <f>LEFT(B475,5)&amp;"0"</f>
        <v>512200</v>
      </c>
      <c r="D475" s="61" t="str">
        <f>LEFT(B475,4)&amp;"00"</f>
        <v>512200</v>
      </c>
      <c r="E475" s="61" t="str">
        <f>LEFT(B475,3)&amp;"000"</f>
        <v>512000</v>
      </c>
      <c r="F475" s="61" t="str">
        <f>LEFT(B475,2)&amp;"0000"</f>
        <v>510000</v>
      </c>
      <c r="G475" s="61" t="s">
        <v>30</v>
      </c>
      <c r="H475" s="160">
        <v>0.35594713656387666</v>
      </c>
      <c r="I475" s="61" t="s">
        <v>30</v>
      </c>
      <c r="J475" s="61"/>
      <c r="K475" s="173" t="s">
        <v>12108</v>
      </c>
      <c r="L475" s="173" t="s">
        <v>12108</v>
      </c>
      <c r="M475" s="61" t="s">
        <v>709</v>
      </c>
      <c r="N475" s="36" t="s">
        <v>11884</v>
      </c>
      <c r="O475" s="54" t="str">
        <f>IF(ISERROR(VLOOKUP(B475,B$2:G$184,6,FALSE)),"Not Creative",VLOOKUP(B475,B$2:G$184,6,FALSE))</f>
        <v>Film, TV, video, radio and photography</v>
      </c>
      <c r="P475" s="67" t="str">
        <f>VLOOKUP(A475,'LFS Metadata'!$H$2:$J$441,3,FALSE)</f>
        <v>Sound recording industries</v>
      </c>
    </row>
    <row r="476" spans="1:16" x14ac:dyDescent="0.45">
      <c r="A476" s="51" t="s">
        <v>10686</v>
      </c>
      <c r="B476" s="36" t="str">
        <f>RIGHT(A476,6)</f>
        <v>515100</v>
      </c>
      <c r="C476" s="36" t="str">
        <f>LEFT(B476,5)&amp;"0"</f>
        <v>515100</v>
      </c>
      <c r="D476" s="36" t="str">
        <f>LEFT(B476,4)&amp;"00"</f>
        <v>515100</v>
      </c>
      <c r="E476" s="36" t="str">
        <f>LEFT(B476,3)&amp;"000"</f>
        <v>515000</v>
      </c>
      <c r="F476" s="36" t="str">
        <f>LEFT(B476,2)&amp;"0000"</f>
        <v>510000</v>
      </c>
      <c r="G476" s="36" t="s">
        <v>30</v>
      </c>
      <c r="H476" s="160">
        <v>0.47021985343104594</v>
      </c>
      <c r="I476" s="36" t="s">
        <v>30</v>
      </c>
      <c r="J476" s="36"/>
      <c r="K476" s="173" t="s">
        <v>12104</v>
      </c>
      <c r="L476" s="173" t="s">
        <v>12105</v>
      </c>
      <c r="M476" s="36" t="s">
        <v>709</v>
      </c>
      <c r="N476" s="36" t="s">
        <v>11884</v>
      </c>
      <c r="O476" s="52" t="str">
        <f>IF(ISERROR(VLOOKUP(B476,B$2:G$184,6,FALSE)),"Not Creative",VLOOKUP(B476,B$2:G$184,6,FALSE))</f>
        <v>Film, TV, video, radio and photography</v>
      </c>
      <c r="P476" s="67" t="str">
        <f>VLOOKUP(A476,'LFS Metadata'!$H$2:$J$441,3,FALSE)</f>
        <v>Radio and television broadcasting</v>
      </c>
    </row>
    <row r="477" spans="1:16" x14ac:dyDescent="0.45">
      <c r="A477" s="53" t="s">
        <v>10687</v>
      </c>
      <c r="B477" s="61" t="str">
        <f>RIGHT(A477,6)</f>
        <v>515200</v>
      </c>
      <c r="C477" s="61" t="str">
        <f>LEFT(B477,5)&amp;"0"</f>
        <v>515200</v>
      </c>
      <c r="D477" s="61" t="str">
        <f>LEFT(B477,4)&amp;"00"</f>
        <v>515200</v>
      </c>
      <c r="E477" s="61" t="str">
        <f>LEFT(B477,3)&amp;"000"</f>
        <v>515000</v>
      </c>
      <c r="F477" s="61" t="str">
        <f>LEFT(B477,2)&amp;"0000"</f>
        <v>510000</v>
      </c>
      <c r="G477" s="61" t="s">
        <v>30</v>
      </c>
      <c r="H477" s="160">
        <v>0.44312796208530808</v>
      </c>
      <c r="I477" s="61" t="s">
        <v>30</v>
      </c>
      <c r="J477" s="61"/>
      <c r="K477" s="173" t="s">
        <v>12104</v>
      </c>
      <c r="L477" s="173" t="s">
        <v>12105</v>
      </c>
      <c r="M477" s="61" t="s">
        <v>709</v>
      </c>
      <c r="N477" s="36" t="s">
        <v>11884</v>
      </c>
      <c r="O477" s="54" t="str">
        <f>IF(ISERROR(VLOOKUP(B477,B$2:G$184,6,FALSE)),"Not Creative",VLOOKUP(B477,B$2:G$184,6,FALSE))</f>
        <v>Film, TV, video, radio and photography</v>
      </c>
      <c r="P477" s="67" t="str">
        <f>VLOOKUP(A477,'LFS Metadata'!$H$2:$J$441,3,FALSE)</f>
        <v>Pay and specialty television</v>
      </c>
    </row>
    <row r="478" spans="1:16" x14ac:dyDescent="0.45">
      <c r="A478" s="53" t="s">
        <v>10784</v>
      </c>
      <c r="B478" s="61" t="str">
        <f>RIGHT(A478,6)</f>
        <v>911100</v>
      </c>
      <c r="C478" s="61" t="str">
        <f>LEFT(B478,5)&amp;"0"</f>
        <v>911100</v>
      </c>
      <c r="D478" s="61" t="str">
        <f>LEFT(B478,4)&amp;"00"</f>
        <v>911100</v>
      </c>
      <c r="E478" s="61" t="str">
        <f>LEFT(B478,3)&amp;"000"</f>
        <v>911000</v>
      </c>
      <c r="F478" s="61" t="str">
        <f>LEFT(B478,2)&amp;"0000"</f>
        <v>910000</v>
      </c>
      <c r="G478" s="61" t="s">
        <v>6031</v>
      </c>
      <c r="H478" s="160">
        <v>2.1151128222622936E-2</v>
      </c>
      <c r="I478" s="61" t="s">
        <v>6031</v>
      </c>
      <c r="J478" s="61"/>
      <c r="K478" s="173"/>
      <c r="L478" s="173"/>
      <c r="M478" s="61" t="s">
        <v>5349</v>
      </c>
      <c r="N478" s="36" t="s">
        <v>11884</v>
      </c>
      <c r="O478" s="54" t="str">
        <f>IF(ISERROR(VLOOKUP(B478,B$2:G$184,6,FALSE)),"Not Creative",VLOOKUP(B478,B$2:G$184,6,FALSE))</f>
        <v>Not Creative</v>
      </c>
      <c r="P478" s="67" t="str">
        <f>VLOOKUP(A478,'LFS Metadata'!$H$2:$J$441,3,FALSE)</f>
        <v>Defence services</v>
      </c>
    </row>
    <row r="479" spans="1:16" x14ac:dyDescent="0.45">
      <c r="A479" s="51" t="s">
        <v>10688</v>
      </c>
      <c r="B479" s="36" t="str">
        <f>RIGHT(A479,6)</f>
        <v>517100</v>
      </c>
      <c r="C479" s="36" t="str">
        <f>LEFT(B479,5)&amp;"0"</f>
        <v>517100</v>
      </c>
      <c r="D479" s="36" t="str">
        <f>LEFT(B479,4)&amp;"00"</f>
        <v>517100</v>
      </c>
      <c r="E479" s="36" t="str">
        <f>LEFT(B479,3)&amp;"000"</f>
        <v>517000</v>
      </c>
      <c r="F479" s="36" t="str">
        <f>LEFT(B479,2)&amp;"0000"</f>
        <v>510000</v>
      </c>
      <c r="G479" s="36" t="s">
        <v>6031</v>
      </c>
      <c r="H479" s="160">
        <v>8.3980205705414326E-2</v>
      </c>
      <c r="I479" s="36" t="s">
        <v>6031</v>
      </c>
      <c r="J479" s="36"/>
      <c r="K479" s="173" t="s">
        <v>12104</v>
      </c>
      <c r="L479" s="173" t="s">
        <v>12105</v>
      </c>
      <c r="M479" s="36" t="s">
        <v>709</v>
      </c>
      <c r="N479" s="36" t="s">
        <v>11884</v>
      </c>
      <c r="O479" s="52" t="str">
        <f>IF(ISERROR(VLOOKUP(B479,B$2:G$184,6,FALSE)),"Not Creative",VLOOKUP(B479,B$2:G$184,6,FALSE))</f>
        <v>Not Creative</v>
      </c>
      <c r="P479" s="67" t="str">
        <f>VLOOKUP(A479,'LFS Metadata'!$H$2:$J$441,3,FALSE)</f>
        <v>Wired telecommunications carriers</v>
      </c>
    </row>
    <row r="480" spans="1:16" x14ac:dyDescent="0.45">
      <c r="A480" s="53" t="s">
        <v>10693</v>
      </c>
      <c r="B480" s="61" t="str">
        <f>RIGHT(A480,6)</f>
        <v>519100</v>
      </c>
      <c r="C480" s="61" t="str">
        <f>LEFT(B480,5)&amp;"0"</f>
        <v>519100</v>
      </c>
      <c r="D480" s="61" t="str">
        <f>LEFT(B480,4)&amp;"00"</f>
        <v>519100</v>
      </c>
      <c r="E480" s="61" t="str">
        <f>LEFT(B480,3)&amp;"000"</f>
        <v>519000</v>
      </c>
      <c r="F480" s="61" t="str">
        <f>LEFT(B480,2)&amp;"0000"</f>
        <v>510000</v>
      </c>
      <c r="G480" s="61" t="s">
        <v>6031</v>
      </c>
      <c r="H480" s="160">
        <v>0.12655601659751037</v>
      </c>
      <c r="I480" s="61" t="s">
        <v>6031</v>
      </c>
      <c r="J480" s="61"/>
      <c r="K480" s="173" t="s">
        <v>12106</v>
      </c>
      <c r="L480" s="173" t="s">
        <v>12103</v>
      </c>
      <c r="M480" s="61" t="s">
        <v>709</v>
      </c>
      <c r="N480" s="36" t="s">
        <v>11884</v>
      </c>
      <c r="O480" s="54" t="str">
        <f>IF(ISERROR(VLOOKUP(B480,B$2:G$184,6,FALSE)),"Not Creative",VLOOKUP(B480,B$2:G$184,6,FALSE))</f>
        <v>Not Creative</v>
      </c>
      <c r="P480" s="67" t="str">
        <f>VLOOKUP(A480,'LFS Metadata'!$H$2:$J$441,3,FALSE)</f>
        <v>Other information services</v>
      </c>
    </row>
    <row r="481" spans="1:16" x14ac:dyDescent="0.45">
      <c r="A481" s="51" t="s">
        <v>10704</v>
      </c>
      <c r="B481" s="36" t="str">
        <f>RIGHT(A481,6)</f>
        <v>526900</v>
      </c>
      <c r="C481" s="36" t="str">
        <f>LEFT(B481,5)&amp;"0"</f>
        <v>526900</v>
      </c>
      <c r="D481" s="36" t="str">
        <f>LEFT(B481,4)&amp;"00"</f>
        <v>526900</v>
      </c>
      <c r="E481" s="36" t="str">
        <f>LEFT(B481,3)&amp;"000"</f>
        <v>526000</v>
      </c>
      <c r="F481" s="36" t="str">
        <f>LEFT(B481,2)&amp;"0000"</f>
        <v>520000</v>
      </c>
      <c r="G481" s="36" t="s">
        <v>6031</v>
      </c>
      <c r="H481" s="160">
        <v>5.0877192982456139E-2</v>
      </c>
      <c r="I481" s="36" t="s">
        <v>6031</v>
      </c>
      <c r="J481" s="36"/>
      <c r="K481" s="173" t="s">
        <v>12107</v>
      </c>
      <c r="L481" s="173" t="s">
        <v>12103</v>
      </c>
      <c r="M481" s="36" t="s">
        <v>736</v>
      </c>
      <c r="N481" s="36" t="s">
        <v>11884</v>
      </c>
      <c r="O481" s="52" t="str">
        <f>IF(ISERROR(VLOOKUP(B481,B$2:G$184,6,FALSE)),"Not Creative",VLOOKUP(B481,B$2:G$184,6,FALSE))</f>
        <v>Not Creative</v>
      </c>
      <c r="P481" s="67" t="str">
        <f>VLOOKUP(A481,'LFS Metadata'!$H$2:$J$441,3,FALSE)</f>
        <v>Other funds and financial vehicles</v>
      </c>
    </row>
    <row r="482" spans="1:16" x14ac:dyDescent="0.45">
      <c r="A482" s="53" t="s">
        <v>10787</v>
      </c>
      <c r="B482" s="61" t="str">
        <f>RIGHT(A482,6)</f>
        <v>914100</v>
      </c>
      <c r="C482" s="61" t="str">
        <f>LEFT(B482,5)&amp;"0"</f>
        <v>914100</v>
      </c>
      <c r="D482" s="61" t="str">
        <f>LEFT(B482,4)&amp;"00"</f>
        <v>914100</v>
      </c>
      <c r="E482" s="61" t="str">
        <f>LEFT(B482,3)&amp;"000"</f>
        <v>914000</v>
      </c>
      <c r="F482" s="61" t="str">
        <f>LEFT(B482,2)&amp;"0000"</f>
        <v>910000</v>
      </c>
      <c r="G482" s="61" t="s">
        <v>6031</v>
      </c>
      <c r="H482" s="160">
        <v>1.0193413486670152E-2</v>
      </c>
      <c r="I482" s="61" t="s">
        <v>6031</v>
      </c>
      <c r="J482" s="61"/>
      <c r="K482" s="173"/>
      <c r="L482" s="173"/>
      <c r="M482" s="61" t="s">
        <v>5349</v>
      </c>
      <c r="N482" s="36" t="s">
        <v>11884</v>
      </c>
      <c r="O482" s="54" t="str">
        <f>IF(ISERROR(VLOOKUP(B482,B$2:G$184,6,FALSE)),"Not Creative",VLOOKUP(B482,B$2:G$184,6,FALSE))</f>
        <v>Not Creative</v>
      </c>
      <c r="P482" s="67" t="str">
        <f>VLOOKUP(A482,'LFS Metadata'!$H$2:$J$441,3,FALSE)</f>
        <v>Aboriginal public administration</v>
      </c>
    </row>
    <row r="483" spans="1:16" x14ac:dyDescent="0.45">
      <c r="A483" s="51" t="s">
        <v>10788</v>
      </c>
      <c r="B483" s="36" t="str">
        <f>RIGHT(A483,6)</f>
        <v>919100</v>
      </c>
      <c r="C483" s="36" t="str">
        <f>LEFT(B483,5)&amp;"0"</f>
        <v>919100</v>
      </c>
      <c r="D483" s="36" t="str">
        <f>LEFT(B483,4)&amp;"00"</f>
        <v>919100</v>
      </c>
      <c r="E483" s="36" t="str">
        <f>LEFT(B483,3)&amp;"000"</f>
        <v>919000</v>
      </c>
      <c r="F483" s="36" t="str">
        <f>LEFT(B483,2)&amp;"0000"</f>
        <v>910000</v>
      </c>
      <c r="G483" s="36" t="s">
        <v>6031</v>
      </c>
      <c r="H483" s="160">
        <v>6.3157894736842107E-2</v>
      </c>
      <c r="I483" s="36" t="s">
        <v>6031</v>
      </c>
      <c r="J483" s="36"/>
      <c r="K483" s="173"/>
      <c r="L483" s="173"/>
      <c r="M483" s="36" t="s">
        <v>5349</v>
      </c>
      <c r="N483" s="36" t="s">
        <v>11884</v>
      </c>
      <c r="O483" s="52" t="str">
        <f>IF(ISERROR(VLOOKUP(B483,B$2:G$184,6,FALSE)),"Not Creative",VLOOKUP(B483,B$2:G$184,6,FALSE))</f>
        <v>Not Creative</v>
      </c>
      <c r="P483" s="67" t="str">
        <f>VLOOKUP(A483,'LFS Metadata'!$H$2:$J$441,3,FALSE)</f>
        <v>International and other extra-territorial public administration</v>
      </c>
    </row>
    <row r="484" spans="1:16" x14ac:dyDescent="0.45">
      <c r="A484" s="51" t="s">
        <v>10382</v>
      </c>
      <c r="B484" s="36" t="str">
        <f>RIGHT(A484,6)</f>
        <v>532100</v>
      </c>
      <c r="C484" s="36" t="str">
        <f>LEFT(B484,5)&amp;"0"</f>
        <v>532100</v>
      </c>
      <c r="D484" s="36" t="str">
        <f>LEFT(B484,4)&amp;"00"</f>
        <v>532100</v>
      </c>
      <c r="E484" s="36" t="str">
        <f>LEFT(B484,3)&amp;"000"</f>
        <v>532000</v>
      </c>
      <c r="F484" s="36" t="str">
        <f>LEFT(B484,2)&amp;"0000"</f>
        <v>530000</v>
      </c>
      <c r="G484" s="36" t="s">
        <v>6031</v>
      </c>
      <c r="H484" s="160">
        <v>1.0768335273573923E-2</v>
      </c>
      <c r="I484" s="36" t="s">
        <v>6031</v>
      </c>
      <c r="J484" s="36"/>
      <c r="K484" s="173"/>
      <c r="L484" s="173"/>
      <c r="M484" s="36" t="s">
        <v>4745</v>
      </c>
      <c r="N484" s="36" t="s">
        <v>11886</v>
      </c>
      <c r="O484" s="52"/>
      <c r="P484" s="63" t="str">
        <f>VLOOKUP(B484,industry_descriptions!$A$2:$D$501,3,FALSE)</f>
        <v>532100 Automotive equipment rental and leasing</v>
      </c>
    </row>
    <row r="485" spans="1:16" x14ac:dyDescent="0.45">
      <c r="A485" s="53" t="s">
        <v>10383</v>
      </c>
      <c r="B485" s="61" t="str">
        <f>RIGHT(A485,6)</f>
        <v>532A00</v>
      </c>
      <c r="C485" s="61" t="str">
        <f>LEFT(B485,5)&amp;"0"</f>
        <v>532A00</v>
      </c>
      <c r="D485" s="61" t="str">
        <f>LEFT(B485,4)&amp;"00"</f>
        <v>532A00</v>
      </c>
      <c r="E485" s="61" t="str">
        <f>LEFT(B485,3)&amp;"000"</f>
        <v>532000</v>
      </c>
      <c r="F485" s="61" t="str">
        <f>LEFT(B485,2)&amp;"0000"</f>
        <v>530000</v>
      </c>
      <c r="G485" s="61" t="s">
        <v>6031</v>
      </c>
      <c r="H485" s="160">
        <v>1</v>
      </c>
      <c r="I485" s="61" t="s">
        <v>6031</v>
      </c>
      <c r="J485" s="61"/>
      <c r="K485" s="173"/>
      <c r="L485" s="173"/>
      <c r="M485" s="61" t="s">
        <v>4745</v>
      </c>
      <c r="N485" s="36" t="s">
        <v>11886</v>
      </c>
      <c r="O485" s="54"/>
      <c r="P485" s="63" t="str">
        <f>VLOOKUP(B485,industry_descriptions!$A$2:$D$501,3,FALSE)</f>
        <v>532A00</v>
      </c>
    </row>
    <row r="486" spans="1:16" x14ac:dyDescent="0.45">
      <c r="A486" s="51" t="s">
        <v>10384</v>
      </c>
      <c r="B486" s="36" t="str">
        <f>RIGHT(A486,6)</f>
        <v>533000</v>
      </c>
      <c r="C486" s="36" t="str">
        <f>LEFT(B486,5)&amp;"0"</f>
        <v>533000</v>
      </c>
      <c r="D486" s="36" t="str">
        <f>LEFT(B486,4)&amp;"00"</f>
        <v>533000</v>
      </c>
      <c r="E486" s="36" t="str">
        <f>LEFT(B486,3)&amp;"000"</f>
        <v>533000</v>
      </c>
      <c r="F486" s="36" t="str">
        <f>LEFT(B486,2)&amp;"0000"</f>
        <v>530000</v>
      </c>
      <c r="G486" s="36" t="s">
        <v>6031</v>
      </c>
      <c r="H486" s="160">
        <v>1</v>
      </c>
      <c r="I486" s="36" t="s">
        <v>6031</v>
      </c>
      <c r="J486" s="36"/>
      <c r="K486" s="173"/>
      <c r="L486" s="173"/>
      <c r="M486" s="36" t="s">
        <v>4745</v>
      </c>
      <c r="N486" s="36" t="s">
        <v>11886</v>
      </c>
      <c r="O486" s="52"/>
      <c r="P486" s="63" t="str">
        <f>VLOOKUP(B486,industry_descriptions!$A$2:$D$501,3,FALSE)</f>
        <v>533000 Lessors of non-financial intangible assets (except copyrighted works)</v>
      </c>
    </row>
    <row r="487" spans="1:16" x14ac:dyDescent="0.45">
      <c r="A487" s="53" t="s">
        <v>10709</v>
      </c>
      <c r="B487" s="61" t="str">
        <f>RIGHT(A487,6)</f>
        <v>532200</v>
      </c>
      <c r="C487" s="61" t="str">
        <f>LEFT(B487,5)&amp;"0"</f>
        <v>532200</v>
      </c>
      <c r="D487" s="61" t="str">
        <f>LEFT(B487,4)&amp;"00"</f>
        <v>532200</v>
      </c>
      <c r="E487" s="61" t="str">
        <f>LEFT(B487,3)&amp;"000"</f>
        <v>532000</v>
      </c>
      <c r="F487" s="61" t="str">
        <f>LEFT(B487,2)&amp;"0000"</f>
        <v>530000</v>
      </c>
      <c r="G487" s="61" t="s">
        <v>6031</v>
      </c>
      <c r="H487" s="160">
        <v>2.2441160372194856E-2</v>
      </c>
      <c r="I487" s="61" t="s">
        <v>6031</v>
      </c>
      <c r="J487" s="61"/>
      <c r="K487" s="173" t="s">
        <v>12104</v>
      </c>
      <c r="L487" s="173" t="s">
        <v>12116</v>
      </c>
      <c r="M487" s="61" t="s">
        <v>4745</v>
      </c>
      <c r="N487" s="36" t="s">
        <v>11884</v>
      </c>
      <c r="O487" s="54" t="str">
        <f>IF(ISERROR(VLOOKUP(B487,B$2:G$184,6,FALSE)),"Not Creative",VLOOKUP(B487,B$2:G$184,6,FALSE))</f>
        <v>Not Creative</v>
      </c>
      <c r="P487" s="67" t="str">
        <f>VLOOKUP(A487,'LFS Metadata'!$H$2:$J$441,3,FALSE)</f>
        <v>Consumer goods rental</v>
      </c>
    </row>
    <row r="488" spans="1:16" x14ac:dyDescent="0.45">
      <c r="A488" s="53" t="s">
        <v>10705</v>
      </c>
      <c r="B488" s="61" t="str">
        <f>RIGHT(A488,6)</f>
        <v>531100</v>
      </c>
      <c r="C488" s="61" t="str">
        <f>LEFT(B488,5)&amp;"0"</f>
        <v>531100</v>
      </c>
      <c r="D488" s="61" t="str">
        <f>LEFT(B488,4)&amp;"00"</f>
        <v>531100</v>
      </c>
      <c r="E488" s="61" t="str">
        <f>LEFT(B488,3)&amp;"000"</f>
        <v>531000</v>
      </c>
      <c r="F488" s="61" t="str">
        <f>LEFT(B488,2)&amp;"0000"</f>
        <v>530000</v>
      </c>
      <c r="G488" s="61" t="s">
        <v>6031</v>
      </c>
      <c r="H488" s="160">
        <v>1.7155207348372281E-2</v>
      </c>
      <c r="I488" s="61" t="s">
        <v>6031</v>
      </c>
      <c r="J488" s="61"/>
      <c r="K488" s="173"/>
      <c r="L488" s="173"/>
      <c r="M488" s="61" t="s">
        <v>4745</v>
      </c>
      <c r="N488" s="36" t="s">
        <v>11884</v>
      </c>
      <c r="O488" s="54" t="str">
        <f>IF(ISERROR(VLOOKUP(B488,B$2:G$184,6,FALSE)),"Not Creative",VLOOKUP(B488,B$2:G$184,6,FALSE))</f>
        <v>Not Creative</v>
      </c>
      <c r="P488" s="67" t="str">
        <f>VLOOKUP(A488,'LFS Metadata'!$H$2:$J$441,3,FALSE)</f>
        <v>Lessors of real estate</v>
      </c>
    </row>
    <row r="489" spans="1:16" x14ac:dyDescent="0.45">
      <c r="A489" s="51" t="s">
        <v>10706</v>
      </c>
      <c r="B489" s="36" t="str">
        <f>RIGHT(A489,6)</f>
        <v>531200</v>
      </c>
      <c r="C489" s="36" t="str">
        <f>LEFT(B489,5)&amp;"0"</f>
        <v>531200</v>
      </c>
      <c r="D489" s="36" t="str">
        <f>LEFT(B489,4)&amp;"00"</f>
        <v>531200</v>
      </c>
      <c r="E489" s="36" t="str">
        <f>LEFT(B489,3)&amp;"000"</f>
        <v>531000</v>
      </c>
      <c r="F489" s="36" t="str">
        <f>LEFT(B489,2)&amp;"0000"</f>
        <v>530000</v>
      </c>
      <c r="G489" s="36" t="s">
        <v>6031</v>
      </c>
      <c r="H489" s="160">
        <v>1.0036007048188156E-2</v>
      </c>
      <c r="I489" s="36" t="s">
        <v>6031</v>
      </c>
      <c r="J489" s="36"/>
      <c r="K489" s="173"/>
      <c r="L489" s="173"/>
      <c r="M489" s="36" t="s">
        <v>4745</v>
      </c>
      <c r="N489" s="36" t="s">
        <v>11884</v>
      </c>
      <c r="O489" s="52" t="str">
        <f>IF(ISERROR(VLOOKUP(B489,B$2:G$184,6,FALSE)),"Not Creative",VLOOKUP(B489,B$2:G$184,6,FALSE))</f>
        <v>Not Creative</v>
      </c>
      <c r="P489" s="67" t="str">
        <f>VLOOKUP(A489,'LFS Metadata'!$H$2:$J$441,3,FALSE)</f>
        <v>Offices of real estate agents and brokers</v>
      </c>
    </row>
    <row r="490" spans="1:16" x14ac:dyDescent="0.45">
      <c r="A490" s="53" t="s">
        <v>10707</v>
      </c>
      <c r="B490" s="61" t="str">
        <f>RIGHT(A490,6)</f>
        <v>531300</v>
      </c>
      <c r="C490" s="61" t="str">
        <f>LEFT(B490,5)&amp;"0"</f>
        <v>531300</v>
      </c>
      <c r="D490" s="61" t="str">
        <f>LEFT(B490,4)&amp;"00"</f>
        <v>531300</v>
      </c>
      <c r="E490" s="61" t="str">
        <f>LEFT(B490,3)&amp;"000"</f>
        <v>531000</v>
      </c>
      <c r="F490" s="61" t="str">
        <f>LEFT(B490,2)&amp;"0000"</f>
        <v>530000</v>
      </c>
      <c r="G490" s="61" t="s">
        <v>6031</v>
      </c>
      <c r="H490" s="160">
        <v>1.3165814023472765E-2</v>
      </c>
      <c r="I490" s="61" t="s">
        <v>6031</v>
      </c>
      <c r="J490" s="61"/>
      <c r="K490" s="173"/>
      <c r="L490" s="173"/>
      <c r="M490" s="61" t="s">
        <v>4745</v>
      </c>
      <c r="N490" s="36" t="s">
        <v>11884</v>
      </c>
      <c r="O490" s="54" t="str">
        <f>IF(ISERROR(VLOOKUP(B490,B$2:G$184,6,FALSE)),"Not Creative",VLOOKUP(B490,B$2:G$184,6,FALSE))</f>
        <v>Not Creative</v>
      </c>
      <c r="P490" s="67" t="str">
        <f>VLOOKUP(A490,'LFS Metadata'!$H$2:$J$441,3,FALSE)</f>
        <v>Activities related to real estate</v>
      </c>
    </row>
    <row r="491" spans="1:16" x14ac:dyDescent="0.45">
      <c r="A491" s="51" t="s">
        <v>10708</v>
      </c>
      <c r="B491" s="36" t="str">
        <f>RIGHT(A491,6)</f>
        <v>532100</v>
      </c>
      <c r="C491" s="36" t="str">
        <f>LEFT(B491,5)&amp;"0"</f>
        <v>532100</v>
      </c>
      <c r="D491" s="36" t="str">
        <f>LEFT(B491,4)&amp;"00"</f>
        <v>532100</v>
      </c>
      <c r="E491" s="36" t="str">
        <f>LEFT(B491,3)&amp;"000"</f>
        <v>532000</v>
      </c>
      <c r="F491" s="36" t="str">
        <f>LEFT(B491,2)&amp;"0000"</f>
        <v>530000</v>
      </c>
      <c r="G491" s="36" t="s">
        <v>6031</v>
      </c>
      <c r="H491" s="160">
        <v>1.0768335273573923E-2</v>
      </c>
      <c r="I491" s="36" t="s">
        <v>6031</v>
      </c>
      <c r="J491" s="36"/>
      <c r="K491" s="173"/>
      <c r="L491" s="173"/>
      <c r="M491" s="36" t="s">
        <v>4745</v>
      </c>
      <c r="N491" s="36" t="s">
        <v>11884</v>
      </c>
      <c r="O491" s="52" t="str">
        <f>IF(ISERROR(VLOOKUP(B491,B$2:G$184,6,FALSE)),"Not Creative",VLOOKUP(B491,B$2:G$184,6,FALSE))</f>
        <v>Not Creative</v>
      </c>
      <c r="P491" s="67" t="str">
        <f>VLOOKUP(A491,'LFS Metadata'!$H$2:$J$441,3,FALSE)</f>
        <v>Automotive equipment rental and leasing</v>
      </c>
    </row>
    <row r="492" spans="1:16" x14ac:dyDescent="0.45">
      <c r="A492" s="51" t="s">
        <v>10712</v>
      </c>
      <c r="B492" s="36" t="str">
        <f>RIGHT(A492,6)</f>
        <v>533100</v>
      </c>
      <c r="C492" s="36" t="str">
        <f>LEFT(B492,5)&amp;"0"</f>
        <v>533100</v>
      </c>
      <c r="D492" s="36" t="str">
        <f>LEFT(B492,4)&amp;"00"</f>
        <v>533100</v>
      </c>
      <c r="E492" s="36" t="str">
        <f>LEFT(B492,3)&amp;"000"</f>
        <v>533000</v>
      </c>
      <c r="F492" s="36" t="str">
        <f>LEFT(B492,2)&amp;"0000"</f>
        <v>530000</v>
      </c>
      <c r="G492" s="36" t="s">
        <v>6031</v>
      </c>
      <c r="H492" s="160">
        <v>8.3591331269349839E-2</v>
      </c>
      <c r="I492" s="36" t="s">
        <v>6031</v>
      </c>
      <c r="J492" s="36"/>
      <c r="K492" s="173" t="s">
        <v>12102</v>
      </c>
      <c r="L492" s="173" t="s">
        <v>12103</v>
      </c>
      <c r="M492" s="36" t="s">
        <v>4745</v>
      </c>
      <c r="N492" s="36" t="s">
        <v>11884</v>
      </c>
      <c r="O492" s="52" t="str">
        <f>IF(ISERROR(VLOOKUP(B492,B$2:G$184,6,FALSE)),"Not Creative",VLOOKUP(B492,B$2:G$184,6,FALSE))</f>
        <v>Not Creative</v>
      </c>
      <c r="P492" s="67" t="str">
        <f>VLOOKUP(A492,'LFS Metadata'!$H$2:$J$441,3,FALSE)</f>
        <v>Lessors of non-financial intangible assets (except copyrighted works)</v>
      </c>
    </row>
    <row r="493" spans="1:16" x14ac:dyDescent="0.45">
      <c r="A493" s="51" t="s">
        <v>10710</v>
      </c>
      <c r="B493" s="36" t="str">
        <f>RIGHT(A493,6)</f>
        <v>532300</v>
      </c>
      <c r="C493" s="36" t="str">
        <f>LEFT(B493,5)&amp;"0"</f>
        <v>532300</v>
      </c>
      <c r="D493" s="36" t="str">
        <f>LEFT(B493,4)&amp;"00"</f>
        <v>532300</v>
      </c>
      <c r="E493" s="36" t="str">
        <f>LEFT(B493,3)&amp;"000"</f>
        <v>532000</v>
      </c>
      <c r="F493" s="36" t="str">
        <f>LEFT(B493,2)&amp;"0000"</f>
        <v>530000</v>
      </c>
      <c r="G493" s="36" t="s">
        <v>6031</v>
      </c>
      <c r="H493" s="160">
        <v>0</v>
      </c>
      <c r="I493" s="36" t="s">
        <v>6031</v>
      </c>
      <c r="J493" s="36"/>
      <c r="K493" s="173"/>
      <c r="L493" s="173"/>
      <c r="M493" s="36" t="s">
        <v>4745</v>
      </c>
      <c r="N493" s="36" t="s">
        <v>11884</v>
      </c>
      <c r="O493" s="52" t="str">
        <f>IF(ISERROR(VLOOKUP(B493,B$2:G$184,6,FALSE)),"Not Creative",VLOOKUP(B493,B$2:G$184,6,FALSE))</f>
        <v>Not Creative</v>
      </c>
      <c r="P493" s="67" t="str">
        <f>VLOOKUP(A493,'LFS Metadata'!$H$2:$J$441,3,FALSE)</f>
        <v>General rental centres</v>
      </c>
    </row>
    <row r="494" spans="1:16" x14ac:dyDescent="0.45">
      <c r="A494" s="53" t="s">
        <v>10711</v>
      </c>
      <c r="B494" s="61" t="str">
        <f>RIGHT(A494,6)</f>
        <v>532400</v>
      </c>
      <c r="C494" s="61" t="str">
        <f>LEFT(B494,5)&amp;"0"</f>
        <v>532400</v>
      </c>
      <c r="D494" s="61" t="str">
        <f>LEFT(B494,4)&amp;"00"</f>
        <v>532400</v>
      </c>
      <c r="E494" s="61" t="str">
        <f>LEFT(B494,3)&amp;"000"</f>
        <v>532000</v>
      </c>
      <c r="F494" s="61" t="str">
        <f>LEFT(B494,2)&amp;"0000"</f>
        <v>530000</v>
      </c>
      <c r="G494" s="61" t="s">
        <v>6031</v>
      </c>
      <c r="H494" s="160">
        <v>1.3200431034482759E-2</v>
      </c>
      <c r="I494" s="61" t="s">
        <v>6031</v>
      </c>
      <c r="J494" s="61"/>
      <c r="K494" s="173"/>
      <c r="L494" s="173"/>
      <c r="M494" s="61" t="s">
        <v>4745</v>
      </c>
      <c r="N494" s="36" t="s">
        <v>11884</v>
      </c>
      <c r="O494" s="54" t="str">
        <f>IF(ISERROR(VLOOKUP(B494,B$2:G$184,6,FALSE)),"Not Creative",VLOOKUP(B494,B$2:G$184,6,FALSE))</f>
        <v>Not Creative</v>
      </c>
      <c r="P494" s="67" t="str">
        <f>VLOOKUP(A494,'LFS Metadata'!$H$2:$J$441,3,FALSE)</f>
        <v>Commercial and industrial machinery and equipment rental and leasing</v>
      </c>
    </row>
    <row r="495" spans="1:16" x14ac:dyDescent="0.45">
      <c r="A495" s="53" t="s">
        <v>10337</v>
      </c>
      <c r="B495" s="61" t="str">
        <f>RIGHT(A495,6)</f>
        <v>441000</v>
      </c>
      <c r="C495" s="61" t="str">
        <f>LEFT(B495,5)&amp;"0"</f>
        <v>441000</v>
      </c>
      <c r="D495" s="61" t="str">
        <f>LEFT(B495,4)&amp;"00"</f>
        <v>441000</v>
      </c>
      <c r="E495" s="61" t="str">
        <f>LEFT(B495,3)&amp;"000"</f>
        <v>441000</v>
      </c>
      <c r="F495" s="61" t="str">
        <f>LEFT(B495,2)&amp;"0000"</f>
        <v>440000</v>
      </c>
      <c r="G495" s="61" t="s">
        <v>6031</v>
      </c>
      <c r="H495" s="160">
        <v>1</v>
      </c>
      <c r="I495" s="61" t="s">
        <v>6031</v>
      </c>
      <c r="J495" s="61"/>
      <c r="K495" s="173"/>
      <c r="L495" s="173"/>
      <c r="M495" s="61" t="s">
        <v>11733</v>
      </c>
      <c r="N495" s="36" t="s">
        <v>11886</v>
      </c>
      <c r="O495" s="54"/>
      <c r="P495" s="67" t="str">
        <f>VLOOKUP(B495,industry_descriptions!$A$2:$D$501,3,FALSE)</f>
        <v>441000 Motor vehicle and parts dealers</v>
      </c>
    </row>
    <row r="496" spans="1:16" x14ac:dyDescent="0.45">
      <c r="A496" s="51" t="s">
        <v>10338</v>
      </c>
      <c r="B496" s="36" t="str">
        <f>RIGHT(A496,6)</f>
        <v>442000</v>
      </c>
      <c r="C496" s="36" t="str">
        <f>LEFT(B496,5)&amp;"0"</f>
        <v>442000</v>
      </c>
      <c r="D496" s="36" t="str">
        <f>LEFT(B496,4)&amp;"00"</f>
        <v>442000</v>
      </c>
      <c r="E496" s="36" t="str">
        <f>LEFT(B496,3)&amp;"000"</f>
        <v>442000</v>
      </c>
      <c r="F496" s="36" t="str">
        <f>LEFT(B496,2)&amp;"0000"</f>
        <v>440000</v>
      </c>
      <c r="G496" s="36" t="s">
        <v>6031</v>
      </c>
      <c r="H496" s="160">
        <v>1</v>
      </c>
      <c r="I496" s="36" t="s">
        <v>6031</v>
      </c>
      <c r="J496" s="36"/>
      <c r="K496" s="173"/>
      <c r="L496" s="173"/>
      <c r="M496" s="36" t="s">
        <v>11733</v>
      </c>
      <c r="N496" s="36" t="s">
        <v>11886</v>
      </c>
      <c r="O496" s="52"/>
      <c r="P496" s="67" t="str">
        <f>VLOOKUP(B496,industry_descriptions!$A$2:$D$501,3,FALSE)</f>
        <v>442000 Furniture and home furnishings stores</v>
      </c>
    </row>
    <row r="497" spans="1:16" x14ac:dyDescent="0.45">
      <c r="A497" s="51" t="s">
        <v>10340</v>
      </c>
      <c r="B497" s="36" t="str">
        <f>RIGHT(A497,6)</f>
        <v>444000</v>
      </c>
      <c r="C497" s="36" t="str">
        <f>LEFT(B497,5)&amp;"0"</f>
        <v>444000</v>
      </c>
      <c r="D497" s="36" t="str">
        <f>LEFT(B497,4)&amp;"00"</f>
        <v>444000</v>
      </c>
      <c r="E497" s="36" t="str">
        <f>LEFT(B497,3)&amp;"000"</f>
        <v>444000</v>
      </c>
      <c r="F497" s="36" t="str">
        <f>LEFT(B497,2)&amp;"0000"</f>
        <v>440000</v>
      </c>
      <c r="G497" s="36" t="s">
        <v>6031</v>
      </c>
      <c r="H497" s="160">
        <v>1</v>
      </c>
      <c r="I497" s="36" t="s">
        <v>6031</v>
      </c>
      <c r="J497" s="36"/>
      <c r="K497" s="173"/>
      <c r="L497" s="173"/>
      <c r="M497" s="36" t="s">
        <v>11733</v>
      </c>
      <c r="N497" s="36" t="s">
        <v>11886</v>
      </c>
      <c r="O497" s="52"/>
      <c r="P497" s="67" t="str">
        <f>VLOOKUP(B497,industry_descriptions!$A$2:$D$501,3,FALSE)</f>
        <v>444000 Building material and garden equipment and supplies dealers</v>
      </c>
    </row>
    <row r="498" spans="1:16" x14ac:dyDescent="0.45">
      <c r="A498" s="53" t="s">
        <v>10341</v>
      </c>
      <c r="B498" s="61" t="str">
        <f>RIGHT(A498,6)</f>
        <v>445000</v>
      </c>
      <c r="C498" s="61" t="str">
        <f>LEFT(B498,5)&amp;"0"</f>
        <v>445000</v>
      </c>
      <c r="D498" s="61" t="str">
        <f>LEFT(B498,4)&amp;"00"</f>
        <v>445000</v>
      </c>
      <c r="E498" s="61" t="str">
        <f>LEFT(B498,3)&amp;"000"</f>
        <v>445000</v>
      </c>
      <c r="F498" s="61" t="str">
        <f>LEFT(B498,2)&amp;"0000"</f>
        <v>440000</v>
      </c>
      <c r="G498" s="61" t="s">
        <v>6031</v>
      </c>
      <c r="H498" s="160">
        <v>1</v>
      </c>
      <c r="I498" s="61" t="s">
        <v>6031</v>
      </c>
      <c r="J498" s="61"/>
      <c r="K498" s="173"/>
      <c r="L498" s="173"/>
      <c r="M498" s="61" t="s">
        <v>11733</v>
      </c>
      <c r="N498" s="36" t="s">
        <v>11886</v>
      </c>
      <c r="O498" s="54"/>
      <c r="P498" s="67" t="str">
        <f>VLOOKUP(B498,industry_descriptions!$A$2:$D$501,3,FALSE)</f>
        <v>445000 Food and beverage stores</v>
      </c>
    </row>
    <row r="499" spans="1:16" x14ac:dyDescent="0.45">
      <c r="A499" s="51" t="s">
        <v>10342</v>
      </c>
      <c r="B499" s="36" t="str">
        <f>RIGHT(A499,6)</f>
        <v>446000</v>
      </c>
      <c r="C499" s="36" t="str">
        <f>LEFT(B499,5)&amp;"0"</f>
        <v>446000</v>
      </c>
      <c r="D499" s="36" t="str">
        <f>LEFT(B499,4)&amp;"00"</f>
        <v>446000</v>
      </c>
      <c r="E499" s="36" t="str">
        <f>LEFT(B499,3)&amp;"000"</f>
        <v>446000</v>
      </c>
      <c r="F499" s="36" t="str">
        <f>LEFT(B499,2)&amp;"0000"</f>
        <v>440000</v>
      </c>
      <c r="G499" s="36" t="s">
        <v>6031</v>
      </c>
      <c r="H499" s="160">
        <v>1</v>
      </c>
      <c r="I499" s="36" t="s">
        <v>6031</v>
      </c>
      <c r="J499" s="36"/>
      <c r="K499" s="173"/>
      <c r="L499" s="173"/>
      <c r="M499" s="36" t="s">
        <v>11733</v>
      </c>
      <c r="N499" s="36" t="s">
        <v>11886</v>
      </c>
      <c r="O499" s="52"/>
      <c r="P499" s="67" t="str">
        <f>VLOOKUP(B499,industry_descriptions!$A$2:$D$501,3,FALSE)</f>
        <v>446000 Health and personal care stores</v>
      </c>
    </row>
    <row r="500" spans="1:16" x14ac:dyDescent="0.45">
      <c r="A500" s="53" t="s">
        <v>10343</v>
      </c>
      <c r="B500" s="61" t="str">
        <f>RIGHT(A500,6)</f>
        <v>447000</v>
      </c>
      <c r="C500" s="61" t="str">
        <f>LEFT(B500,5)&amp;"0"</f>
        <v>447000</v>
      </c>
      <c r="D500" s="61" t="str">
        <f>LEFT(B500,4)&amp;"00"</f>
        <v>447000</v>
      </c>
      <c r="E500" s="61" t="str">
        <f>LEFT(B500,3)&amp;"000"</f>
        <v>447000</v>
      </c>
      <c r="F500" s="61" t="str">
        <f>LEFT(B500,2)&amp;"0000"</f>
        <v>440000</v>
      </c>
      <c r="G500" s="61" t="s">
        <v>6031</v>
      </c>
      <c r="H500" s="160">
        <v>1</v>
      </c>
      <c r="I500" s="61" t="s">
        <v>6031</v>
      </c>
      <c r="J500" s="61"/>
      <c r="K500" s="173"/>
      <c r="L500" s="173"/>
      <c r="M500" s="61" t="s">
        <v>11733</v>
      </c>
      <c r="N500" s="36" t="s">
        <v>11886</v>
      </c>
      <c r="O500" s="54"/>
      <c r="P500" s="67" t="str">
        <f>VLOOKUP(B500,industry_descriptions!$A$2:$D$501,3,FALSE)</f>
        <v>447000 Gasoline stations</v>
      </c>
    </row>
    <row r="501" spans="1:16" x14ac:dyDescent="0.45">
      <c r="A501" s="51" t="s">
        <v>10344</v>
      </c>
      <c r="B501" s="36" t="str">
        <f>RIGHT(A501,6)</f>
        <v>448000</v>
      </c>
      <c r="C501" s="36" t="str">
        <f>LEFT(B501,5)&amp;"0"</f>
        <v>448000</v>
      </c>
      <c r="D501" s="36" t="str">
        <f>LEFT(B501,4)&amp;"00"</f>
        <v>448000</v>
      </c>
      <c r="E501" s="36" t="str">
        <f>LEFT(B501,3)&amp;"000"</f>
        <v>448000</v>
      </c>
      <c r="F501" s="36" t="str">
        <f>LEFT(B501,2)&amp;"0000"</f>
        <v>440000</v>
      </c>
      <c r="G501" s="36" t="s">
        <v>6031</v>
      </c>
      <c r="H501" s="160">
        <v>1</v>
      </c>
      <c r="I501" s="36" t="s">
        <v>6031</v>
      </c>
      <c r="J501" s="36"/>
      <c r="K501" s="173"/>
      <c r="L501" s="173"/>
      <c r="M501" s="36" t="s">
        <v>11733</v>
      </c>
      <c r="N501" s="36" t="s">
        <v>11886</v>
      </c>
      <c r="O501" s="52"/>
      <c r="P501" s="67" t="str">
        <f>VLOOKUP(B501,industry_descriptions!$A$2:$D$501,3,FALSE)</f>
        <v>448000 Clothing and clothing accessories stores</v>
      </c>
    </row>
    <row r="502" spans="1:16" x14ac:dyDescent="0.45">
      <c r="A502" s="53" t="s">
        <v>10715</v>
      </c>
      <c r="B502" s="61" t="str">
        <f>RIGHT(A502,6)</f>
        <v>541300</v>
      </c>
      <c r="C502" s="61" t="str">
        <f>LEFT(B502,5)&amp;"0"</f>
        <v>541300</v>
      </c>
      <c r="D502" s="61" t="str">
        <f>LEFT(B502,4)&amp;"00"</f>
        <v>541300</v>
      </c>
      <c r="E502" s="61" t="str">
        <f>LEFT(B502,3)&amp;"000"</f>
        <v>541000</v>
      </c>
      <c r="F502" s="61" t="str">
        <f>LEFT(B502,2)&amp;"0000"</f>
        <v>540000</v>
      </c>
      <c r="G502" s="61" t="s">
        <v>64</v>
      </c>
      <c r="H502" s="160">
        <v>9.2605104286990828E-2</v>
      </c>
      <c r="I502" s="61" t="s">
        <v>64</v>
      </c>
      <c r="J502" s="61"/>
      <c r="K502" s="173" t="s">
        <v>12101</v>
      </c>
      <c r="L502" s="173" t="s">
        <v>64</v>
      </c>
      <c r="M502" s="61" t="s">
        <v>154</v>
      </c>
      <c r="N502" s="36" t="s">
        <v>11884</v>
      </c>
      <c r="O502" s="54" t="str">
        <f>IF(ISERROR(VLOOKUP(B502,B$2:G$184,6,FALSE)),"Not Creative",VLOOKUP(B502,B$2:G$184,6,FALSE))</f>
        <v>Architecture</v>
      </c>
      <c r="P502" s="67" t="str">
        <f>VLOOKUP(A502,'LFS Metadata'!$H$2:$J$441,3,FALSE)</f>
        <v>Architectural, engineering and related services</v>
      </c>
    </row>
    <row r="503" spans="1:16" x14ac:dyDescent="0.45">
      <c r="A503" s="51" t="s">
        <v>10346</v>
      </c>
      <c r="B503" s="36" t="str">
        <f>RIGHT(A503,6)</f>
        <v>452000</v>
      </c>
      <c r="C503" s="36" t="str">
        <f>LEFT(B503,5)&amp;"0"</f>
        <v>452000</v>
      </c>
      <c r="D503" s="36" t="str">
        <f>LEFT(B503,4)&amp;"00"</f>
        <v>452000</v>
      </c>
      <c r="E503" s="36" t="str">
        <f>LEFT(B503,3)&amp;"000"</f>
        <v>452000</v>
      </c>
      <c r="F503" s="36" t="str">
        <f>LEFT(B503,2)&amp;"0000"</f>
        <v>450000</v>
      </c>
      <c r="G503" s="36" t="s">
        <v>6031</v>
      </c>
      <c r="H503" s="160">
        <v>1</v>
      </c>
      <c r="I503" s="36" t="s">
        <v>6031</v>
      </c>
      <c r="J503" s="36"/>
      <c r="K503" s="173"/>
      <c r="L503" s="173"/>
      <c r="M503" s="36" t="s">
        <v>11733</v>
      </c>
      <c r="N503" s="36" t="s">
        <v>11886</v>
      </c>
      <c r="O503" s="52"/>
      <c r="P503" s="67" t="str">
        <f>VLOOKUP(B503,industry_descriptions!$A$2:$D$501,3,FALSE)</f>
        <v>452000 General merchandise stores</v>
      </c>
    </row>
    <row r="504" spans="1:16" x14ac:dyDescent="0.45">
      <c r="A504" s="53" t="s">
        <v>10347</v>
      </c>
      <c r="B504" s="61" t="str">
        <f>RIGHT(A504,6)</f>
        <v>453000</v>
      </c>
      <c r="C504" s="61" t="str">
        <f>LEFT(B504,5)&amp;"0"</f>
        <v>453000</v>
      </c>
      <c r="D504" s="61" t="str">
        <f>LEFT(B504,4)&amp;"00"</f>
        <v>453000</v>
      </c>
      <c r="E504" s="61" t="str">
        <f>LEFT(B504,3)&amp;"000"</f>
        <v>453000</v>
      </c>
      <c r="F504" s="61" t="str">
        <f>LEFT(B504,2)&amp;"0000"</f>
        <v>450000</v>
      </c>
      <c r="G504" s="61" t="s">
        <v>6031</v>
      </c>
      <c r="H504" s="160">
        <v>1</v>
      </c>
      <c r="I504" s="61" t="s">
        <v>6031</v>
      </c>
      <c r="J504" s="61"/>
      <c r="K504" s="173"/>
      <c r="L504" s="173"/>
      <c r="M504" s="61" t="s">
        <v>11733</v>
      </c>
      <c r="N504" s="36" t="s">
        <v>11886</v>
      </c>
      <c r="O504" s="54"/>
      <c r="P504" s="67" t="str">
        <f>VLOOKUP(B504,industry_descriptions!$A$2:$D$501,3,FALSE)</f>
        <v>453000 Miscellaneous store retailers</v>
      </c>
    </row>
    <row r="505" spans="1:16" x14ac:dyDescent="0.45">
      <c r="A505" s="51" t="s">
        <v>10716</v>
      </c>
      <c r="B505" s="36" t="str">
        <f>RIGHT(A505,6)</f>
        <v>541400</v>
      </c>
      <c r="C505" s="36" t="str">
        <f>LEFT(B505,5)&amp;"0"</f>
        <v>541400</v>
      </c>
      <c r="D505" s="36" t="str">
        <f>LEFT(B505,4)&amp;"00"</f>
        <v>541400</v>
      </c>
      <c r="E505" s="36" t="str">
        <f>LEFT(B505,3)&amp;"000"</f>
        <v>541000</v>
      </c>
      <c r="F505" s="36" t="str">
        <f>LEFT(B505,2)&amp;"0000"</f>
        <v>540000</v>
      </c>
      <c r="G505" s="36" t="s">
        <v>70</v>
      </c>
      <c r="H505" s="160">
        <v>0.67980719573076265</v>
      </c>
      <c r="I505" s="36" t="s">
        <v>70</v>
      </c>
      <c r="J505" s="36"/>
      <c r="K505" s="173" t="s">
        <v>12101</v>
      </c>
      <c r="L505" s="173" t="s">
        <v>70</v>
      </c>
      <c r="M505" s="36" t="s">
        <v>154</v>
      </c>
      <c r="N505" s="36" t="s">
        <v>11884</v>
      </c>
      <c r="O505" s="52" t="str">
        <f>IF(ISERROR(VLOOKUP(B505,B$2:G$184,6,FALSE)),"Not Creative",VLOOKUP(B505,B$2:G$184,6,FALSE))</f>
        <v>Design</v>
      </c>
      <c r="P505" s="67" t="str">
        <f>VLOOKUP(A505,'LFS Metadata'!$H$2:$J$441,3,FALSE)</f>
        <v>Specialized design services</v>
      </c>
    </row>
    <row r="506" spans="1:16" x14ac:dyDescent="0.45">
      <c r="A506" s="51" t="s">
        <v>10625</v>
      </c>
      <c r="B506" s="36" t="str">
        <f>RIGHT(A506,6)</f>
        <v>441100</v>
      </c>
      <c r="C506" s="36" t="str">
        <f>LEFT(B506,5)&amp;"0"</f>
        <v>441100</v>
      </c>
      <c r="D506" s="36" t="str">
        <f>LEFT(B506,4)&amp;"00"</f>
        <v>441100</v>
      </c>
      <c r="E506" s="36" t="str">
        <f>LEFT(B506,3)&amp;"000"</f>
        <v>441000</v>
      </c>
      <c r="F506" s="36" t="str">
        <f>LEFT(B506,2)&amp;"0000"</f>
        <v>440000</v>
      </c>
      <c r="G506" s="36" t="s">
        <v>6031</v>
      </c>
      <c r="H506" s="160">
        <v>6.7951195941048561E-3</v>
      </c>
      <c r="I506" s="36" t="s">
        <v>6031</v>
      </c>
      <c r="J506" s="36"/>
      <c r="K506" s="173"/>
      <c r="L506" s="173"/>
      <c r="M506" s="36" t="s">
        <v>145</v>
      </c>
      <c r="N506" s="36" t="s">
        <v>11884</v>
      </c>
      <c r="O506" s="52" t="str">
        <f>IF(ISERROR(VLOOKUP(B506,B$2:G$184,6,FALSE)),"Not Creative",VLOOKUP(B506,B$2:G$184,6,FALSE))</f>
        <v>Not Creative</v>
      </c>
      <c r="P506" s="67" t="str">
        <f>VLOOKUP(A506,'LFS Metadata'!$H$2:$J$441,3,FALSE)</f>
        <v>Automobile dealers</v>
      </c>
    </row>
    <row r="507" spans="1:16" x14ac:dyDescent="0.45">
      <c r="A507" s="53" t="s">
        <v>10626</v>
      </c>
      <c r="B507" s="61" t="str">
        <f>RIGHT(A507,6)</f>
        <v>441200</v>
      </c>
      <c r="C507" s="61" t="str">
        <f>LEFT(B507,5)&amp;"0"</f>
        <v>441200</v>
      </c>
      <c r="D507" s="61" t="str">
        <f>LEFT(B507,4)&amp;"00"</f>
        <v>441200</v>
      </c>
      <c r="E507" s="61" t="str">
        <f>LEFT(B507,3)&amp;"000"</f>
        <v>441000</v>
      </c>
      <c r="F507" s="61" t="str">
        <f>LEFT(B507,2)&amp;"0000"</f>
        <v>440000</v>
      </c>
      <c r="G507" s="61" t="s">
        <v>6031</v>
      </c>
      <c r="H507" s="160">
        <v>4.6904315196998128E-3</v>
      </c>
      <c r="I507" s="61" t="s">
        <v>6031</v>
      </c>
      <c r="J507" s="61"/>
      <c r="K507" s="173"/>
      <c r="L507" s="173"/>
      <c r="M507" s="61" t="s">
        <v>145</v>
      </c>
      <c r="N507" s="36" t="s">
        <v>11884</v>
      </c>
      <c r="O507" s="54" t="str">
        <f>IF(ISERROR(VLOOKUP(B507,B$2:G$184,6,FALSE)),"Not Creative",VLOOKUP(B507,B$2:G$184,6,FALSE))</f>
        <v>Not Creative</v>
      </c>
      <c r="P507" s="67" t="str">
        <f>VLOOKUP(A507,'LFS Metadata'!$H$2:$J$441,3,FALSE)</f>
        <v>Other motor vehicle dealers</v>
      </c>
    </row>
    <row r="508" spans="1:16" x14ac:dyDescent="0.45">
      <c r="A508" s="51" t="s">
        <v>10627</v>
      </c>
      <c r="B508" s="36" t="str">
        <f>RIGHT(A508,6)</f>
        <v>441300</v>
      </c>
      <c r="C508" s="36" t="str">
        <f>LEFT(B508,5)&amp;"0"</f>
        <v>441300</v>
      </c>
      <c r="D508" s="36" t="str">
        <f>LEFT(B508,4)&amp;"00"</f>
        <v>441300</v>
      </c>
      <c r="E508" s="36" t="str">
        <f>LEFT(B508,3)&amp;"000"</f>
        <v>441000</v>
      </c>
      <c r="F508" s="36" t="str">
        <f>LEFT(B508,2)&amp;"0000"</f>
        <v>440000</v>
      </c>
      <c r="G508" s="36" t="s">
        <v>6031</v>
      </c>
      <c r="H508" s="160">
        <v>4.9323118900199388E-3</v>
      </c>
      <c r="I508" s="36" t="s">
        <v>6031</v>
      </c>
      <c r="J508" s="36"/>
      <c r="K508" s="173"/>
      <c r="L508" s="173"/>
      <c r="M508" s="36" t="s">
        <v>145</v>
      </c>
      <c r="N508" s="36" t="s">
        <v>11884</v>
      </c>
      <c r="O508" s="52" t="str">
        <f>IF(ISERROR(VLOOKUP(B508,B$2:G$184,6,FALSE)),"Not Creative",VLOOKUP(B508,B$2:G$184,6,FALSE))</f>
        <v>Not Creative</v>
      </c>
      <c r="P508" s="67" t="str">
        <f>VLOOKUP(A508,'LFS Metadata'!$H$2:$J$441,3,FALSE)</f>
        <v>Automotive parts, accessories and tire stores</v>
      </c>
    </row>
    <row r="509" spans="1:16" x14ac:dyDescent="0.45">
      <c r="A509" s="53" t="s">
        <v>10628</v>
      </c>
      <c r="B509" s="61" t="str">
        <f>RIGHT(A509,6)</f>
        <v>442100</v>
      </c>
      <c r="C509" s="61" t="str">
        <f>LEFT(B509,5)&amp;"0"</f>
        <v>442100</v>
      </c>
      <c r="D509" s="61" t="str">
        <f>LEFT(B509,4)&amp;"00"</f>
        <v>442100</v>
      </c>
      <c r="E509" s="61" t="str">
        <f>LEFT(B509,3)&amp;"000"</f>
        <v>442000</v>
      </c>
      <c r="F509" s="61" t="str">
        <f>LEFT(B509,2)&amp;"0000"</f>
        <v>440000</v>
      </c>
      <c r="G509" s="61" t="s">
        <v>6031</v>
      </c>
      <c r="H509" s="160">
        <v>3.6807535010534145E-2</v>
      </c>
      <c r="I509" s="61" t="s">
        <v>6031</v>
      </c>
      <c r="J509" s="61"/>
      <c r="K509" s="173"/>
      <c r="L509" s="173"/>
      <c r="M509" s="61" t="s">
        <v>145</v>
      </c>
      <c r="N509" s="36" t="s">
        <v>11884</v>
      </c>
      <c r="O509" s="54" t="str">
        <f>IF(ISERROR(VLOOKUP(B509,B$2:G$184,6,FALSE)),"Not Creative",VLOOKUP(B509,B$2:G$184,6,FALSE))</f>
        <v>Not Creative</v>
      </c>
      <c r="P509" s="67" t="str">
        <f>VLOOKUP(A509,'LFS Metadata'!$H$2:$J$441,3,FALSE)</f>
        <v>Furniture stores</v>
      </c>
    </row>
    <row r="510" spans="1:16" x14ac:dyDescent="0.45">
      <c r="A510" s="51" t="s">
        <v>10718</v>
      </c>
      <c r="B510" s="36" t="str">
        <f>RIGHT(A510,6)</f>
        <v>541600</v>
      </c>
      <c r="C510" s="36" t="str">
        <f>LEFT(B510,5)&amp;"0"</f>
        <v>541600</v>
      </c>
      <c r="D510" s="36" t="str">
        <f>LEFT(B510,4)&amp;"00"</f>
        <v>541600</v>
      </c>
      <c r="E510" s="36" t="str">
        <f>LEFT(B510,3)&amp;"000"</f>
        <v>541000</v>
      </c>
      <c r="F510" s="36" t="str">
        <f>LEFT(B510,2)&amp;"0000"</f>
        <v>540000</v>
      </c>
      <c r="G510" s="36" t="s">
        <v>81</v>
      </c>
      <c r="H510" s="160">
        <v>7.4162314059684167E-2</v>
      </c>
      <c r="I510" s="36" t="s">
        <v>81</v>
      </c>
      <c r="J510" s="36"/>
      <c r="K510" s="173" t="s">
        <v>12101</v>
      </c>
      <c r="L510" s="173" t="s">
        <v>9237</v>
      </c>
      <c r="M510" s="36" t="s">
        <v>154</v>
      </c>
      <c r="N510" s="36" t="s">
        <v>11884</v>
      </c>
      <c r="O510" s="52" t="str">
        <f>IF(ISERROR(VLOOKUP(B510,B$2:G$184,6,FALSE)),"Not Creative",VLOOKUP(B510,B$2:G$184,6,FALSE))</f>
        <v>Advertising and marketing</v>
      </c>
      <c r="P510" s="67" t="str">
        <f>VLOOKUP(A510,'LFS Metadata'!$H$2:$J$441,3,FALSE)</f>
        <v>Management, scientific and technical consulting services</v>
      </c>
    </row>
    <row r="511" spans="1:16" x14ac:dyDescent="0.45">
      <c r="A511" s="51" t="s">
        <v>10720</v>
      </c>
      <c r="B511" s="36" t="str">
        <f>RIGHT(A511,6)</f>
        <v>541800</v>
      </c>
      <c r="C511" s="36" t="str">
        <f>LEFT(B511,5)&amp;"0"</f>
        <v>541800</v>
      </c>
      <c r="D511" s="36" t="str">
        <f>LEFT(B511,4)&amp;"00"</f>
        <v>541800</v>
      </c>
      <c r="E511" s="36" t="str">
        <f>LEFT(B511,3)&amp;"000"</f>
        <v>541000</v>
      </c>
      <c r="F511" s="36" t="str">
        <f>LEFT(B511,2)&amp;"0000"</f>
        <v>540000</v>
      </c>
      <c r="G511" s="36" t="s">
        <v>81</v>
      </c>
      <c r="H511" s="160">
        <v>0.28028673835125451</v>
      </c>
      <c r="I511" s="36" t="s">
        <v>81</v>
      </c>
      <c r="J511" s="36"/>
      <c r="K511" s="173" t="s">
        <v>12101</v>
      </c>
      <c r="L511" s="173" t="s">
        <v>9237</v>
      </c>
      <c r="M511" s="36" t="s">
        <v>154</v>
      </c>
      <c r="N511" s="36" t="s">
        <v>11884</v>
      </c>
      <c r="O511" s="52" t="str">
        <f>IF(ISERROR(VLOOKUP(B511,B$2:G$184,6,FALSE)),"Not Creative",VLOOKUP(B511,B$2:G$184,6,FALSE))</f>
        <v>Not Creative</v>
      </c>
      <c r="P511" s="67" t="str">
        <f>VLOOKUP(A511,'LFS Metadata'!$H$2:$J$441,3,FALSE)</f>
        <v>Advertising, public relations, and related services</v>
      </c>
    </row>
    <row r="512" spans="1:16" x14ac:dyDescent="0.45">
      <c r="A512" s="53" t="s">
        <v>10630</v>
      </c>
      <c r="B512" s="61" t="str">
        <f>RIGHT(A512,6)</f>
        <v>443100</v>
      </c>
      <c r="C512" s="61" t="str">
        <f>LEFT(B512,5)&amp;"0"</f>
        <v>443100</v>
      </c>
      <c r="D512" s="61" t="str">
        <f>LEFT(B512,4)&amp;"00"</f>
        <v>443100</v>
      </c>
      <c r="E512" s="61" t="str">
        <f>LEFT(B512,3)&amp;"000"</f>
        <v>443000</v>
      </c>
      <c r="F512" s="61" t="str">
        <f>LEFT(B512,2)&amp;"0000"</f>
        <v>440000</v>
      </c>
      <c r="G512" s="61" t="s">
        <v>6031</v>
      </c>
      <c r="H512" s="160">
        <v>3.2086744855056429E-2</v>
      </c>
      <c r="I512" s="61" t="s">
        <v>6031</v>
      </c>
      <c r="J512" s="61"/>
      <c r="K512" s="173"/>
      <c r="L512" s="173"/>
      <c r="M512" s="61" t="s">
        <v>145</v>
      </c>
      <c r="N512" s="36" t="s">
        <v>11884</v>
      </c>
      <c r="O512" s="54" t="str">
        <f>IF(ISERROR(VLOOKUP(B512,B$2:G$184,6,FALSE)),"Not Creative",VLOOKUP(B512,B$2:G$184,6,FALSE))</f>
        <v>Not Creative</v>
      </c>
      <c r="P512" s="67" t="str">
        <f>VLOOKUP(A512,'LFS Metadata'!$H$2:$J$441,3,FALSE)</f>
        <v>Electronics and appliance stores</v>
      </c>
    </row>
    <row r="513" spans="1:16" x14ac:dyDescent="0.45">
      <c r="A513" s="51" t="s">
        <v>10624</v>
      </c>
      <c r="B513" s="36" t="str">
        <f>RIGHT(A513,6)</f>
        <v>44-400</v>
      </c>
      <c r="C513" s="36" t="str">
        <f>LEFT(B513,5)&amp;"0"</f>
        <v>44-400</v>
      </c>
      <c r="D513" s="36" t="str">
        <f>LEFT(B513,4)&amp;"00"</f>
        <v>44-400</v>
      </c>
      <c r="E513" s="36" t="str">
        <f>LEFT(B513,3)&amp;"000"</f>
        <v>44-000</v>
      </c>
      <c r="F513" s="36" t="str">
        <f>LEFT(B513,2)&amp;"0000"</f>
        <v>440000</v>
      </c>
      <c r="G513" s="36" t="s">
        <v>6031</v>
      </c>
      <c r="H513" s="160">
        <v>1</v>
      </c>
      <c r="I513" s="36" t="s">
        <v>6031</v>
      </c>
      <c r="J513" s="36"/>
      <c r="K513" s="173"/>
      <c r="L513" s="173"/>
      <c r="M513" s="36" t="s">
        <v>145</v>
      </c>
      <c r="N513" s="36" t="s">
        <v>11884</v>
      </c>
      <c r="O513" s="52" t="str">
        <f>IF(ISERROR(VLOOKUP(B513,B$2:G$184,6,FALSE)),"Not Creative",VLOOKUP(B513,B$2:G$184,6,FALSE))</f>
        <v>Not Creative</v>
      </c>
      <c r="P513" s="67" t="str">
        <f>VLOOKUP(A513,'LFS Metadata'!$H$2:$J$441,3,FALSE)</f>
        <v xml:space="preserve"> Retail trade</v>
      </c>
    </row>
    <row r="514" spans="1:16" x14ac:dyDescent="0.45">
      <c r="A514" s="53" t="s">
        <v>10631</v>
      </c>
      <c r="B514" s="61" t="str">
        <f>RIGHT(A514,6)</f>
        <v>444100</v>
      </c>
      <c r="C514" s="61" t="str">
        <f>LEFT(B514,5)&amp;"0"</f>
        <v>444100</v>
      </c>
      <c r="D514" s="61" t="str">
        <f>LEFT(B514,4)&amp;"00"</f>
        <v>444100</v>
      </c>
      <c r="E514" s="61" t="str">
        <f>LEFT(B514,3)&amp;"000"</f>
        <v>444000</v>
      </c>
      <c r="F514" s="61" t="str">
        <f>LEFT(B514,2)&amp;"0000"</f>
        <v>440000</v>
      </c>
      <c r="G514" s="61" t="s">
        <v>6031</v>
      </c>
      <c r="H514" s="160">
        <v>1.870356136305406E-2</v>
      </c>
      <c r="I514" s="61" t="s">
        <v>6031</v>
      </c>
      <c r="J514" s="61"/>
      <c r="K514" s="173"/>
      <c r="L514" s="173"/>
      <c r="M514" s="61" t="s">
        <v>145</v>
      </c>
      <c r="N514" s="36" t="s">
        <v>11884</v>
      </c>
      <c r="O514" s="54" t="str">
        <f>IF(ISERROR(VLOOKUP(B514,B$2:G$184,6,FALSE)),"Not Creative",VLOOKUP(B514,B$2:G$184,6,FALSE))</f>
        <v>Not Creative</v>
      </c>
      <c r="P514" s="67" t="str">
        <f>VLOOKUP(A514,'LFS Metadata'!$H$2:$J$441,3,FALSE)</f>
        <v>Building material and supplies dealers</v>
      </c>
    </row>
    <row r="515" spans="1:16" x14ac:dyDescent="0.45">
      <c r="A515" s="51" t="s">
        <v>10632</v>
      </c>
      <c r="B515" s="36" t="str">
        <f>RIGHT(A515,6)</f>
        <v>444200</v>
      </c>
      <c r="C515" s="36" t="str">
        <f>LEFT(B515,5)&amp;"0"</f>
        <v>444200</v>
      </c>
      <c r="D515" s="36" t="str">
        <f>LEFT(B515,4)&amp;"00"</f>
        <v>444200</v>
      </c>
      <c r="E515" s="36" t="str">
        <f>LEFT(B515,3)&amp;"000"</f>
        <v>444000</v>
      </c>
      <c r="F515" s="36" t="str">
        <f>LEFT(B515,2)&amp;"0000"</f>
        <v>440000</v>
      </c>
      <c r="G515" s="36" t="s">
        <v>6031</v>
      </c>
      <c r="H515" s="160">
        <v>1.1894273127753305E-2</v>
      </c>
      <c r="I515" s="36" t="s">
        <v>6031</v>
      </c>
      <c r="J515" s="36"/>
      <c r="K515" s="173"/>
      <c r="L515" s="173"/>
      <c r="M515" s="36" t="s">
        <v>145</v>
      </c>
      <c r="N515" s="36" t="s">
        <v>11884</v>
      </c>
      <c r="O515" s="52" t="str">
        <f>IF(ISERROR(VLOOKUP(B515,B$2:G$184,6,FALSE)),"Not Creative",VLOOKUP(B515,B$2:G$184,6,FALSE))</f>
        <v>Not Creative</v>
      </c>
      <c r="P515" s="67" t="str">
        <f>VLOOKUP(A515,'LFS Metadata'!$H$2:$J$441,3,FALSE)</f>
        <v>Lawn and garden equipment and supplies stores</v>
      </c>
    </row>
    <row r="516" spans="1:16" x14ac:dyDescent="0.45">
      <c r="A516" s="53" t="s">
        <v>10633</v>
      </c>
      <c r="B516" s="61" t="str">
        <f>RIGHT(A516,6)</f>
        <v>445100</v>
      </c>
      <c r="C516" s="61" t="str">
        <f>LEFT(B516,5)&amp;"0"</f>
        <v>445100</v>
      </c>
      <c r="D516" s="61" t="str">
        <f>LEFT(B516,4)&amp;"00"</f>
        <v>445100</v>
      </c>
      <c r="E516" s="61" t="str">
        <f>LEFT(B516,3)&amp;"000"</f>
        <v>445000</v>
      </c>
      <c r="F516" s="61" t="str">
        <f>LEFT(B516,2)&amp;"0000"</f>
        <v>440000</v>
      </c>
      <c r="G516" s="61" t="s">
        <v>6031</v>
      </c>
      <c r="H516" s="160">
        <v>4.1085549519224822E-3</v>
      </c>
      <c r="I516" s="61" t="s">
        <v>6031</v>
      </c>
      <c r="J516" s="61"/>
      <c r="K516" s="173"/>
      <c r="L516" s="173"/>
      <c r="M516" s="61" t="s">
        <v>145</v>
      </c>
      <c r="N516" s="36" t="s">
        <v>11884</v>
      </c>
      <c r="O516" s="54" t="str">
        <f>IF(ISERROR(VLOOKUP(B516,B$2:G$184,6,FALSE)),"Not Creative",VLOOKUP(B516,B$2:G$184,6,FALSE))</f>
        <v>Not Creative</v>
      </c>
      <c r="P516" s="67" t="str">
        <f>VLOOKUP(A516,'LFS Metadata'!$H$2:$J$441,3,FALSE)</f>
        <v>Grocery stores</v>
      </c>
    </row>
    <row r="517" spans="1:16" x14ac:dyDescent="0.45">
      <c r="A517" s="51" t="s">
        <v>10634</v>
      </c>
      <c r="B517" s="36" t="str">
        <f>RIGHT(A517,6)</f>
        <v>445200</v>
      </c>
      <c r="C517" s="36" t="str">
        <f>LEFT(B517,5)&amp;"0"</f>
        <v>445200</v>
      </c>
      <c r="D517" s="36" t="str">
        <f>LEFT(B517,4)&amp;"00"</f>
        <v>445200</v>
      </c>
      <c r="E517" s="36" t="str">
        <f>LEFT(B517,3)&amp;"000"</f>
        <v>445000</v>
      </c>
      <c r="F517" s="36" t="str">
        <f>LEFT(B517,2)&amp;"0000"</f>
        <v>440000</v>
      </c>
      <c r="G517" s="36" t="s">
        <v>6031</v>
      </c>
      <c r="H517" s="160">
        <v>5.8700626803303152E-3</v>
      </c>
      <c r="I517" s="36" t="s">
        <v>6031</v>
      </c>
      <c r="J517" s="36"/>
      <c r="K517" s="173"/>
      <c r="L517" s="173"/>
      <c r="M517" s="36" t="s">
        <v>145</v>
      </c>
      <c r="N517" s="36" t="s">
        <v>11884</v>
      </c>
      <c r="O517" s="52" t="str">
        <f>IF(ISERROR(VLOOKUP(B517,B$2:G$184,6,FALSE)),"Not Creative",VLOOKUP(B517,B$2:G$184,6,FALSE))</f>
        <v>Not Creative</v>
      </c>
      <c r="P517" s="67" t="str">
        <f>VLOOKUP(A517,'LFS Metadata'!$H$2:$J$441,3,FALSE)</f>
        <v>Specialty food stores</v>
      </c>
    </row>
    <row r="518" spans="1:16" x14ac:dyDescent="0.45">
      <c r="A518" s="53" t="s">
        <v>10635</v>
      </c>
      <c r="B518" s="61" t="str">
        <f>RIGHT(A518,6)</f>
        <v>445300</v>
      </c>
      <c r="C518" s="61" t="str">
        <f>LEFT(B518,5)&amp;"0"</f>
        <v>445300</v>
      </c>
      <c r="D518" s="61" t="str">
        <f>LEFT(B518,4)&amp;"00"</f>
        <v>445300</v>
      </c>
      <c r="E518" s="61" t="str">
        <f>LEFT(B518,3)&amp;"000"</f>
        <v>445000</v>
      </c>
      <c r="F518" s="61" t="str">
        <f>LEFT(B518,2)&amp;"0000"</f>
        <v>440000</v>
      </c>
      <c r="G518" s="61" t="s">
        <v>6031</v>
      </c>
      <c r="H518" s="160">
        <v>1.5498559868330819E-2</v>
      </c>
      <c r="I518" s="61" t="s">
        <v>6031</v>
      </c>
      <c r="J518" s="61"/>
      <c r="K518" s="173"/>
      <c r="L518" s="173"/>
      <c r="M518" s="61" t="s">
        <v>145</v>
      </c>
      <c r="N518" s="36" t="s">
        <v>11884</v>
      </c>
      <c r="O518" s="54" t="str">
        <f>IF(ISERROR(VLOOKUP(B518,B$2:G$184,6,FALSE)),"Not Creative",VLOOKUP(B518,B$2:G$184,6,FALSE))</f>
        <v>Not Creative</v>
      </c>
      <c r="P518" s="67" t="str">
        <f>VLOOKUP(A518,'LFS Metadata'!$H$2:$J$441,3,FALSE)</f>
        <v>Beer, wine and liquor stores</v>
      </c>
    </row>
    <row r="519" spans="1:16" x14ac:dyDescent="0.45">
      <c r="A519" s="51" t="s">
        <v>10636</v>
      </c>
      <c r="B519" s="36" t="str">
        <f>RIGHT(A519,6)</f>
        <v>446100</v>
      </c>
      <c r="C519" s="36" t="str">
        <f>LEFT(B519,5)&amp;"0"</f>
        <v>446100</v>
      </c>
      <c r="D519" s="36" t="str">
        <f>LEFT(B519,4)&amp;"00"</f>
        <v>446100</v>
      </c>
      <c r="E519" s="36" t="str">
        <f>LEFT(B519,3)&amp;"000"</f>
        <v>446000</v>
      </c>
      <c r="F519" s="36" t="str">
        <f>LEFT(B519,2)&amp;"0000"</f>
        <v>440000</v>
      </c>
      <c r="G519" s="36" t="s">
        <v>6031</v>
      </c>
      <c r="H519" s="160">
        <v>6.5485644471594377E-3</v>
      </c>
      <c r="I519" s="36" t="s">
        <v>6031</v>
      </c>
      <c r="J519" s="36"/>
      <c r="K519" s="173"/>
      <c r="L519" s="173"/>
      <c r="M519" s="36" t="s">
        <v>145</v>
      </c>
      <c r="N519" s="36" t="s">
        <v>11884</v>
      </c>
      <c r="O519" s="52" t="str">
        <f>IF(ISERROR(VLOOKUP(B519,B$2:G$184,6,FALSE)),"Not Creative",VLOOKUP(B519,B$2:G$184,6,FALSE))</f>
        <v>Not Creative</v>
      </c>
      <c r="P519" s="67" t="str">
        <f>VLOOKUP(A519,'LFS Metadata'!$H$2:$J$441,3,FALSE)</f>
        <v>Health and personal care stores</v>
      </c>
    </row>
    <row r="520" spans="1:16" x14ac:dyDescent="0.45">
      <c r="A520" s="53" t="s">
        <v>10637</v>
      </c>
      <c r="B520" s="61" t="str">
        <f>RIGHT(A520,6)</f>
        <v>447100</v>
      </c>
      <c r="C520" s="61" t="str">
        <f>LEFT(B520,5)&amp;"0"</f>
        <v>447100</v>
      </c>
      <c r="D520" s="61" t="str">
        <f>LEFT(B520,4)&amp;"00"</f>
        <v>447100</v>
      </c>
      <c r="E520" s="61" t="str">
        <f>LEFT(B520,3)&amp;"000"</f>
        <v>447000</v>
      </c>
      <c r="F520" s="61" t="str">
        <f>LEFT(B520,2)&amp;"0000"</f>
        <v>440000</v>
      </c>
      <c r="G520" s="61" t="s">
        <v>6031</v>
      </c>
      <c r="H520" s="160">
        <v>2.830031629765274E-3</v>
      </c>
      <c r="I520" s="61" t="s">
        <v>6031</v>
      </c>
      <c r="J520" s="61"/>
      <c r="K520" s="173"/>
      <c r="L520" s="173"/>
      <c r="M520" s="61" t="s">
        <v>145</v>
      </c>
      <c r="N520" s="36" t="s">
        <v>11884</v>
      </c>
      <c r="O520" s="54" t="str">
        <f>IF(ISERROR(VLOOKUP(B520,B$2:G$184,6,FALSE)),"Not Creative",VLOOKUP(B520,B$2:G$184,6,FALSE))</f>
        <v>Not Creative</v>
      </c>
      <c r="P520" s="67" t="str">
        <f>VLOOKUP(A520,'LFS Metadata'!$H$2:$J$441,3,FALSE)</f>
        <v>Gasoline stations</v>
      </c>
    </row>
    <row r="521" spans="1:16" x14ac:dyDescent="0.45">
      <c r="A521" s="53" t="s">
        <v>10721</v>
      </c>
      <c r="B521" s="61" t="str">
        <f>RIGHT(A521,6)</f>
        <v>541900</v>
      </c>
      <c r="C521" s="61" t="str">
        <f>LEFT(B521,5)&amp;"0"</f>
        <v>541900</v>
      </c>
      <c r="D521" s="61" t="str">
        <f>LEFT(B521,4)&amp;"00"</f>
        <v>541900</v>
      </c>
      <c r="E521" s="61" t="str">
        <f>LEFT(B521,3)&amp;"000"</f>
        <v>541000</v>
      </c>
      <c r="F521" s="61" t="str">
        <f>LEFT(B521,2)&amp;"0000"</f>
        <v>540000</v>
      </c>
      <c r="G521" s="61" t="s">
        <v>17</v>
      </c>
      <c r="H521" s="160">
        <v>0.30361186594202899</v>
      </c>
      <c r="I521" s="61" t="s">
        <v>17</v>
      </c>
      <c r="J521" s="61"/>
      <c r="K521" s="173" t="s">
        <v>12109</v>
      </c>
      <c r="L521" s="173" t="s">
        <v>12110</v>
      </c>
      <c r="M521" s="61" t="s">
        <v>154</v>
      </c>
      <c r="N521" s="36" t="s">
        <v>11884</v>
      </c>
      <c r="O521" s="54" t="str">
        <f>IF(ISERROR(VLOOKUP(B521,B$2:G$184,6,FALSE)),"Not Creative",VLOOKUP(B521,B$2:G$184,6,FALSE))</f>
        <v>Not Creative</v>
      </c>
      <c r="P521" s="67" t="str">
        <f>VLOOKUP(A521,'LFS Metadata'!$H$2:$J$441,3,FALSE)</f>
        <v>Other professional, scientific and technical services</v>
      </c>
    </row>
    <row r="522" spans="1:16" x14ac:dyDescent="0.45">
      <c r="A522" s="51" t="s">
        <v>10724</v>
      </c>
      <c r="B522" s="36" t="str">
        <f>RIGHT(A522,6)</f>
        <v>561200</v>
      </c>
      <c r="C522" s="36" t="str">
        <f>LEFT(B522,5)&amp;"0"</f>
        <v>561200</v>
      </c>
      <c r="D522" s="36" t="str">
        <f>LEFT(B522,4)&amp;"00"</f>
        <v>561200</v>
      </c>
      <c r="E522" s="36" t="str">
        <f>LEFT(B522,3)&amp;"000"</f>
        <v>561000</v>
      </c>
      <c r="F522" s="36" t="str">
        <f>LEFT(B522,2)&amp;"0000"</f>
        <v>560000</v>
      </c>
      <c r="G522" s="36" t="s">
        <v>6031</v>
      </c>
      <c r="H522" s="160">
        <v>1.9512195121951219E-2</v>
      </c>
      <c r="I522" s="36" t="s">
        <v>6031</v>
      </c>
      <c r="J522" s="36"/>
      <c r="K522" s="173" t="s">
        <v>12102</v>
      </c>
      <c r="L522" s="173" t="s">
        <v>12103</v>
      </c>
      <c r="M522" s="36" t="s">
        <v>810</v>
      </c>
      <c r="N522" s="36" t="s">
        <v>11884</v>
      </c>
      <c r="O522" s="52" t="str">
        <f>IF(ISERROR(VLOOKUP(B522,B$2:G$184,6,FALSE)),"Not Creative",VLOOKUP(B522,B$2:G$184,6,FALSE))</f>
        <v>Not Creative</v>
      </c>
      <c r="P522" s="67" t="str">
        <f>VLOOKUP(A522,'LFS Metadata'!$H$2:$J$441,3,FALSE)</f>
        <v>Facilities support services</v>
      </c>
    </row>
    <row r="523" spans="1:16" x14ac:dyDescent="0.45">
      <c r="A523" s="51" t="s">
        <v>10734</v>
      </c>
      <c r="B523" s="36" t="str">
        <f>RIGHT(A523,6)</f>
        <v>611100</v>
      </c>
      <c r="C523" s="36" t="str">
        <f>LEFT(B523,5)&amp;"0"</f>
        <v>611100</v>
      </c>
      <c r="D523" s="36" t="str">
        <f>LEFT(B523,4)&amp;"00"</f>
        <v>611100</v>
      </c>
      <c r="E523" s="36" t="str">
        <f>LEFT(B523,3)&amp;"000"</f>
        <v>611000</v>
      </c>
      <c r="F523" s="36" t="str">
        <f>LEFT(B523,2)&amp;"0000"</f>
        <v>610000</v>
      </c>
      <c r="G523" s="36" t="s">
        <v>6031</v>
      </c>
      <c r="H523" s="160">
        <v>5.7428609667960432E-3</v>
      </c>
      <c r="I523" s="36" t="s">
        <v>6031</v>
      </c>
      <c r="J523" s="36"/>
      <c r="K523" s="173" t="s">
        <v>12111</v>
      </c>
      <c r="L523" s="173" t="s">
        <v>12103</v>
      </c>
      <c r="M523" s="36" t="s">
        <v>160</v>
      </c>
      <c r="N523" s="36" t="s">
        <v>11884</v>
      </c>
      <c r="O523" s="52" t="str">
        <f>IF(ISERROR(VLOOKUP(B523,B$2:G$184,6,FALSE)),"Not Creative",VLOOKUP(B523,B$2:G$184,6,FALSE))</f>
        <v>Not Creative</v>
      </c>
      <c r="P523" s="67" t="str">
        <f>VLOOKUP(A523,'LFS Metadata'!$H$2:$J$441,3,FALSE)</f>
        <v>Elementary and secondary schools</v>
      </c>
    </row>
    <row r="524" spans="1:16" x14ac:dyDescent="0.45">
      <c r="A524" s="51" t="s">
        <v>10642</v>
      </c>
      <c r="B524" s="36" t="str">
        <f>RIGHT(A524,6)</f>
        <v>451300</v>
      </c>
      <c r="C524" s="36" t="str">
        <f>LEFT(B524,5)&amp;"0"</f>
        <v>451300</v>
      </c>
      <c r="D524" s="36" t="str">
        <f>LEFT(B524,4)&amp;"00"</f>
        <v>451300</v>
      </c>
      <c r="E524" s="36" t="str">
        <f>LEFT(B524,3)&amp;"000"</f>
        <v>451000</v>
      </c>
      <c r="F524" s="36" t="str">
        <f>LEFT(B524,2)&amp;"0000"</f>
        <v>450000</v>
      </c>
      <c r="G524" s="36" t="s">
        <v>6031</v>
      </c>
      <c r="H524" s="160">
        <v>2.0469083155650322E-2</v>
      </c>
      <c r="I524" s="36" t="s">
        <v>6031</v>
      </c>
      <c r="J524" s="36"/>
      <c r="K524" s="173"/>
      <c r="L524" s="173"/>
      <c r="M524" s="36" t="s">
        <v>145</v>
      </c>
      <c r="N524" s="36" t="s">
        <v>11884</v>
      </c>
      <c r="O524" s="52" t="str">
        <f>IF(ISERROR(VLOOKUP(B524,B$2:G$184,6,FALSE)),"Not Creative",VLOOKUP(B524,B$2:G$184,6,FALSE))</f>
        <v>Not Creative</v>
      </c>
      <c r="P524" s="67" t="str">
        <f>VLOOKUP(A524,'LFS Metadata'!$H$2:$J$441,3,FALSE)</f>
        <v>Book stores and news dealers</v>
      </c>
    </row>
    <row r="525" spans="1:16" x14ac:dyDescent="0.45">
      <c r="A525" s="53" t="s">
        <v>10643</v>
      </c>
      <c r="B525" s="61" t="str">
        <f>RIGHT(A525,6)</f>
        <v>452100</v>
      </c>
      <c r="C525" s="61" t="str">
        <f>LEFT(B525,5)&amp;"0"</f>
        <v>452100</v>
      </c>
      <c r="D525" s="61" t="str">
        <f>LEFT(B525,4)&amp;"00"</f>
        <v>452100</v>
      </c>
      <c r="E525" s="61" t="str">
        <f>LEFT(B525,3)&amp;"000"</f>
        <v>452000</v>
      </c>
      <c r="F525" s="61" t="str">
        <f>LEFT(B525,2)&amp;"0000"</f>
        <v>450000</v>
      </c>
      <c r="G525" s="61" t="s">
        <v>6031</v>
      </c>
      <c r="H525" s="160">
        <v>1.0438767716201306E-2</v>
      </c>
      <c r="I525" s="61" t="s">
        <v>6031</v>
      </c>
      <c r="J525" s="61"/>
      <c r="K525" s="173"/>
      <c r="L525" s="173"/>
      <c r="M525" s="61" t="s">
        <v>145</v>
      </c>
      <c r="N525" s="36" t="s">
        <v>11884</v>
      </c>
      <c r="O525" s="54" t="str">
        <f>IF(ISERROR(VLOOKUP(B525,B$2:G$184,6,FALSE)),"Not Creative",VLOOKUP(B525,B$2:G$184,6,FALSE))</f>
        <v>Not Creative</v>
      </c>
      <c r="P525" s="67" t="str">
        <f>VLOOKUP(A525,'LFS Metadata'!$H$2:$J$441,3,FALSE)</f>
        <v>Department stores</v>
      </c>
    </row>
    <row r="526" spans="1:16" x14ac:dyDescent="0.45">
      <c r="A526" s="51" t="s">
        <v>10644</v>
      </c>
      <c r="B526" s="36" t="str">
        <f>RIGHT(A526,6)</f>
        <v>452900</v>
      </c>
      <c r="C526" s="36" t="str">
        <f>LEFT(B526,5)&amp;"0"</f>
        <v>452900</v>
      </c>
      <c r="D526" s="36" t="str">
        <f>LEFT(B526,4)&amp;"00"</f>
        <v>452900</v>
      </c>
      <c r="E526" s="36" t="str">
        <f>LEFT(B526,3)&amp;"000"</f>
        <v>452000</v>
      </c>
      <c r="F526" s="36" t="str">
        <f>LEFT(B526,2)&amp;"0000"</f>
        <v>450000</v>
      </c>
      <c r="G526" s="36" t="s">
        <v>6031</v>
      </c>
      <c r="H526" s="160">
        <v>8.8728806114381099E-3</v>
      </c>
      <c r="I526" s="36" t="s">
        <v>6031</v>
      </c>
      <c r="J526" s="36"/>
      <c r="K526" s="173"/>
      <c r="L526" s="173"/>
      <c r="M526" s="36" t="s">
        <v>145</v>
      </c>
      <c r="N526" s="36" t="s">
        <v>11884</v>
      </c>
      <c r="O526" s="52" t="str">
        <f>IF(ISERROR(VLOOKUP(B526,B$2:G$184,6,FALSE)),"Not Creative",VLOOKUP(B526,B$2:G$184,6,FALSE))</f>
        <v>Not Creative</v>
      </c>
      <c r="P526" s="67" t="str">
        <f>VLOOKUP(A526,'LFS Metadata'!$H$2:$J$441,3,FALSE)</f>
        <v>Other general merchandise stores</v>
      </c>
    </row>
    <row r="527" spans="1:16" x14ac:dyDescent="0.45">
      <c r="A527" s="53" t="s">
        <v>10735</v>
      </c>
      <c r="B527" s="61" t="str">
        <f>RIGHT(A527,6)</f>
        <v>611200</v>
      </c>
      <c r="C527" s="61" t="str">
        <f>LEFT(B527,5)&amp;"0"</f>
        <v>611200</v>
      </c>
      <c r="D527" s="61" t="str">
        <f>LEFT(B527,4)&amp;"00"</f>
        <v>611200</v>
      </c>
      <c r="E527" s="61" t="str">
        <f>LEFT(B527,3)&amp;"000"</f>
        <v>611000</v>
      </c>
      <c r="F527" s="61" t="str">
        <f>LEFT(B527,2)&amp;"0000"</f>
        <v>610000</v>
      </c>
      <c r="G527" s="61" t="s">
        <v>6031</v>
      </c>
      <c r="H527" s="160">
        <v>3.250724171226263E-2</v>
      </c>
      <c r="I527" s="61" t="s">
        <v>6031</v>
      </c>
      <c r="J527" s="61"/>
      <c r="K527" s="173" t="s">
        <v>12111</v>
      </c>
      <c r="L527" s="173" t="s">
        <v>12103</v>
      </c>
      <c r="M527" s="61" t="s">
        <v>160</v>
      </c>
      <c r="N527" s="36" t="s">
        <v>11884</v>
      </c>
      <c r="O527" s="54" t="str">
        <f>IF(ISERROR(VLOOKUP(B527,B$2:G$184,6,FALSE)),"Not Creative",VLOOKUP(B527,B$2:G$184,6,FALSE))</f>
        <v>Not Creative</v>
      </c>
      <c r="P527" s="67" t="str">
        <f>VLOOKUP(A527,'LFS Metadata'!$H$2:$J$441,3,FALSE)</f>
        <v>Community colleges and C.E.G.E.P.s</v>
      </c>
    </row>
    <row r="528" spans="1:16" x14ac:dyDescent="0.45">
      <c r="A528" s="51" t="s">
        <v>10736</v>
      </c>
      <c r="B528" s="36" t="str">
        <f>RIGHT(A528,6)</f>
        <v>611300</v>
      </c>
      <c r="C528" s="36" t="str">
        <f>LEFT(B528,5)&amp;"0"</f>
        <v>611300</v>
      </c>
      <c r="D528" s="36" t="str">
        <f>LEFT(B528,4)&amp;"00"</f>
        <v>611300</v>
      </c>
      <c r="E528" s="36" t="str">
        <f>LEFT(B528,3)&amp;"000"</f>
        <v>611000</v>
      </c>
      <c r="F528" s="36" t="str">
        <f>LEFT(B528,2)&amp;"0000"</f>
        <v>610000</v>
      </c>
      <c r="G528" s="36" t="s">
        <v>6031</v>
      </c>
      <c r="H528" s="160">
        <v>3.7420206911732333E-2</v>
      </c>
      <c r="I528" s="36" t="s">
        <v>6031</v>
      </c>
      <c r="J528" s="36"/>
      <c r="K528" s="173" t="s">
        <v>12111</v>
      </c>
      <c r="L528" s="173" t="s">
        <v>12103</v>
      </c>
      <c r="M528" s="36" t="s">
        <v>160</v>
      </c>
      <c r="N528" s="36" t="s">
        <v>11884</v>
      </c>
      <c r="O528" s="52" t="str">
        <f>IF(ISERROR(VLOOKUP(B528,B$2:G$184,6,FALSE)),"Not Creative",VLOOKUP(B528,B$2:G$184,6,FALSE))</f>
        <v>Not Creative</v>
      </c>
      <c r="P528" s="67" t="str">
        <f>VLOOKUP(A528,'LFS Metadata'!$H$2:$J$441,3,FALSE)</f>
        <v>Universities</v>
      </c>
    </row>
    <row r="529" spans="1:16" x14ac:dyDescent="0.45">
      <c r="A529" s="51" t="s">
        <v>10738</v>
      </c>
      <c r="B529" s="36" t="str">
        <f>RIGHT(A529,6)</f>
        <v>611500</v>
      </c>
      <c r="C529" s="36" t="str">
        <f>LEFT(B529,5)&amp;"0"</f>
        <v>611500</v>
      </c>
      <c r="D529" s="36" t="str">
        <f>LEFT(B529,4)&amp;"00"</f>
        <v>611500</v>
      </c>
      <c r="E529" s="36" t="str">
        <f>LEFT(B529,3)&amp;"000"</f>
        <v>611000</v>
      </c>
      <c r="F529" s="36" t="str">
        <f>LEFT(B529,2)&amp;"0000"</f>
        <v>610000</v>
      </c>
      <c r="G529" s="36" t="s">
        <v>6031</v>
      </c>
      <c r="H529" s="160">
        <v>3.1443755535872454E-2</v>
      </c>
      <c r="I529" s="36" t="s">
        <v>6031</v>
      </c>
      <c r="J529" s="36"/>
      <c r="K529" s="173" t="s">
        <v>12111</v>
      </c>
      <c r="L529" s="173" t="s">
        <v>12103</v>
      </c>
      <c r="M529" s="36" t="s">
        <v>160</v>
      </c>
      <c r="N529" s="36" t="s">
        <v>11884</v>
      </c>
      <c r="O529" s="52" t="str">
        <f>IF(ISERROR(VLOOKUP(B529,B$2:G$184,6,FALSE)),"Not Creative",VLOOKUP(B529,B$2:G$184,6,FALSE))</f>
        <v>Not Creative</v>
      </c>
      <c r="P529" s="67" t="str">
        <f>VLOOKUP(A529,'LFS Metadata'!$H$2:$J$441,3,FALSE)</f>
        <v>Technical and trade schools</v>
      </c>
    </row>
    <row r="530" spans="1:16" x14ac:dyDescent="0.45">
      <c r="A530" s="53" t="s">
        <v>10739</v>
      </c>
      <c r="B530" s="61" t="str">
        <f>RIGHT(A530,6)</f>
        <v>611600</v>
      </c>
      <c r="C530" s="61" t="str">
        <f>LEFT(B530,5)&amp;"0"</f>
        <v>611600</v>
      </c>
      <c r="D530" s="61" t="str">
        <f>LEFT(B530,4)&amp;"00"</f>
        <v>611600</v>
      </c>
      <c r="E530" s="61" t="str">
        <f>LEFT(B530,3)&amp;"000"</f>
        <v>611000</v>
      </c>
      <c r="F530" s="61" t="str">
        <f>LEFT(B530,2)&amp;"0000"</f>
        <v>610000</v>
      </c>
      <c r="G530" s="36" t="s">
        <v>12091</v>
      </c>
      <c r="H530" s="160">
        <v>0.27449574610457889</v>
      </c>
      <c r="I530" s="36" t="s">
        <v>12091</v>
      </c>
      <c r="J530" s="36" t="s">
        <v>12092</v>
      </c>
      <c r="K530" s="173" t="s">
        <v>12111</v>
      </c>
      <c r="L530" s="173" t="s">
        <v>12103</v>
      </c>
      <c r="M530" s="61" t="s">
        <v>160</v>
      </c>
      <c r="N530" s="36" t="s">
        <v>11884</v>
      </c>
      <c r="O530" s="54" t="str">
        <f>IF(ISERROR(VLOOKUP(B530,B$2:G$184,6,FALSE)),"Not Creative",VLOOKUP(B530,B$2:G$184,6,FALSE))</f>
        <v>Not Creative</v>
      </c>
      <c r="P530" s="67" t="str">
        <f>VLOOKUP(A530,'LFS Metadata'!$H$2:$J$441,3,FALSE)</f>
        <v>Other schools and instruction</v>
      </c>
    </row>
    <row r="531" spans="1:16" x14ac:dyDescent="0.45">
      <c r="A531" s="51" t="s">
        <v>10754</v>
      </c>
      <c r="B531" s="36" t="str">
        <f>RIGHT(A531,6)</f>
        <v>711100</v>
      </c>
      <c r="C531" s="36" t="str">
        <f>LEFT(B531,5)&amp;"0"</f>
        <v>711100</v>
      </c>
      <c r="D531" s="36" t="str">
        <f>LEFT(B531,4)&amp;"00"</f>
        <v>711100</v>
      </c>
      <c r="E531" s="36" t="str">
        <f>LEFT(B531,3)&amp;"000"</f>
        <v>711000</v>
      </c>
      <c r="F531" s="36" t="str">
        <f>LEFT(B531,2)&amp;"0000"</f>
        <v>710000</v>
      </c>
      <c r="G531" s="36" t="s">
        <v>12091</v>
      </c>
      <c r="H531" s="160">
        <v>0.62363038714390062</v>
      </c>
      <c r="I531" s="36" t="s">
        <v>12091</v>
      </c>
      <c r="J531" s="36" t="s">
        <v>12092</v>
      </c>
      <c r="K531" s="173" t="s">
        <v>12113</v>
      </c>
      <c r="L531" s="173" t="s">
        <v>12114</v>
      </c>
      <c r="M531" s="36" t="s">
        <v>164</v>
      </c>
      <c r="N531" s="36" t="s">
        <v>11884</v>
      </c>
      <c r="O531" s="52" t="str">
        <f>IF(ISERROR(VLOOKUP(B531,B$2:G$184,6,FALSE)),"Not Creative",VLOOKUP(B531,B$2:G$184,6,FALSE))</f>
        <v>Not Creative</v>
      </c>
      <c r="P531" s="67" t="str">
        <f>VLOOKUP(A531,'LFS Metadata'!$H$2:$J$441,3,FALSE)</f>
        <v>Performing arts companies</v>
      </c>
    </row>
    <row r="532" spans="1:16" x14ac:dyDescent="0.45">
      <c r="A532" s="53" t="s">
        <v>10649</v>
      </c>
      <c r="B532" s="61" t="str">
        <f>RIGHT(A532,6)</f>
        <v>454100</v>
      </c>
      <c r="C532" s="61" t="str">
        <f>LEFT(B532,5)&amp;"0"</f>
        <v>454100</v>
      </c>
      <c r="D532" s="61" t="str">
        <f>LEFT(B532,4)&amp;"00"</f>
        <v>454100</v>
      </c>
      <c r="E532" s="61" t="str">
        <f>LEFT(B532,3)&amp;"000"</f>
        <v>454000</v>
      </c>
      <c r="F532" s="61" t="str">
        <f>LEFT(B532,2)&amp;"0000"</f>
        <v>450000</v>
      </c>
      <c r="G532" s="61" t="s">
        <v>6031</v>
      </c>
      <c r="H532" s="160">
        <v>0.13603553581343697</v>
      </c>
      <c r="I532" s="61" t="s">
        <v>6031</v>
      </c>
      <c r="J532" s="61"/>
      <c r="K532" s="173"/>
      <c r="L532" s="173"/>
      <c r="M532" s="61" t="s">
        <v>145</v>
      </c>
      <c r="N532" s="36" t="s">
        <v>11884</v>
      </c>
      <c r="O532" s="54" t="str">
        <f>IF(ISERROR(VLOOKUP(B532,B$2:G$184,6,FALSE)),"Not Creative",VLOOKUP(B532,B$2:G$184,6,FALSE))</f>
        <v>Not Creative</v>
      </c>
      <c r="P532" s="67" t="str">
        <f>VLOOKUP(A532,'LFS Metadata'!$H$2:$J$441,3,FALSE)</f>
        <v>Electronic shopping and mail-order houses</v>
      </c>
    </row>
    <row r="533" spans="1:16" x14ac:dyDescent="0.45">
      <c r="A533" s="51" t="s">
        <v>10650</v>
      </c>
      <c r="B533" s="36" t="str">
        <f>RIGHT(A533,6)</f>
        <v>454200</v>
      </c>
      <c r="C533" s="36" t="str">
        <f>LEFT(B533,5)&amp;"0"</f>
        <v>454200</v>
      </c>
      <c r="D533" s="36" t="str">
        <f>LEFT(B533,4)&amp;"00"</f>
        <v>454200</v>
      </c>
      <c r="E533" s="36" t="str">
        <f>LEFT(B533,3)&amp;"000"</f>
        <v>454000</v>
      </c>
      <c r="F533" s="36" t="str">
        <f>LEFT(B533,2)&amp;"0000"</f>
        <v>450000</v>
      </c>
      <c r="G533" s="36" t="s">
        <v>6031</v>
      </c>
      <c r="H533" s="160">
        <v>7.3529411764705881E-3</v>
      </c>
      <c r="I533" s="36" t="s">
        <v>6031</v>
      </c>
      <c r="J533" s="36"/>
      <c r="K533" s="173"/>
      <c r="L533" s="173"/>
      <c r="M533" s="36" t="s">
        <v>145</v>
      </c>
      <c r="N533" s="36" t="s">
        <v>11884</v>
      </c>
      <c r="O533" s="52" t="str">
        <f>IF(ISERROR(VLOOKUP(B533,B$2:G$184,6,FALSE)),"Not Creative",VLOOKUP(B533,B$2:G$184,6,FALSE))</f>
        <v>Not Creative</v>
      </c>
      <c r="P533" s="67" t="str">
        <f>VLOOKUP(A533,'LFS Metadata'!$H$2:$J$441,3,FALSE)</f>
        <v>Vending machine operators</v>
      </c>
    </row>
    <row r="534" spans="1:16" x14ac:dyDescent="0.45">
      <c r="A534" s="53" t="s">
        <v>10651</v>
      </c>
      <c r="B534" s="61" t="str">
        <f>RIGHT(A534,6)</f>
        <v>454300</v>
      </c>
      <c r="C534" s="61" t="str">
        <f>LEFT(B534,5)&amp;"0"</f>
        <v>454300</v>
      </c>
      <c r="D534" s="61" t="str">
        <f>LEFT(B534,4)&amp;"00"</f>
        <v>454300</v>
      </c>
      <c r="E534" s="61" t="str">
        <f>LEFT(B534,3)&amp;"000"</f>
        <v>454000</v>
      </c>
      <c r="F534" s="61" t="str">
        <f>LEFT(B534,2)&amp;"0000"</f>
        <v>450000</v>
      </c>
      <c r="G534" s="61" t="s">
        <v>6031</v>
      </c>
      <c r="H534" s="160">
        <v>2.3960739030023093E-2</v>
      </c>
      <c r="I534" s="61" t="s">
        <v>6031</v>
      </c>
      <c r="J534" s="61"/>
      <c r="K534" s="173"/>
      <c r="L534" s="173"/>
      <c r="M534" s="61" t="s">
        <v>145</v>
      </c>
      <c r="N534" s="36" t="s">
        <v>11884</v>
      </c>
      <c r="O534" s="54" t="str">
        <f>IF(ISERROR(VLOOKUP(B534,B$2:G$184,6,FALSE)),"Not Creative",VLOOKUP(B534,B$2:G$184,6,FALSE))</f>
        <v>Not Creative</v>
      </c>
      <c r="P534" s="67" t="str">
        <f>VLOOKUP(A534,'LFS Metadata'!$H$2:$J$441,3,FALSE)</f>
        <v>Direct selling establishments</v>
      </c>
    </row>
    <row r="535" spans="1:16" x14ac:dyDescent="0.45">
      <c r="A535" s="53" t="s">
        <v>10349</v>
      </c>
      <c r="B535" s="61" t="str">
        <f>RIGHT(A535,6)</f>
        <v>481000</v>
      </c>
      <c r="C535" s="61" t="str">
        <f>LEFT(B535,5)&amp;"0"</f>
        <v>481000</v>
      </c>
      <c r="D535" s="61" t="str">
        <f>LEFT(B535,4)&amp;"00"</f>
        <v>481000</v>
      </c>
      <c r="E535" s="61" t="str">
        <f>LEFT(B535,3)&amp;"000"</f>
        <v>481000</v>
      </c>
      <c r="F535" s="61" t="str">
        <f>LEFT(B535,2)&amp;"0000"</f>
        <v>480000</v>
      </c>
      <c r="G535" s="61" t="s">
        <v>6031</v>
      </c>
      <c r="H535" s="160">
        <v>1</v>
      </c>
      <c r="I535" s="61" t="s">
        <v>6031</v>
      </c>
      <c r="J535" s="61"/>
      <c r="K535" s="173"/>
      <c r="L535" s="173"/>
      <c r="M535" s="61" t="s">
        <v>662</v>
      </c>
      <c r="N535" s="36" t="s">
        <v>11886</v>
      </c>
      <c r="O535" s="54"/>
      <c r="P535" s="67" t="str">
        <f>VLOOKUP(B535,industry_descriptions!$A$2:$D$501,3,FALSE)</f>
        <v>481000 Air transportation</v>
      </c>
    </row>
    <row r="536" spans="1:16" x14ac:dyDescent="0.45">
      <c r="A536" s="51" t="s">
        <v>10350</v>
      </c>
      <c r="B536" s="36" t="str">
        <f>RIGHT(A536,6)</f>
        <v>482000</v>
      </c>
      <c r="C536" s="36" t="str">
        <f>LEFT(B536,5)&amp;"0"</f>
        <v>482000</v>
      </c>
      <c r="D536" s="36" t="str">
        <f>LEFT(B536,4)&amp;"00"</f>
        <v>482000</v>
      </c>
      <c r="E536" s="36" t="str">
        <f>LEFT(B536,3)&amp;"000"</f>
        <v>482000</v>
      </c>
      <c r="F536" s="36" t="str">
        <f>LEFT(B536,2)&amp;"0000"</f>
        <v>480000</v>
      </c>
      <c r="G536" s="36" t="s">
        <v>6031</v>
      </c>
      <c r="H536" s="160">
        <v>1</v>
      </c>
      <c r="I536" s="36" t="s">
        <v>6031</v>
      </c>
      <c r="J536" s="36"/>
      <c r="K536" s="173"/>
      <c r="L536" s="173"/>
      <c r="M536" s="36" t="s">
        <v>662</v>
      </c>
      <c r="N536" s="36" t="s">
        <v>11886</v>
      </c>
      <c r="O536" s="52"/>
      <c r="P536" s="67" t="str">
        <f>VLOOKUP(B536,industry_descriptions!$A$2:$D$501,3,FALSE)</f>
        <v>482000 Rail transportation</v>
      </c>
    </row>
    <row r="537" spans="1:16" x14ac:dyDescent="0.45">
      <c r="A537" s="53" t="s">
        <v>10351</v>
      </c>
      <c r="B537" s="61" t="str">
        <f>RIGHT(A537,6)</f>
        <v>483000</v>
      </c>
      <c r="C537" s="61" t="str">
        <f>LEFT(B537,5)&amp;"0"</f>
        <v>483000</v>
      </c>
      <c r="D537" s="61" t="str">
        <f>LEFT(B537,4)&amp;"00"</f>
        <v>483000</v>
      </c>
      <c r="E537" s="61" t="str">
        <f>LEFT(B537,3)&amp;"000"</f>
        <v>483000</v>
      </c>
      <c r="F537" s="61" t="str">
        <f>LEFT(B537,2)&amp;"0000"</f>
        <v>480000</v>
      </c>
      <c r="G537" s="61" t="s">
        <v>6031</v>
      </c>
      <c r="H537" s="160">
        <v>1</v>
      </c>
      <c r="I537" s="61" t="s">
        <v>6031</v>
      </c>
      <c r="J537" s="61"/>
      <c r="K537" s="173"/>
      <c r="L537" s="173"/>
      <c r="M537" s="61" t="s">
        <v>662</v>
      </c>
      <c r="N537" s="36" t="s">
        <v>11886</v>
      </c>
      <c r="O537" s="54"/>
      <c r="P537" s="67" t="str">
        <f>VLOOKUP(B537,industry_descriptions!$A$2:$D$501,3,FALSE)</f>
        <v>483000 Water transportation</v>
      </c>
    </row>
    <row r="538" spans="1:16" x14ac:dyDescent="0.45">
      <c r="A538" s="51" t="s">
        <v>10352</v>
      </c>
      <c r="B538" s="36" t="str">
        <f>RIGHT(A538,6)</f>
        <v>484000</v>
      </c>
      <c r="C538" s="36" t="str">
        <f>LEFT(B538,5)&amp;"0"</f>
        <v>484000</v>
      </c>
      <c r="D538" s="36" t="str">
        <f>LEFT(B538,4)&amp;"00"</f>
        <v>484000</v>
      </c>
      <c r="E538" s="36" t="str">
        <f>LEFT(B538,3)&amp;"000"</f>
        <v>484000</v>
      </c>
      <c r="F538" s="36" t="str">
        <f>LEFT(B538,2)&amp;"0000"</f>
        <v>480000</v>
      </c>
      <c r="G538" s="36" t="s">
        <v>6031</v>
      </c>
      <c r="H538" s="160">
        <v>1</v>
      </c>
      <c r="I538" s="36" t="s">
        <v>6031</v>
      </c>
      <c r="J538" s="36"/>
      <c r="K538" s="173"/>
      <c r="L538" s="173"/>
      <c r="M538" s="36" t="s">
        <v>662</v>
      </c>
      <c r="N538" s="36" t="s">
        <v>11886</v>
      </c>
      <c r="O538" s="52"/>
      <c r="P538" s="67" t="str">
        <f>VLOOKUP(B538,industry_descriptions!$A$2:$D$501,3,FALSE)</f>
        <v>484000 Truck transportation</v>
      </c>
    </row>
    <row r="539" spans="1:16" x14ac:dyDescent="0.45">
      <c r="A539" s="53" t="s">
        <v>10353</v>
      </c>
      <c r="B539" s="61" t="str">
        <f>RIGHT(A539,6)</f>
        <v>485100</v>
      </c>
      <c r="C539" s="61" t="str">
        <f>LEFT(B539,5)&amp;"0"</f>
        <v>485100</v>
      </c>
      <c r="D539" s="61" t="str">
        <f>LEFT(B539,4)&amp;"00"</f>
        <v>485100</v>
      </c>
      <c r="E539" s="61" t="str">
        <f>LEFT(B539,3)&amp;"000"</f>
        <v>485000</v>
      </c>
      <c r="F539" s="61" t="str">
        <f>LEFT(B539,2)&amp;"0000"</f>
        <v>480000</v>
      </c>
      <c r="G539" s="61" t="s">
        <v>6031</v>
      </c>
      <c r="H539" s="160">
        <v>1.5206929740134744E-2</v>
      </c>
      <c r="I539" s="61" t="s">
        <v>6031</v>
      </c>
      <c r="J539" s="61"/>
      <c r="K539" s="173"/>
      <c r="L539" s="173"/>
      <c r="M539" s="61" t="s">
        <v>662</v>
      </c>
      <c r="N539" s="36" t="s">
        <v>11886</v>
      </c>
      <c r="O539" s="54"/>
      <c r="P539" s="67" t="str">
        <f>VLOOKUP(B539,industry_descriptions!$A$2:$D$501,3,FALSE)</f>
        <v>485100 Urban transit systems</v>
      </c>
    </row>
    <row r="540" spans="1:16" x14ac:dyDescent="0.45">
      <c r="A540" s="51" t="s">
        <v>10354</v>
      </c>
      <c r="B540" s="36" t="str">
        <f>RIGHT(A540,6)</f>
        <v>485300</v>
      </c>
      <c r="C540" s="36" t="str">
        <f>LEFT(B540,5)&amp;"0"</f>
        <v>485300</v>
      </c>
      <c r="D540" s="36" t="str">
        <f>LEFT(B540,4)&amp;"00"</f>
        <v>485300</v>
      </c>
      <c r="E540" s="36" t="str">
        <f>LEFT(B540,3)&amp;"000"</f>
        <v>485000</v>
      </c>
      <c r="F540" s="36" t="str">
        <f>LEFT(B540,2)&amp;"0000"</f>
        <v>480000</v>
      </c>
      <c r="G540" s="36" t="s">
        <v>6031</v>
      </c>
      <c r="H540" s="160">
        <v>2.5783419278064259E-3</v>
      </c>
      <c r="I540" s="36" t="s">
        <v>6031</v>
      </c>
      <c r="J540" s="36"/>
      <c r="K540" s="173"/>
      <c r="L540" s="173"/>
      <c r="M540" s="36" t="s">
        <v>662</v>
      </c>
      <c r="N540" s="36" t="s">
        <v>11886</v>
      </c>
      <c r="O540" s="52"/>
      <c r="P540" s="67" t="str">
        <f>VLOOKUP(B540,industry_descriptions!$A$2:$D$501,3,FALSE)</f>
        <v>485300 Taxi and limousine service</v>
      </c>
    </row>
    <row r="541" spans="1:16" x14ac:dyDescent="0.45">
      <c r="A541" s="53" t="s">
        <v>10356</v>
      </c>
      <c r="B541" s="61" t="str">
        <f>RIGHT(A541,6)</f>
        <v>486200</v>
      </c>
      <c r="C541" s="61" t="str">
        <f>LEFT(B541,5)&amp;"0"</f>
        <v>486200</v>
      </c>
      <c r="D541" s="61" t="str">
        <f>LEFT(B541,4)&amp;"00"</f>
        <v>486200</v>
      </c>
      <c r="E541" s="61" t="str">
        <f>LEFT(B541,3)&amp;"000"</f>
        <v>486000</v>
      </c>
      <c r="F541" s="61" t="str">
        <f>LEFT(B541,2)&amp;"0000"</f>
        <v>480000</v>
      </c>
      <c r="G541" s="61" t="s">
        <v>6031</v>
      </c>
      <c r="H541" s="160">
        <v>3.9745627980922099E-2</v>
      </c>
      <c r="I541" s="61" t="s">
        <v>6031</v>
      </c>
      <c r="J541" s="61"/>
      <c r="K541" s="173"/>
      <c r="L541" s="173"/>
      <c r="M541" s="61" t="s">
        <v>662</v>
      </c>
      <c r="N541" s="36" t="s">
        <v>11886</v>
      </c>
      <c r="O541" s="54"/>
      <c r="P541" s="67" t="str">
        <f>VLOOKUP(B541,industry_descriptions!$A$2:$D$501,3,FALSE)</f>
        <v>486200 Pipeline transportation of natural gas</v>
      </c>
    </row>
    <row r="542" spans="1:16" x14ac:dyDescent="0.45">
      <c r="A542" s="51" t="s">
        <v>10357</v>
      </c>
      <c r="B542" s="36" t="str">
        <f>RIGHT(A542,6)</f>
        <v>486A00</v>
      </c>
      <c r="C542" s="36" t="str">
        <f>LEFT(B542,5)&amp;"0"</f>
        <v>486A00</v>
      </c>
      <c r="D542" s="36" t="str">
        <f>LEFT(B542,4)&amp;"00"</f>
        <v>486A00</v>
      </c>
      <c r="E542" s="36" t="str">
        <f>LEFT(B542,3)&amp;"000"</f>
        <v>486000</v>
      </c>
      <c r="F542" s="36" t="str">
        <f>LEFT(B542,2)&amp;"0000"</f>
        <v>480000</v>
      </c>
      <c r="G542" s="36" t="s">
        <v>6031</v>
      </c>
      <c r="H542" s="160">
        <v>1</v>
      </c>
      <c r="I542" s="36" t="s">
        <v>6031</v>
      </c>
      <c r="J542" s="36"/>
      <c r="K542" s="173"/>
      <c r="L542" s="173"/>
      <c r="M542" s="36" t="s">
        <v>662</v>
      </c>
      <c r="N542" s="36" t="s">
        <v>11886</v>
      </c>
      <c r="O542" s="52"/>
      <c r="P542" s="67" t="str">
        <f>VLOOKUP(B542,industry_descriptions!$A$2:$D$501,3,FALSE)</f>
        <v>486A00</v>
      </c>
    </row>
    <row r="543" spans="1:16" x14ac:dyDescent="0.45">
      <c r="A543" s="53" t="s">
        <v>10358</v>
      </c>
      <c r="B543" s="61" t="str">
        <f>RIGHT(A543,6)</f>
        <v>488000</v>
      </c>
      <c r="C543" s="61" t="str">
        <f>LEFT(B543,5)&amp;"0"</f>
        <v>488000</v>
      </c>
      <c r="D543" s="61" t="str">
        <f>LEFT(B543,4)&amp;"00"</f>
        <v>488000</v>
      </c>
      <c r="E543" s="61" t="str">
        <f>LEFT(B543,3)&amp;"000"</f>
        <v>488000</v>
      </c>
      <c r="F543" s="61" t="str">
        <f>LEFT(B543,2)&amp;"0000"</f>
        <v>480000</v>
      </c>
      <c r="G543" s="61" t="s">
        <v>6031</v>
      </c>
      <c r="H543" s="160">
        <v>1</v>
      </c>
      <c r="I543" s="61" t="s">
        <v>6031</v>
      </c>
      <c r="J543" s="61"/>
      <c r="K543" s="173"/>
      <c r="L543" s="173"/>
      <c r="M543" s="61" t="s">
        <v>662</v>
      </c>
      <c r="N543" s="36" t="s">
        <v>11886</v>
      </c>
      <c r="O543" s="54"/>
      <c r="P543" s="67" t="str">
        <f>VLOOKUP(B543,industry_descriptions!$A$2:$D$501,3,FALSE)</f>
        <v>488000 Support activities for transportation</v>
      </c>
    </row>
    <row r="544" spans="1:16" x14ac:dyDescent="0.45">
      <c r="A544" s="51" t="s">
        <v>10355</v>
      </c>
      <c r="B544" s="36" t="str">
        <f>RIGHT(A544,6)</f>
        <v>48A000</v>
      </c>
      <c r="C544" s="36" t="str">
        <f>LEFT(B544,5)&amp;"0"</f>
        <v>48A000</v>
      </c>
      <c r="D544" s="36" t="str">
        <f>LEFT(B544,4)&amp;"00"</f>
        <v>48A000</v>
      </c>
      <c r="E544" s="36" t="str">
        <f>LEFT(B544,3)&amp;"000"</f>
        <v>48A000</v>
      </c>
      <c r="F544" s="36" t="str">
        <f>LEFT(B544,2)&amp;"0000"</f>
        <v>480000</v>
      </c>
      <c r="G544" s="36" t="s">
        <v>6031</v>
      </c>
      <c r="H544" s="160">
        <v>1</v>
      </c>
      <c r="I544" s="36" t="s">
        <v>6031</v>
      </c>
      <c r="J544" s="36"/>
      <c r="K544" s="173"/>
      <c r="L544" s="173"/>
      <c r="M544" s="36" t="s">
        <v>662</v>
      </c>
      <c r="N544" s="36" t="s">
        <v>11886</v>
      </c>
      <c r="O544" s="52"/>
      <c r="P544" s="67" t="str">
        <f>VLOOKUP(B544,industry_descriptions!$A$2:$D$501,3,FALSE)</f>
        <v>48A000</v>
      </c>
    </row>
    <row r="545" spans="1:16" x14ac:dyDescent="0.45">
      <c r="A545" s="3" t="s">
        <v>10359</v>
      </c>
      <c r="B545" s="5" t="str">
        <f>RIGHT(A545,6)</f>
        <v>491000</v>
      </c>
      <c r="C545" s="5" t="str">
        <f>LEFT(B545,5)&amp;"0"</f>
        <v>491000</v>
      </c>
      <c r="D545" s="5" t="str">
        <f>LEFT(B545,4)&amp;"00"</f>
        <v>491000</v>
      </c>
      <c r="E545" s="5" t="str">
        <f>LEFT(B545,3)&amp;"000"</f>
        <v>491000</v>
      </c>
      <c r="F545" s="5" t="str">
        <f>LEFT(B545,2)&amp;"0000"</f>
        <v>490000</v>
      </c>
      <c r="G545" s="5" t="s">
        <v>6031</v>
      </c>
      <c r="H545" s="160">
        <v>1</v>
      </c>
      <c r="I545" s="5" t="s">
        <v>6031</v>
      </c>
      <c r="J545" s="61"/>
      <c r="K545" s="173"/>
      <c r="L545" s="173"/>
      <c r="M545" s="5" t="s">
        <v>662</v>
      </c>
      <c r="N545" s="36" t="s">
        <v>11886</v>
      </c>
      <c r="O545" s="26"/>
      <c r="P545" s="67" t="str">
        <f>VLOOKUP(B545,industry_descriptions!$A$2:$D$501,3,FALSE)</f>
        <v>491000 Postal service</v>
      </c>
    </row>
    <row r="546" spans="1:16" x14ac:dyDescent="0.45">
      <c r="A546" s="18" t="s">
        <v>10360</v>
      </c>
      <c r="B546" s="4" t="str">
        <f>RIGHT(A546,6)</f>
        <v>492000</v>
      </c>
      <c r="C546" s="4" t="str">
        <f>LEFT(B546,5)&amp;"0"</f>
        <v>492000</v>
      </c>
      <c r="D546" s="4" t="str">
        <f>LEFT(B546,4)&amp;"00"</f>
        <v>492000</v>
      </c>
      <c r="E546" s="4" t="str">
        <f>LEFT(B546,3)&amp;"000"</f>
        <v>492000</v>
      </c>
      <c r="F546" s="4" t="str">
        <f>LEFT(B546,2)&amp;"0000"</f>
        <v>490000</v>
      </c>
      <c r="G546" s="18" t="s">
        <v>6031</v>
      </c>
      <c r="H546" s="160">
        <v>1</v>
      </c>
      <c r="I546" s="18" t="s">
        <v>6031</v>
      </c>
      <c r="J546" s="18"/>
      <c r="K546" s="173"/>
      <c r="L546" s="173"/>
      <c r="M546" s="36" t="s">
        <v>662</v>
      </c>
      <c r="N546" s="18" t="s">
        <v>11886</v>
      </c>
      <c r="O546" s="18"/>
      <c r="P546" s="67" t="str">
        <f>VLOOKUP(B546,industry_descriptions!$A$2:$D$501,3,FALSE)</f>
        <v>492000 Couriers and messengers</v>
      </c>
    </row>
    <row r="547" spans="1:16" x14ac:dyDescent="0.45">
      <c r="A547" s="22" t="s">
        <v>10361</v>
      </c>
      <c r="B547" s="5" t="str">
        <f>RIGHT(A547,6)</f>
        <v>493000</v>
      </c>
      <c r="C547" s="5" t="str">
        <f>LEFT(B547,5)&amp;"0"</f>
        <v>493000</v>
      </c>
      <c r="D547" s="5" t="str">
        <f>LEFT(B547,4)&amp;"00"</f>
        <v>493000</v>
      </c>
      <c r="E547" s="5" t="str">
        <f>LEFT(B547,3)&amp;"000"</f>
        <v>493000</v>
      </c>
      <c r="F547" s="5" t="str">
        <f>LEFT(B547,2)&amp;"0000"</f>
        <v>490000</v>
      </c>
      <c r="G547" s="22" t="s">
        <v>6031</v>
      </c>
      <c r="H547" s="160">
        <v>1</v>
      </c>
      <c r="I547" s="22" t="s">
        <v>6031</v>
      </c>
      <c r="J547" s="22"/>
      <c r="K547" s="173"/>
      <c r="L547" s="173"/>
      <c r="M547" s="61" t="s">
        <v>662</v>
      </c>
      <c r="N547" s="18" t="s">
        <v>11886</v>
      </c>
      <c r="O547" s="22"/>
      <c r="P547" t="str">
        <f>VLOOKUP(B547,industry_descriptions!$A$2:$D$501,3,FALSE)</f>
        <v>493000 Warehousing and storage</v>
      </c>
    </row>
    <row r="548" spans="1:16" x14ac:dyDescent="0.45">
      <c r="A548" s="18" t="s">
        <v>10653</v>
      </c>
      <c r="B548" s="4" t="str">
        <f>RIGHT(A548,6)</f>
        <v>481100</v>
      </c>
      <c r="C548" s="4" t="str">
        <f>LEFT(B548,5)&amp;"0"</f>
        <v>481100</v>
      </c>
      <c r="D548" s="4" t="str">
        <f>LEFT(B548,4)&amp;"00"</f>
        <v>481100</v>
      </c>
      <c r="E548" s="4" t="str">
        <f>LEFT(B548,3)&amp;"000"</f>
        <v>481000</v>
      </c>
      <c r="F548" s="4" t="str">
        <f>LEFT(B548,2)&amp;"0000"</f>
        <v>480000</v>
      </c>
      <c r="G548" s="18" t="s">
        <v>6031</v>
      </c>
      <c r="H548" s="160">
        <v>1.1621472053126729E-2</v>
      </c>
      <c r="I548" s="18" t="s">
        <v>6031</v>
      </c>
      <c r="J548" s="18"/>
      <c r="K548" s="173"/>
      <c r="L548" s="173"/>
      <c r="M548" s="36" t="s">
        <v>662</v>
      </c>
      <c r="N548" s="18" t="s">
        <v>11884</v>
      </c>
      <c r="O548" s="18" t="str">
        <f>IF(ISERROR(VLOOKUP(B548,B$2:G$184,6,FALSE)),"Not Creative",VLOOKUP(B548,B$2:G$184,6,FALSE))</f>
        <v>Not Creative</v>
      </c>
      <c r="P548" t="str">
        <f>VLOOKUP(A548,'LFS Metadata'!$H$2:$J$441,3,FALSE)</f>
        <v>Scheduled air transportation</v>
      </c>
    </row>
    <row r="549" spans="1:16" x14ac:dyDescent="0.45">
      <c r="A549" s="22" t="s">
        <v>10654</v>
      </c>
      <c r="B549" s="5" t="str">
        <f>RIGHT(A549,6)</f>
        <v>481200</v>
      </c>
      <c r="C549" s="5" t="str">
        <f>LEFT(B549,5)&amp;"0"</f>
        <v>481200</v>
      </c>
      <c r="D549" s="5" t="str">
        <f>LEFT(B549,4)&amp;"00"</f>
        <v>481200</v>
      </c>
      <c r="E549" s="5" t="str">
        <f>LEFT(B549,3)&amp;"000"</f>
        <v>481000</v>
      </c>
      <c r="F549" s="5" t="str">
        <f>LEFT(B549,2)&amp;"0000"</f>
        <v>480000</v>
      </c>
      <c r="G549" s="22" t="s">
        <v>6031</v>
      </c>
      <c r="H549" s="160">
        <v>1.1013215859030838E-2</v>
      </c>
      <c r="I549" s="22" t="s">
        <v>6031</v>
      </c>
      <c r="J549" s="22"/>
      <c r="K549" s="173"/>
      <c r="L549" s="173"/>
      <c r="M549" s="61" t="s">
        <v>662</v>
      </c>
      <c r="N549" s="18" t="s">
        <v>11884</v>
      </c>
      <c r="O549" s="22" t="str">
        <f>IF(ISERROR(VLOOKUP(B549,B$2:G$184,6,FALSE)),"Not Creative",VLOOKUP(B549,B$2:G$184,6,FALSE))</f>
        <v>Not Creative</v>
      </c>
      <c r="P549" t="str">
        <f>VLOOKUP(A549,'LFS Metadata'!$H$2:$J$441,3,FALSE)</f>
        <v>Non-scheduled air transportation</v>
      </c>
    </row>
    <row r="550" spans="1:16" x14ac:dyDescent="0.45">
      <c r="A550" s="18" t="s">
        <v>10655</v>
      </c>
      <c r="B550" s="4" t="str">
        <f>RIGHT(A550,6)</f>
        <v>482100</v>
      </c>
      <c r="C550" s="4" t="str">
        <f>LEFT(B550,5)&amp;"0"</f>
        <v>482100</v>
      </c>
      <c r="D550" s="4" t="str">
        <f>LEFT(B550,4)&amp;"00"</f>
        <v>482100</v>
      </c>
      <c r="E550" s="4" t="str">
        <f>LEFT(B550,3)&amp;"000"</f>
        <v>482000</v>
      </c>
      <c r="F550" s="4" t="str">
        <f>LEFT(B550,2)&amp;"0000"</f>
        <v>480000</v>
      </c>
      <c r="G550" s="18" t="s">
        <v>6031</v>
      </c>
      <c r="H550" s="160">
        <v>2.3805614841569529E-2</v>
      </c>
      <c r="I550" s="18" t="s">
        <v>6031</v>
      </c>
      <c r="J550" s="18"/>
      <c r="K550" s="173"/>
      <c r="L550" s="173"/>
      <c r="M550" s="36" t="s">
        <v>662</v>
      </c>
      <c r="N550" s="18" t="s">
        <v>11884</v>
      </c>
      <c r="O550" s="18" t="str">
        <f>IF(ISERROR(VLOOKUP(B550,B$2:G$184,6,FALSE)),"Not Creative",VLOOKUP(B550,B$2:G$184,6,FALSE))</f>
        <v>Not Creative</v>
      </c>
      <c r="P550" t="str">
        <f>VLOOKUP(A550,'LFS Metadata'!$H$2:$J$441,3,FALSE)</f>
        <v>Rail transportation</v>
      </c>
    </row>
    <row r="551" spans="1:16" x14ac:dyDescent="0.45">
      <c r="A551" s="22" t="s">
        <v>10656</v>
      </c>
      <c r="B551" s="5" t="str">
        <f>RIGHT(A551,6)</f>
        <v>483100</v>
      </c>
      <c r="C551" s="5" t="str">
        <f>LEFT(B551,5)&amp;"0"</f>
        <v>483100</v>
      </c>
      <c r="D551" s="5" t="str">
        <f>LEFT(B551,4)&amp;"00"</f>
        <v>483100</v>
      </c>
      <c r="E551" s="5" t="str">
        <f>LEFT(B551,3)&amp;"000"</f>
        <v>483000</v>
      </c>
      <c r="F551" s="5" t="str">
        <f>LEFT(B551,2)&amp;"0000"</f>
        <v>480000</v>
      </c>
      <c r="G551" s="22" t="s">
        <v>6031</v>
      </c>
      <c r="H551" s="160">
        <v>2.1026072329688814E-2</v>
      </c>
      <c r="I551" s="22" t="s">
        <v>6031</v>
      </c>
      <c r="J551" s="22"/>
      <c r="K551" s="173"/>
      <c r="L551" s="173"/>
      <c r="M551" s="61" t="s">
        <v>662</v>
      </c>
      <c r="N551" s="18" t="s">
        <v>11884</v>
      </c>
      <c r="O551" s="22" t="str">
        <f>IF(ISERROR(VLOOKUP(B551,B$2:G$184,6,FALSE)),"Not Creative",VLOOKUP(B551,B$2:G$184,6,FALSE))</f>
        <v>Not Creative</v>
      </c>
      <c r="P551" t="str">
        <f>VLOOKUP(A551,'LFS Metadata'!$H$2:$J$441,3,FALSE)</f>
        <v>Deep sea, coastal and Great Lakes water transportation</v>
      </c>
    </row>
    <row r="552" spans="1:16" x14ac:dyDescent="0.45">
      <c r="A552" s="18" t="s">
        <v>10657</v>
      </c>
      <c r="B552" s="4" t="str">
        <f>RIGHT(A552,6)</f>
        <v>483200</v>
      </c>
      <c r="C552" s="4" t="str">
        <f>LEFT(B552,5)&amp;"0"</f>
        <v>483200</v>
      </c>
      <c r="D552" s="4" t="str">
        <f>LEFT(B552,4)&amp;"00"</f>
        <v>483200</v>
      </c>
      <c r="E552" s="4" t="str">
        <f>LEFT(B552,3)&amp;"000"</f>
        <v>483000</v>
      </c>
      <c r="F552" s="4" t="str">
        <f>LEFT(B552,2)&amp;"0000"</f>
        <v>480000</v>
      </c>
      <c r="G552" s="18" t="s">
        <v>6031</v>
      </c>
      <c r="H552" s="160">
        <v>0</v>
      </c>
      <c r="I552" s="18" t="s">
        <v>6031</v>
      </c>
      <c r="J552" s="18"/>
      <c r="K552" s="173"/>
      <c r="L552" s="173"/>
      <c r="M552" s="36" t="s">
        <v>662</v>
      </c>
      <c r="N552" s="18" t="s">
        <v>11884</v>
      </c>
      <c r="O552" s="18" t="str">
        <f>IF(ISERROR(VLOOKUP(B552,B$2:G$184,6,FALSE)),"Not Creative",VLOOKUP(B552,B$2:G$184,6,FALSE))</f>
        <v>Not Creative</v>
      </c>
      <c r="P552" s="67" t="str">
        <f>VLOOKUP(A552,'LFS Metadata'!$H$2:$J$441,3,FALSE)</f>
        <v>Inland water transportation</v>
      </c>
    </row>
    <row r="553" spans="1:16" x14ac:dyDescent="0.45">
      <c r="A553" s="22" t="s">
        <v>10652</v>
      </c>
      <c r="B553" s="5" t="str">
        <f>RIGHT(A553,6)</f>
        <v>48-400</v>
      </c>
      <c r="C553" s="5" t="str">
        <f>LEFT(B553,5)&amp;"0"</f>
        <v>48-400</v>
      </c>
      <c r="D553" s="5" t="str">
        <f>LEFT(B553,4)&amp;"00"</f>
        <v>48-400</v>
      </c>
      <c r="E553" s="5" t="str">
        <f>LEFT(B553,3)&amp;"000"</f>
        <v>48-000</v>
      </c>
      <c r="F553" s="5" t="str">
        <f>LEFT(B553,2)&amp;"0000"</f>
        <v>480000</v>
      </c>
      <c r="G553" s="22" t="s">
        <v>6031</v>
      </c>
      <c r="H553" s="160">
        <v>1</v>
      </c>
      <c r="I553" s="22" t="s">
        <v>6031</v>
      </c>
      <c r="J553" s="22"/>
      <c r="K553" s="173"/>
      <c r="L553" s="173"/>
      <c r="M553" s="61" t="s">
        <v>662</v>
      </c>
      <c r="N553" s="18" t="s">
        <v>11884</v>
      </c>
      <c r="O553" s="22" t="str">
        <f>IF(ISERROR(VLOOKUP(B553,B$2:G$184,6,FALSE)),"Not Creative",VLOOKUP(B553,B$2:G$184,6,FALSE))</f>
        <v>Not Creative</v>
      </c>
      <c r="P553" s="67" t="str">
        <f>VLOOKUP(A553,'LFS Metadata'!$H$2:$J$441,3,FALSE)</f>
        <v xml:space="preserve"> Transportation and warehousing</v>
      </c>
    </row>
    <row r="554" spans="1:16" x14ac:dyDescent="0.45">
      <c r="A554" s="18" t="s">
        <v>10658</v>
      </c>
      <c r="B554" s="4" t="str">
        <f>RIGHT(A554,6)</f>
        <v>484100</v>
      </c>
      <c r="C554" s="4" t="str">
        <f>LEFT(B554,5)&amp;"0"</f>
        <v>484100</v>
      </c>
      <c r="D554" s="4" t="str">
        <f>LEFT(B554,4)&amp;"00"</f>
        <v>484100</v>
      </c>
      <c r="E554" s="4" t="str">
        <f>LEFT(B554,3)&amp;"000"</f>
        <v>484000</v>
      </c>
      <c r="F554" s="4" t="str">
        <f>LEFT(B554,2)&amp;"0000"</f>
        <v>480000</v>
      </c>
      <c r="G554" s="18" t="s">
        <v>6031</v>
      </c>
      <c r="H554" s="160">
        <v>2.5957544993077987E-3</v>
      </c>
      <c r="I554" s="18" t="s">
        <v>6031</v>
      </c>
      <c r="J554" s="18"/>
      <c r="K554" s="173"/>
      <c r="L554" s="173"/>
      <c r="M554" s="36" t="s">
        <v>662</v>
      </c>
      <c r="N554" s="18" t="s">
        <v>11884</v>
      </c>
      <c r="O554" s="18" t="str">
        <f>IF(ISERROR(VLOOKUP(B554,B$2:G$184,6,FALSE)),"Not Creative",VLOOKUP(B554,B$2:G$184,6,FALSE))</f>
        <v>Not Creative</v>
      </c>
      <c r="P554" t="str">
        <f>VLOOKUP(A554,'LFS Metadata'!$H$2:$J$441,3,FALSE)</f>
        <v>General freight trucking</v>
      </c>
    </row>
    <row r="555" spans="1:16" x14ac:dyDescent="0.45">
      <c r="A555" s="22" t="s">
        <v>10659</v>
      </c>
      <c r="B555" s="5" t="str">
        <f>RIGHT(A555,6)</f>
        <v>484200</v>
      </c>
      <c r="C555" s="5" t="str">
        <f>LEFT(B555,5)&amp;"0"</f>
        <v>484200</v>
      </c>
      <c r="D555" s="5" t="str">
        <f>LEFT(B555,4)&amp;"00"</f>
        <v>484200</v>
      </c>
      <c r="E555" s="5" t="str">
        <f>LEFT(B555,3)&amp;"000"</f>
        <v>484000</v>
      </c>
      <c r="F555" s="5" t="str">
        <f>LEFT(B555,2)&amp;"0000"</f>
        <v>480000</v>
      </c>
      <c r="G555" s="22" t="s">
        <v>6031</v>
      </c>
      <c r="H555" s="160">
        <v>2.4051803885291397E-3</v>
      </c>
      <c r="I555" s="22" t="s">
        <v>6031</v>
      </c>
      <c r="J555" s="22"/>
      <c r="K555" s="173"/>
      <c r="L555" s="173"/>
      <c r="M555" s="61" t="s">
        <v>662</v>
      </c>
      <c r="N555" s="18" t="s">
        <v>11884</v>
      </c>
      <c r="O555" s="22" t="str">
        <f>IF(ISERROR(VLOOKUP(B555,B$2:G$184,6,FALSE)),"Not Creative",VLOOKUP(B555,B$2:G$184,6,FALSE))</f>
        <v>Not Creative</v>
      </c>
      <c r="P555" s="67" t="str">
        <f>VLOOKUP(A555,'LFS Metadata'!$H$2:$J$441,3,FALSE)</f>
        <v>Specialized freight trucking</v>
      </c>
    </row>
    <row r="556" spans="1:16" x14ac:dyDescent="0.45">
      <c r="A556" s="18" t="s">
        <v>10660</v>
      </c>
      <c r="B556" s="4" t="str">
        <f>RIGHT(A556,6)</f>
        <v>485100</v>
      </c>
      <c r="C556" s="4" t="str">
        <f>LEFT(B556,5)&amp;"0"</f>
        <v>485100</v>
      </c>
      <c r="D556" s="4" t="str">
        <f>LEFT(B556,4)&amp;"00"</f>
        <v>485100</v>
      </c>
      <c r="E556" s="4" t="str">
        <f>LEFT(B556,3)&amp;"000"</f>
        <v>485000</v>
      </c>
      <c r="F556" s="4" t="str">
        <f>LEFT(B556,2)&amp;"0000"</f>
        <v>480000</v>
      </c>
      <c r="G556" s="18" t="s">
        <v>6031</v>
      </c>
      <c r="H556" s="160">
        <v>1.5206929740134744E-2</v>
      </c>
      <c r="I556" s="18" t="s">
        <v>6031</v>
      </c>
      <c r="J556" s="18"/>
      <c r="K556" s="173"/>
      <c r="L556" s="173"/>
      <c r="M556" s="36" t="s">
        <v>662</v>
      </c>
      <c r="N556" s="18" t="s">
        <v>11884</v>
      </c>
      <c r="O556" s="18" t="str">
        <f>IF(ISERROR(VLOOKUP(B556,B$2:G$184,6,FALSE)),"Not Creative",VLOOKUP(B556,B$2:G$184,6,FALSE))</f>
        <v>Not Creative</v>
      </c>
      <c r="P556" t="str">
        <f>VLOOKUP(A556,'LFS Metadata'!$H$2:$J$441,3,FALSE)</f>
        <v>Urban transit systems</v>
      </c>
    </row>
    <row r="557" spans="1:16" x14ac:dyDescent="0.45">
      <c r="A557" s="22" t="s">
        <v>10661</v>
      </c>
      <c r="B557" s="5" t="str">
        <f>RIGHT(A557,6)</f>
        <v>485200</v>
      </c>
      <c r="C557" s="5" t="str">
        <f>LEFT(B557,5)&amp;"0"</f>
        <v>485200</v>
      </c>
      <c r="D557" s="5" t="str">
        <f>LEFT(B557,4)&amp;"00"</f>
        <v>485200</v>
      </c>
      <c r="E557" s="5" t="str">
        <f>LEFT(B557,3)&amp;"000"</f>
        <v>485000</v>
      </c>
      <c r="F557" s="5" t="str">
        <f>LEFT(B557,2)&amp;"0000"</f>
        <v>480000</v>
      </c>
      <c r="G557" s="22" t="s">
        <v>6031</v>
      </c>
      <c r="H557" s="160">
        <v>3.0257186081694403E-3</v>
      </c>
      <c r="I557" s="22" t="s">
        <v>6031</v>
      </c>
      <c r="J557" s="22"/>
      <c r="K557" s="173"/>
      <c r="L557" s="173"/>
      <c r="M557" s="61" t="s">
        <v>662</v>
      </c>
      <c r="N557" s="18" t="s">
        <v>11884</v>
      </c>
      <c r="O557" s="22" t="str">
        <f>IF(ISERROR(VLOOKUP(B557,B$2:G$184,6,FALSE)),"Not Creative",VLOOKUP(B557,B$2:G$184,6,FALSE))</f>
        <v>Not Creative</v>
      </c>
      <c r="P557" s="67" t="str">
        <f>VLOOKUP(A557,'LFS Metadata'!$H$2:$J$441,3,FALSE)</f>
        <v>Interurban and rural bus transportation</v>
      </c>
    </row>
    <row r="558" spans="1:16" x14ac:dyDescent="0.45">
      <c r="A558" s="18" t="s">
        <v>10662</v>
      </c>
      <c r="B558" s="4" t="str">
        <f>RIGHT(A558,6)</f>
        <v>485300</v>
      </c>
      <c r="C558" s="4" t="str">
        <f>LEFT(B558,5)&amp;"0"</f>
        <v>485300</v>
      </c>
      <c r="D558" s="4" t="str">
        <f>LEFT(B558,4)&amp;"00"</f>
        <v>485300</v>
      </c>
      <c r="E558" s="4" t="str">
        <f>LEFT(B558,3)&amp;"000"</f>
        <v>485000</v>
      </c>
      <c r="F558" s="4" t="str">
        <f>LEFT(B558,2)&amp;"0000"</f>
        <v>480000</v>
      </c>
      <c r="G558" s="18" t="s">
        <v>6031</v>
      </c>
      <c r="H558" s="160">
        <v>2.5783419278064259E-3</v>
      </c>
      <c r="I558" s="18" t="s">
        <v>6031</v>
      </c>
      <c r="J558" s="18"/>
      <c r="K558" s="173"/>
      <c r="L558" s="173"/>
      <c r="M558" s="36" t="s">
        <v>662</v>
      </c>
      <c r="N558" s="18" t="s">
        <v>11884</v>
      </c>
      <c r="O558" s="18" t="str">
        <f>IF(ISERROR(VLOOKUP(B558,B$2:G$184,6,FALSE)),"Not Creative",VLOOKUP(B558,B$2:G$184,6,FALSE))</f>
        <v>Not Creative</v>
      </c>
      <c r="P558" t="str">
        <f>VLOOKUP(A558,'LFS Metadata'!$H$2:$J$441,3,FALSE)</f>
        <v>Taxi and limousine service</v>
      </c>
    </row>
    <row r="559" spans="1:16" x14ac:dyDescent="0.45">
      <c r="A559" s="22" t="s">
        <v>10663</v>
      </c>
      <c r="B559" s="5" t="str">
        <f>RIGHT(A559,6)</f>
        <v>485400</v>
      </c>
      <c r="C559" s="5" t="str">
        <f>LEFT(B559,5)&amp;"0"</f>
        <v>485400</v>
      </c>
      <c r="D559" s="5" t="str">
        <f>LEFT(B559,4)&amp;"00"</f>
        <v>485400</v>
      </c>
      <c r="E559" s="5" t="str">
        <f>LEFT(B559,3)&amp;"000"</f>
        <v>485000</v>
      </c>
      <c r="F559" s="5" t="str">
        <f>LEFT(B559,2)&amp;"0000"</f>
        <v>480000</v>
      </c>
      <c r="G559" s="22" t="s">
        <v>6031</v>
      </c>
      <c r="H559" s="160">
        <v>7.0241161320533829E-4</v>
      </c>
      <c r="I559" s="22" t="s">
        <v>6031</v>
      </c>
      <c r="J559" s="22"/>
      <c r="K559" s="173"/>
      <c r="L559" s="173"/>
      <c r="M559" s="61" t="s">
        <v>662</v>
      </c>
      <c r="N559" s="18" t="s">
        <v>11884</v>
      </c>
      <c r="O559" s="22" t="str">
        <f>IF(ISERROR(VLOOKUP(B559,B$2:G$184,6,FALSE)),"Not Creative",VLOOKUP(B559,B$2:G$184,6,FALSE))</f>
        <v>Not Creative</v>
      </c>
      <c r="P559" t="str">
        <f>VLOOKUP(A559,'LFS Metadata'!$H$2:$J$441,3,FALSE)</f>
        <v>School and employee bus transportation</v>
      </c>
    </row>
    <row r="560" spans="1:16" x14ac:dyDescent="0.45">
      <c r="A560" s="18" t="s">
        <v>10664</v>
      </c>
      <c r="B560" s="4" t="str">
        <f>RIGHT(A560,6)</f>
        <v>485500</v>
      </c>
      <c r="C560" s="4" t="str">
        <f>LEFT(B560,5)&amp;"0"</f>
        <v>485500</v>
      </c>
      <c r="D560" s="4" t="str">
        <f>LEFT(B560,4)&amp;"00"</f>
        <v>485500</v>
      </c>
      <c r="E560" s="4" t="str">
        <f>LEFT(B560,3)&amp;"000"</f>
        <v>485000</v>
      </c>
      <c r="F560" s="4" t="str">
        <f>LEFT(B560,2)&amp;"0000"</f>
        <v>480000</v>
      </c>
      <c r="G560" s="18" t="s">
        <v>6031</v>
      </c>
      <c r="H560" s="160">
        <v>6.0168471720818293E-3</v>
      </c>
      <c r="I560" s="18" t="s">
        <v>6031</v>
      </c>
      <c r="J560" s="18"/>
      <c r="K560" s="173"/>
      <c r="L560" s="173"/>
      <c r="M560" s="36" t="s">
        <v>662</v>
      </c>
      <c r="N560" s="18" t="s">
        <v>11884</v>
      </c>
      <c r="O560" s="18" t="str">
        <f>IF(ISERROR(VLOOKUP(B560,B$2:G$184,6,FALSE)),"Not Creative",VLOOKUP(B560,B$2:G$184,6,FALSE))</f>
        <v>Not Creative</v>
      </c>
      <c r="P560" t="str">
        <f>VLOOKUP(A560,'LFS Metadata'!$H$2:$J$441,3,FALSE)</f>
        <v>Charter bus industry</v>
      </c>
    </row>
    <row r="561" spans="1:16" x14ac:dyDescent="0.45">
      <c r="A561" s="22" t="s">
        <v>10665</v>
      </c>
      <c r="B561" s="5" t="str">
        <f>RIGHT(A561,6)</f>
        <v>485900</v>
      </c>
      <c r="C561" s="5" t="str">
        <f>LEFT(B561,5)&amp;"0"</f>
        <v>485900</v>
      </c>
      <c r="D561" s="5" t="str">
        <f>LEFT(B561,4)&amp;"00"</f>
        <v>485900</v>
      </c>
      <c r="E561" s="5" t="str">
        <f>LEFT(B561,3)&amp;"000"</f>
        <v>485000</v>
      </c>
      <c r="F561" s="5" t="str">
        <f>LEFT(B561,2)&amp;"0000"</f>
        <v>480000</v>
      </c>
      <c r="G561" s="22" t="s">
        <v>6031</v>
      </c>
      <c r="H561" s="160">
        <v>1.9743336623889436E-3</v>
      </c>
      <c r="I561" s="22" t="s">
        <v>6031</v>
      </c>
      <c r="J561" s="22"/>
      <c r="K561" s="173"/>
      <c r="L561" s="173"/>
      <c r="M561" s="61" t="s">
        <v>662</v>
      </c>
      <c r="N561" s="18" t="s">
        <v>11884</v>
      </c>
      <c r="O561" s="22" t="str">
        <f>IF(ISERROR(VLOOKUP(B561,B$2:G$184,6,FALSE)),"Not Creative",VLOOKUP(B561,B$2:G$184,6,FALSE))</f>
        <v>Not Creative</v>
      </c>
      <c r="P561" t="str">
        <f>VLOOKUP(A561,'LFS Metadata'!$H$2:$J$441,3,FALSE)</f>
        <v>Other transit and ground passenger transportation</v>
      </c>
    </row>
    <row r="562" spans="1:16" x14ac:dyDescent="0.45">
      <c r="A562" s="18" t="s">
        <v>10666</v>
      </c>
      <c r="B562" s="4" t="str">
        <f>RIGHT(A562,6)</f>
        <v>486100</v>
      </c>
      <c r="C562" s="4" t="str">
        <f>LEFT(B562,5)&amp;"0"</f>
        <v>486100</v>
      </c>
      <c r="D562" s="4" t="str">
        <f>LEFT(B562,4)&amp;"00"</f>
        <v>486100</v>
      </c>
      <c r="E562" s="4" t="str">
        <f>LEFT(B562,3)&amp;"000"</f>
        <v>486000</v>
      </c>
      <c r="F562" s="4" t="str">
        <f>LEFT(B562,2)&amp;"0000"</f>
        <v>480000</v>
      </c>
      <c r="G562" s="18" t="s">
        <v>6031</v>
      </c>
      <c r="H562" s="160">
        <v>3.7714285714285714E-2</v>
      </c>
      <c r="I562" s="18" t="s">
        <v>6031</v>
      </c>
      <c r="J562" s="18"/>
      <c r="K562" s="173"/>
      <c r="L562" s="173"/>
      <c r="M562" s="36" t="s">
        <v>662</v>
      </c>
      <c r="N562" s="18" t="s">
        <v>11884</v>
      </c>
      <c r="O562" s="18" t="str">
        <f>IF(ISERROR(VLOOKUP(B562,B$2:G$184,6,FALSE)),"Not Creative",VLOOKUP(B562,B$2:G$184,6,FALSE))</f>
        <v>Not Creative</v>
      </c>
      <c r="P562" s="67" t="str">
        <f>VLOOKUP(A562,'LFS Metadata'!$H$2:$J$441,3,FALSE)</f>
        <v>Pipeline transportation of crude oil</v>
      </c>
    </row>
    <row r="563" spans="1:16" x14ac:dyDescent="0.45">
      <c r="A563" s="22" t="s">
        <v>10667</v>
      </c>
      <c r="B563" s="5" t="str">
        <f>RIGHT(A563,6)</f>
        <v>486200</v>
      </c>
      <c r="C563" s="5" t="str">
        <f>LEFT(B563,5)&amp;"0"</f>
        <v>486200</v>
      </c>
      <c r="D563" s="5" t="str">
        <f>LEFT(B563,4)&amp;"00"</f>
        <v>486200</v>
      </c>
      <c r="E563" s="5" t="str">
        <f>LEFT(B563,3)&amp;"000"</f>
        <v>486000</v>
      </c>
      <c r="F563" s="5" t="str">
        <f>LEFT(B563,2)&amp;"0000"</f>
        <v>480000</v>
      </c>
      <c r="G563" s="22" t="s">
        <v>6031</v>
      </c>
      <c r="H563" s="160">
        <v>3.9745627980922099E-2</v>
      </c>
      <c r="I563" s="22" t="s">
        <v>6031</v>
      </c>
      <c r="J563" s="22"/>
      <c r="K563" s="173"/>
      <c r="L563" s="173"/>
      <c r="M563" s="61" t="s">
        <v>662</v>
      </c>
      <c r="N563" s="18" t="s">
        <v>11884</v>
      </c>
      <c r="O563" s="22" t="str">
        <f>IF(ISERROR(VLOOKUP(B563,B$2:G$184,6,FALSE)),"Not Creative",VLOOKUP(B563,B$2:G$184,6,FALSE))</f>
        <v>Not Creative</v>
      </c>
      <c r="P563" s="67" t="str">
        <f>VLOOKUP(A563,'LFS Metadata'!$H$2:$J$441,3,FALSE)</f>
        <v>Pipeline transportation of natural gas</v>
      </c>
    </row>
    <row r="564" spans="1:16" x14ac:dyDescent="0.45">
      <c r="A564" s="18" t="s">
        <v>10668</v>
      </c>
      <c r="B564" s="4" t="str">
        <f>RIGHT(A564,6)</f>
        <v>486900</v>
      </c>
      <c r="C564" s="4" t="str">
        <f>LEFT(B564,5)&amp;"0"</f>
        <v>486900</v>
      </c>
      <c r="D564" s="4" t="str">
        <f>LEFT(B564,4)&amp;"00"</f>
        <v>486900</v>
      </c>
      <c r="E564" s="4" t="str">
        <f>LEFT(B564,3)&amp;"000"</f>
        <v>486000</v>
      </c>
      <c r="F564" s="4" t="str">
        <f>LEFT(B564,2)&amp;"0000"</f>
        <v>480000</v>
      </c>
      <c r="G564" s="18" t="s">
        <v>6031</v>
      </c>
      <c r="H564" s="160">
        <v>0</v>
      </c>
      <c r="I564" s="18" t="s">
        <v>6031</v>
      </c>
      <c r="J564" s="18"/>
      <c r="K564" s="173"/>
      <c r="L564" s="173"/>
      <c r="M564" s="36" t="s">
        <v>662</v>
      </c>
      <c r="N564" s="18" t="s">
        <v>11884</v>
      </c>
      <c r="O564" s="18" t="str">
        <f>IF(ISERROR(VLOOKUP(B564,B$2:G$184,6,FALSE)),"Not Creative",VLOOKUP(B564,B$2:G$184,6,FALSE))</f>
        <v>Not Creative</v>
      </c>
      <c r="P564" t="str">
        <f>VLOOKUP(A564,'LFS Metadata'!$H$2:$J$441,3,FALSE)</f>
        <v>Other pipeline transportation</v>
      </c>
    </row>
    <row r="565" spans="1:16" x14ac:dyDescent="0.45">
      <c r="A565" s="22" t="s">
        <v>10669</v>
      </c>
      <c r="B565" s="5" t="str">
        <f>RIGHT(A565,6)</f>
        <v>487100</v>
      </c>
      <c r="C565" s="5" t="str">
        <f>LEFT(B565,5)&amp;"0"</f>
        <v>487100</v>
      </c>
      <c r="D565" s="5" t="str">
        <f>LEFT(B565,4)&amp;"00"</f>
        <v>487100</v>
      </c>
      <c r="E565" s="5" t="str">
        <f>LEFT(B565,3)&amp;"000"</f>
        <v>487000</v>
      </c>
      <c r="F565" s="5" t="str">
        <f>LEFT(B565,2)&amp;"0000"</f>
        <v>480000</v>
      </c>
      <c r="G565" s="22" t="s">
        <v>6031</v>
      </c>
      <c r="H565" s="160">
        <v>1.4705882352941176E-2</v>
      </c>
      <c r="I565" s="22" t="s">
        <v>6031</v>
      </c>
      <c r="J565" s="22"/>
      <c r="K565" s="173"/>
      <c r="L565" s="173"/>
      <c r="M565" s="61" t="s">
        <v>662</v>
      </c>
      <c r="N565" s="18" t="s">
        <v>11884</v>
      </c>
      <c r="O565" s="22" t="str">
        <f>IF(ISERROR(VLOOKUP(B565,B$2:G$184,6,FALSE)),"Not Creative",VLOOKUP(B565,B$2:G$184,6,FALSE))</f>
        <v>Not Creative</v>
      </c>
      <c r="P565" s="67" t="str">
        <f>VLOOKUP(A565,'LFS Metadata'!$H$2:$J$441,3,FALSE)</f>
        <v>Scenic and sightseeing transportation, land</v>
      </c>
    </row>
    <row r="566" spans="1:16" x14ac:dyDescent="0.45">
      <c r="A566" s="18" t="s">
        <v>10670</v>
      </c>
      <c r="B566" s="4" t="str">
        <f>RIGHT(A566,6)</f>
        <v>487200</v>
      </c>
      <c r="C566" s="4" t="str">
        <f>LEFT(B566,5)&amp;"0"</f>
        <v>487200</v>
      </c>
      <c r="D566" s="4" t="str">
        <f>LEFT(B566,4)&amp;"00"</f>
        <v>487200</v>
      </c>
      <c r="E566" s="4" t="str">
        <f>LEFT(B566,3)&amp;"000"</f>
        <v>487000</v>
      </c>
      <c r="F566" s="4" t="str">
        <f>LEFT(B566,2)&amp;"0000"</f>
        <v>480000</v>
      </c>
      <c r="G566" s="18" t="s">
        <v>6031</v>
      </c>
      <c r="H566" s="160">
        <v>4.7222222222222221E-2</v>
      </c>
      <c r="I566" s="18" t="s">
        <v>6031</v>
      </c>
      <c r="J566" s="18"/>
      <c r="K566" s="173"/>
      <c r="L566" s="173"/>
      <c r="M566" s="36" t="s">
        <v>662</v>
      </c>
      <c r="N566" s="18" t="s">
        <v>11884</v>
      </c>
      <c r="O566" s="18" t="str">
        <f>IF(ISERROR(VLOOKUP(B566,B$2:G$184,6,FALSE)),"Not Creative",VLOOKUP(B566,B$2:G$184,6,FALSE))</f>
        <v>Not Creative</v>
      </c>
      <c r="P566" t="str">
        <f>VLOOKUP(A566,'LFS Metadata'!$H$2:$J$441,3,FALSE)</f>
        <v>Scenic and sightseeing transportation, water</v>
      </c>
    </row>
    <row r="567" spans="1:16" x14ac:dyDescent="0.45">
      <c r="A567" s="22" t="s">
        <v>10671</v>
      </c>
      <c r="B567" s="5" t="str">
        <f>RIGHT(A567,6)</f>
        <v>487900</v>
      </c>
      <c r="C567" s="5" t="str">
        <f>LEFT(B567,5)&amp;"0"</f>
        <v>487900</v>
      </c>
      <c r="D567" s="5" t="str">
        <f>LEFT(B567,4)&amp;"00"</f>
        <v>487900</v>
      </c>
      <c r="E567" s="5" t="str">
        <f>LEFT(B567,3)&amp;"000"</f>
        <v>487000</v>
      </c>
      <c r="F567" s="5" t="str">
        <f>LEFT(B567,2)&amp;"0000"</f>
        <v>480000</v>
      </c>
      <c r="G567" s="22" t="s">
        <v>6031</v>
      </c>
      <c r="H567" s="160">
        <v>0</v>
      </c>
      <c r="I567" s="22" t="s">
        <v>6031</v>
      </c>
      <c r="J567" s="22"/>
      <c r="K567" s="173"/>
      <c r="L567" s="173"/>
      <c r="M567" s="61" t="s">
        <v>662</v>
      </c>
      <c r="N567" s="18" t="s">
        <v>11884</v>
      </c>
      <c r="O567" s="22" t="str">
        <f>IF(ISERROR(VLOOKUP(B567,B$2:G$184,6,FALSE)),"Not Creative",VLOOKUP(B567,B$2:G$184,6,FALSE))</f>
        <v>Not Creative</v>
      </c>
      <c r="P567" t="str">
        <f>VLOOKUP(A567,'LFS Metadata'!$H$2:$J$441,3,FALSE)</f>
        <v>Scenic and sightseeing transportation, other</v>
      </c>
    </row>
    <row r="568" spans="1:16" x14ac:dyDescent="0.45">
      <c r="A568" s="18" t="s">
        <v>10672</v>
      </c>
      <c r="B568" s="4" t="str">
        <f>RIGHT(A568,6)</f>
        <v>488100</v>
      </c>
      <c r="C568" s="4" t="str">
        <f>LEFT(B568,5)&amp;"0"</f>
        <v>488100</v>
      </c>
      <c r="D568" s="4" t="str">
        <f>LEFT(B568,4)&amp;"00"</f>
        <v>488100</v>
      </c>
      <c r="E568" s="4" t="str">
        <f>LEFT(B568,3)&amp;"000"</f>
        <v>488000</v>
      </c>
      <c r="F568" s="4" t="str">
        <f>LEFT(B568,2)&amp;"0000"</f>
        <v>480000</v>
      </c>
      <c r="G568" s="18" t="s">
        <v>6031</v>
      </c>
      <c r="H568" s="160">
        <v>2.1831412977562158E-2</v>
      </c>
      <c r="I568" s="18" t="s">
        <v>6031</v>
      </c>
      <c r="J568" s="18"/>
      <c r="K568" s="173"/>
      <c r="L568" s="173"/>
      <c r="M568" s="36" t="s">
        <v>662</v>
      </c>
      <c r="N568" s="18" t="s">
        <v>11884</v>
      </c>
      <c r="O568" s="18" t="str">
        <f>IF(ISERROR(VLOOKUP(B568,B$2:G$184,6,FALSE)),"Not Creative",VLOOKUP(B568,B$2:G$184,6,FALSE))</f>
        <v>Not Creative</v>
      </c>
      <c r="P568" t="str">
        <f>VLOOKUP(A568,'LFS Metadata'!$H$2:$J$441,3,FALSE)</f>
        <v>Support activities for air transportation</v>
      </c>
    </row>
    <row r="569" spans="1:16" x14ac:dyDescent="0.45">
      <c r="A569" s="22" t="s">
        <v>10673</v>
      </c>
      <c r="B569" s="5" t="str">
        <f>RIGHT(A569,6)</f>
        <v>488200</v>
      </c>
      <c r="C569" s="5" t="str">
        <f>LEFT(B569,5)&amp;"0"</f>
        <v>488200</v>
      </c>
      <c r="D569" s="5" t="str">
        <f>LEFT(B569,4)&amp;"00"</f>
        <v>488200</v>
      </c>
      <c r="E569" s="5" t="str">
        <f>LEFT(B569,3)&amp;"000"</f>
        <v>488000</v>
      </c>
      <c r="F569" s="5" t="str">
        <f>LEFT(B569,2)&amp;"0000"</f>
        <v>480000</v>
      </c>
      <c r="G569" s="22" t="s">
        <v>6031</v>
      </c>
      <c r="H569" s="160">
        <v>1.2618296529968454E-2</v>
      </c>
      <c r="I569" s="22" t="s">
        <v>6031</v>
      </c>
      <c r="J569" s="22"/>
      <c r="K569" s="173"/>
      <c r="L569" s="173"/>
      <c r="M569" s="61" t="s">
        <v>662</v>
      </c>
      <c r="N569" s="18" t="s">
        <v>11884</v>
      </c>
      <c r="O569" s="22" t="str">
        <f>IF(ISERROR(VLOOKUP(B569,B$2:G$184,6,FALSE)),"Not Creative",VLOOKUP(B569,B$2:G$184,6,FALSE))</f>
        <v>Not Creative</v>
      </c>
      <c r="P569" t="str">
        <f>VLOOKUP(A569,'LFS Metadata'!$H$2:$J$441,3,FALSE)</f>
        <v>Support activities for rail transportation</v>
      </c>
    </row>
    <row r="570" spans="1:16" x14ac:dyDescent="0.45">
      <c r="A570" s="18" t="s">
        <v>10674</v>
      </c>
      <c r="B570" s="4" t="str">
        <f>RIGHT(A570,6)</f>
        <v>488300</v>
      </c>
      <c r="C570" s="4" t="str">
        <f>LEFT(B570,5)&amp;"0"</f>
        <v>488300</v>
      </c>
      <c r="D570" s="4" t="str">
        <f>LEFT(B570,4)&amp;"00"</f>
        <v>488300</v>
      </c>
      <c r="E570" s="4" t="str">
        <f>LEFT(B570,3)&amp;"000"</f>
        <v>488000</v>
      </c>
      <c r="F570" s="4" t="str">
        <f>LEFT(B570,2)&amp;"0000"</f>
        <v>480000</v>
      </c>
      <c r="G570" s="18" t="s">
        <v>6031</v>
      </c>
      <c r="H570" s="160">
        <v>6.439742410303588E-3</v>
      </c>
      <c r="I570" s="18" t="s">
        <v>6031</v>
      </c>
      <c r="J570" s="18"/>
      <c r="K570" s="173"/>
      <c r="L570" s="173"/>
      <c r="M570" s="36" t="s">
        <v>662</v>
      </c>
      <c r="N570" s="18" t="s">
        <v>11884</v>
      </c>
      <c r="O570" s="18" t="str">
        <f>IF(ISERROR(VLOOKUP(B570,B$2:G$184,6,FALSE)),"Not Creative",VLOOKUP(B570,B$2:G$184,6,FALSE))</f>
        <v>Not Creative</v>
      </c>
      <c r="P570" s="67" t="str">
        <f>VLOOKUP(A570,'LFS Metadata'!$H$2:$J$441,3,FALSE)</f>
        <v>Support activities for water transportation</v>
      </c>
    </row>
    <row r="571" spans="1:16" x14ac:dyDescent="0.45">
      <c r="A571" s="22" t="s">
        <v>10675</v>
      </c>
      <c r="B571" s="5" t="str">
        <f>RIGHT(A571,6)</f>
        <v>488400</v>
      </c>
      <c r="C571" s="5" t="str">
        <f>LEFT(B571,5)&amp;"0"</f>
        <v>488400</v>
      </c>
      <c r="D571" s="5" t="str">
        <f>LEFT(B571,4)&amp;"00"</f>
        <v>488400</v>
      </c>
      <c r="E571" s="5" t="str">
        <f>LEFT(B571,3)&amp;"000"</f>
        <v>488000</v>
      </c>
      <c r="F571" s="5" t="str">
        <f>LEFT(B571,2)&amp;"0000"</f>
        <v>480000</v>
      </c>
      <c r="G571" s="22" t="s">
        <v>6031</v>
      </c>
      <c r="H571" s="160">
        <v>6.2611806797853312E-3</v>
      </c>
      <c r="I571" s="22" t="s">
        <v>6031</v>
      </c>
      <c r="J571" s="22"/>
      <c r="K571" s="173"/>
      <c r="L571" s="173"/>
      <c r="M571" s="61" t="s">
        <v>662</v>
      </c>
      <c r="N571" s="18" t="s">
        <v>11884</v>
      </c>
      <c r="O571" s="22" t="str">
        <f>IF(ISERROR(VLOOKUP(B571,B$2:G$184,6,FALSE)),"Not Creative",VLOOKUP(B571,B$2:G$184,6,FALSE))</f>
        <v>Not Creative</v>
      </c>
      <c r="P571" t="str">
        <f>VLOOKUP(A571,'LFS Metadata'!$H$2:$J$441,3,FALSE)</f>
        <v>Support activities for road transportation</v>
      </c>
    </row>
    <row r="572" spans="1:16" x14ac:dyDescent="0.45">
      <c r="A572" s="18" t="s">
        <v>10676</v>
      </c>
      <c r="B572" s="4" t="str">
        <f>RIGHT(A572,6)</f>
        <v>488500</v>
      </c>
      <c r="C572" s="4" t="str">
        <f>LEFT(B572,5)&amp;"0"</f>
        <v>488500</v>
      </c>
      <c r="D572" s="4" t="str">
        <f>LEFT(B572,4)&amp;"00"</f>
        <v>488500</v>
      </c>
      <c r="E572" s="4" t="str">
        <f>LEFT(B572,3)&amp;"000"</f>
        <v>488000</v>
      </c>
      <c r="F572" s="4" t="str">
        <f>LEFT(B572,2)&amp;"0000"</f>
        <v>480000</v>
      </c>
      <c r="G572" s="18" t="s">
        <v>6031</v>
      </c>
      <c r="H572" s="160">
        <v>1.3390795751885485E-2</v>
      </c>
      <c r="I572" s="18" t="s">
        <v>6031</v>
      </c>
      <c r="J572" s="18"/>
      <c r="K572" s="173"/>
      <c r="L572" s="173"/>
      <c r="M572" s="36" t="s">
        <v>662</v>
      </c>
      <c r="N572" s="18" t="s">
        <v>11884</v>
      </c>
      <c r="O572" s="18" t="str">
        <f>IF(ISERROR(VLOOKUP(B572,B$2:G$184,6,FALSE)),"Not Creative",VLOOKUP(B572,B$2:G$184,6,FALSE))</f>
        <v>Not Creative</v>
      </c>
      <c r="P572" t="str">
        <f>VLOOKUP(A572,'LFS Metadata'!$H$2:$J$441,3,FALSE)</f>
        <v>Freight transportation arrangement</v>
      </c>
    </row>
    <row r="573" spans="1:16" x14ac:dyDescent="0.45">
      <c r="A573" s="22" t="s">
        <v>10677</v>
      </c>
      <c r="B573" s="5" t="str">
        <f>RIGHT(A573,6)</f>
        <v>488900</v>
      </c>
      <c r="C573" s="5" t="str">
        <f>LEFT(B573,5)&amp;"0"</f>
        <v>488900</v>
      </c>
      <c r="D573" s="5" t="str">
        <f>LEFT(B573,4)&amp;"00"</f>
        <v>488900</v>
      </c>
      <c r="E573" s="5" t="str">
        <f>LEFT(B573,3)&amp;"000"</f>
        <v>488000</v>
      </c>
      <c r="F573" s="5" t="str">
        <f>LEFT(B573,2)&amp;"0000"</f>
        <v>480000</v>
      </c>
      <c r="G573" s="22" t="s">
        <v>6031</v>
      </c>
      <c r="H573" s="160">
        <v>8.1775700934579431E-3</v>
      </c>
      <c r="I573" s="22" t="s">
        <v>6031</v>
      </c>
      <c r="J573" s="22"/>
      <c r="K573" s="173"/>
      <c r="L573" s="173"/>
      <c r="M573" s="61" t="s">
        <v>662</v>
      </c>
      <c r="N573" s="18" t="s">
        <v>11884</v>
      </c>
      <c r="O573" s="22" t="str">
        <f>IF(ISERROR(VLOOKUP(B573,B$2:G$184,6,FALSE)),"Not Creative",VLOOKUP(B573,B$2:G$184,6,FALSE))</f>
        <v>Not Creative</v>
      </c>
      <c r="P573" s="67" t="str">
        <f>VLOOKUP(A573,'LFS Metadata'!$H$2:$J$441,3,FALSE)</f>
        <v>Other support activities for transportation</v>
      </c>
    </row>
    <row r="574" spans="1:16" x14ac:dyDescent="0.45">
      <c r="A574" s="18" t="s">
        <v>10678</v>
      </c>
      <c r="B574" s="4" t="str">
        <f>RIGHT(A574,6)</f>
        <v>491100</v>
      </c>
      <c r="C574" s="4" t="str">
        <f>LEFT(B574,5)&amp;"0"</f>
        <v>491100</v>
      </c>
      <c r="D574" s="4" t="str">
        <f>LEFT(B574,4)&amp;"00"</f>
        <v>491100</v>
      </c>
      <c r="E574" s="4" t="str">
        <f>LEFT(B574,3)&amp;"000"</f>
        <v>491000</v>
      </c>
      <c r="F574" s="4" t="str">
        <f>LEFT(B574,2)&amp;"0000"</f>
        <v>490000</v>
      </c>
      <c r="G574" s="18" t="s">
        <v>6031</v>
      </c>
      <c r="H574" s="160">
        <v>5.6024501381937699E-3</v>
      </c>
      <c r="I574" s="18" t="s">
        <v>6031</v>
      </c>
      <c r="J574" s="18"/>
      <c r="K574" s="173"/>
      <c r="L574" s="173"/>
      <c r="M574" s="36" t="s">
        <v>662</v>
      </c>
      <c r="N574" s="18" t="s">
        <v>11884</v>
      </c>
      <c r="O574" s="18" t="str">
        <f>IF(ISERROR(VLOOKUP(B574,B$2:G$184,6,FALSE)),"Not Creative",VLOOKUP(B574,B$2:G$184,6,FALSE))</f>
        <v>Not Creative</v>
      </c>
      <c r="P574" s="67" t="str">
        <f>VLOOKUP(A574,'LFS Metadata'!$H$2:$J$441,3,FALSE)</f>
        <v>Postal service</v>
      </c>
    </row>
    <row r="575" spans="1:16" x14ac:dyDescent="0.45">
      <c r="A575" s="22" t="s">
        <v>10679</v>
      </c>
      <c r="B575" s="5" t="str">
        <f>RIGHT(A575,6)</f>
        <v>492100</v>
      </c>
      <c r="C575" s="5" t="str">
        <f>LEFT(B575,5)&amp;"0"</f>
        <v>492100</v>
      </c>
      <c r="D575" s="5" t="str">
        <f>LEFT(B575,4)&amp;"00"</f>
        <v>492100</v>
      </c>
      <c r="E575" s="5" t="str">
        <f>LEFT(B575,3)&amp;"000"</f>
        <v>492000</v>
      </c>
      <c r="F575" s="5" t="str">
        <f>LEFT(B575,2)&amp;"0000"</f>
        <v>490000</v>
      </c>
      <c r="G575" s="22" t="s">
        <v>6031</v>
      </c>
      <c r="H575" s="160">
        <v>6.8731671554252199E-3</v>
      </c>
      <c r="I575" s="22" t="s">
        <v>6031</v>
      </c>
      <c r="J575" s="22"/>
      <c r="K575" s="173"/>
      <c r="L575" s="173"/>
      <c r="M575" s="61" t="s">
        <v>662</v>
      </c>
      <c r="N575" s="18" t="s">
        <v>11884</v>
      </c>
      <c r="O575" s="22" t="str">
        <f>IF(ISERROR(VLOOKUP(B575,B$2:G$184,6,FALSE)),"Not Creative",VLOOKUP(B575,B$2:G$184,6,FALSE))</f>
        <v>Not Creative</v>
      </c>
      <c r="P575" t="str">
        <f>VLOOKUP(A575,'LFS Metadata'!$H$2:$J$441,3,FALSE)</f>
        <v>Couriers</v>
      </c>
    </row>
    <row r="576" spans="1:16" x14ac:dyDescent="0.45">
      <c r="A576" s="18" t="s">
        <v>10680</v>
      </c>
      <c r="B576" s="4" t="str">
        <f>RIGHT(A576,6)</f>
        <v>492200</v>
      </c>
      <c r="C576" s="4" t="str">
        <f>LEFT(B576,5)&amp;"0"</f>
        <v>492200</v>
      </c>
      <c r="D576" s="4" t="str">
        <f>LEFT(B576,4)&amp;"00"</f>
        <v>492200</v>
      </c>
      <c r="E576" s="4" t="str">
        <f>LEFT(B576,3)&amp;"000"</f>
        <v>492000</v>
      </c>
      <c r="F576" s="4" t="str">
        <f>LEFT(B576,2)&amp;"0000"</f>
        <v>490000</v>
      </c>
      <c r="G576" s="18" t="s">
        <v>6031</v>
      </c>
      <c r="H576" s="160">
        <v>7.7220077220077222E-3</v>
      </c>
      <c r="I576" s="18" t="s">
        <v>6031</v>
      </c>
      <c r="J576" s="18"/>
      <c r="K576" s="173"/>
      <c r="L576" s="173"/>
      <c r="M576" s="36" t="s">
        <v>662</v>
      </c>
      <c r="N576" s="18" t="s">
        <v>11884</v>
      </c>
      <c r="O576" s="18" t="str">
        <f>IF(ISERROR(VLOOKUP(B576,B$2:G$184,6,FALSE)),"Not Creative",VLOOKUP(B576,B$2:G$184,6,FALSE))</f>
        <v>Not Creative</v>
      </c>
      <c r="P576" t="str">
        <f>VLOOKUP(A576,'LFS Metadata'!$H$2:$J$441,3,FALSE)</f>
        <v>Local messengers and local delivery</v>
      </c>
    </row>
    <row r="577" spans="1:16" x14ac:dyDescent="0.45">
      <c r="A577" s="22" t="s">
        <v>10681</v>
      </c>
      <c r="B577" s="5" t="str">
        <f>RIGHT(A577,6)</f>
        <v>493100</v>
      </c>
      <c r="C577" s="5" t="str">
        <f>LEFT(B577,5)&amp;"0"</f>
        <v>493100</v>
      </c>
      <c r="D577" s="5" t="str">
        <f>LEFT(B577,4)&amp;"00"</f>
        <v>493100</v>
      </c>
      <c r="E577" s="5" t="str">
        <f>LEFT(B577,3)&amp;"000"</f>
        <v>493000</v>
      </c>
      <c r="F577" s="5" t="str">
        <f>LEFT(B577,2)&amp;"0000"</f>
        <v>490000</v>
      </c>
      <c r="G577" s="22" t="s">
        <v>6031</v>
      </c>
      <c r="H577" s="160">
        <v>6.4084703259960994E-3</v>
      </c>
      <c r="I577" s="22" t="s">
        <v>6031</v>
      </c>
      <c r="J577" s="22"/>
      <c r="K577" s="173"/>
      <c r="L577" s="173"/>
      <c r="M577" s="61" t="s">
        <v>662</v>
      </c>
      <c r="N577" s="18" t="s">
        <v>11884</v>
      </c>
      <c r="O577" s="22" t="str">
        <f>IF(ISERROR(VLOOKUP(B577,B$2:G$184,6,FALSE)),"Not Creative",VLOOKUP(B577,B$2:G$184,6,FALSE))</f>
        <v>Not Creative</v>
      </c>
      <c r="P577" t="str">
        <f>VLOOKUP(A577,'LFS Metadata'!$H$2:$J$441,3,FALSE)</f>
        <v>Warehousing and storage</v>
      </c>
    </row>
    <row r="578" spans="1:16" x14ac:dyDescent="0.45">
      <c r="A578" s="67" t="s">
        <v>11879</v>
      </c>
      <c r="B578" s="4" t="str">
        <f>RIGHT(A578,6)</f>
        <v>Uncl00</v>
      </c>
      <c r="C578" s="4" t="str">
        <f>LEFT(B578,5)&amp;"0"</f>
        <v>Uncl00</v>
      </c>
      <c r="D578" s="4" t="str">
        <f>LEFT(B578,4)&amp;"00"</f>
        <v>Uncl00</v>
      </c>
      <c r="E578" s="4" t="str">
        <f>LEFT(B578,3)&amp;"000"</f>
        <v>Unc000</v>
      </c>
      <c r="F578" s="4" t="str">
        <f>LEFT(B578,2)&amp;"0000"</f>
        <v>Un0000</v>
      </c>
      <c r="G578" s="18" t="s">
        <v>11885</v>
      </c>
      <c r="H578" s="160">
        <v>1</v>
      </c>
      <c r="I578" s="18" t="s">
        <v>11885</v>
      </c>
      <c r="J578" s="18"/>
      <c r="K578" s="173"/>
      <c r="L578" s="173"/>
      <c r="M578" s="169" t="s">
        <v>12086</v>
      </c>
      <c r="N578" s="67" t="s">
        <v>12086</v>
      </c>
      <c r="O578" s="67"/>
      <c r="P578" t="s">
        <v>12087</v>
      </c>
    </row>
    <row r="579" spans="1:16" x14ac:dyDescent="0.45">
      <c r="A579" s="18" t="s">
        <v>10235</v>
      </c>
      <c r="B579" s="4" t="str">
        <f>RIGHT(A579,6)</f>
        <v>221100</v>
      </c>
      <c r="C579" s="4" t="str">
        <f>LEFT(B579,5)&amp;"0"</f>
        <v>221100</v>
      </c>
      <c r="D579" s="4" t="str">
        <f>LEFT(B579,4)&amp;"00"</f>
        <v>221100</v>
      </c>
      <c r="E579" s="4" t="str">
        <f>LEFT(B579,3)&amp;"000"</f>
        <v>221000</v>
      </c>
      <c r="F579" s="4" t="str">
        <f>LEFT(B579,2)&amp;"0000"</f>
        <v>220000</v>
      </c>
      <c r="G579" s="18" t="s">
        <v>6031</v>
      </c>
      <c r="H579" s="160">
        <v>3.0744572344455778E-2</v>
      </c>
      <c r="I579" s="18" t="s">
        <v>6031</v>
      </c>
      <c r="J579" s="18"/>
      <c r="K579" s="173"/>
      <c r="L579" s="173"/>
      <c r="M579" s="36" t="s">
        <v>139</v>
      </c>
      <c r="N579" s="18" t="s">
        <v>11886</v>
      </c>
      <c r="O579" s="18"/>
      <c r="P579" s="63" t="str">
        <f>VLOOKUP(B579,industry_descriptions!$A$2:$D$501,3,FALSE)</f>
        <v>221100 Electric power generation, transmission and distribution</v>
      </c>
    </row>
    <row r="580" spans="1:16" x14ac:dyDescent="0.45">
      <c r="A580" s="22" t="s">
        <v>10236</v>
      </c>
      <c r="B580" s="5" t="str">
        <f>RIGHT(A580,6)</f>
        <v>221200</v>
      </c>
      <c r="C580" s="5" t="str">
        <f>LEFT(B580,5)&amp;"0"</f>
        <v>221200</v>
      </c>
      <c r="D580" s="5" t="str">
        <f>LEFT(B580,4)&amp;"00"</f>
        <v>221200</v>
      </c>
      <c r="E580" s="5" t="str">
        <f>LEFT(B580,3)&amp;"000"</f>
        <v>221000</v>
      </c>
      <c r="F580" s="5" t="str">
        <f>LEFT(B580,2)&amp;"0000"</f>
        <v>220000</v>
      </c>
      <c r="G580" s="22" t="s">
        <v>6031</v>
      </c>
      <c r="H580" s="160">
        <v>4.1166936790923828E-2</v>
      </c>
      <c r="I580" s="22" t="s">
        <v>6031</v>
      </c>
      <c r="J580" s="22"/>
      <c r="K580" s="173"/>
      <c r="L580" s="173"/>
      <c r="M580" s="61" t="s">
        <v>139</v>
      </c>
      <c r="N580" s="18" t="s">
        <v>11886</v>
      </c>
      <c r="O580" s="22"/>
      <c r="P580" s="63" t="str">
        <f>VLOOKUP(B580,industry_descriptions!$A$2:$D$501,3,FALSE)</f>
        <v>221200 Natural gas distribution</v>
      </c>
    </row>
    <row r="581" spans="1:16" x14ac:dyDescent="0.45">
      <c r="A581" s="18" t="s">
        <v>10237</v>
      </c>
      <c r="B581" s="4" t="str">
        <f>RIGHT(A581,6)</f>
        <v>221300</v>
      </c>
      <c r="C581" s="4" t="str">
        <f>LEFT(B581,5)&amp;"0"</f>
        <v>221300</v>
      </c>
      <c r="D581" s="4" t="str">
        <f>LEFT(B581,4)&amp;"00"</f>
        <v>221300</v>
      </c>
      <c r="E581" s="4" t="str">
        <f>LEFT(B581,3)&amp;"000"</f>
        <v>221000</v>
      </c>
      <c r="F581" s="4" t="str">
        <f>LEFT(B581,2)&amp;"0000"</f>
        <v>220000</v>
      </c>
      <c r="G581" s="18" t="s">
        <v>6031</v>
      </c>
      <c r="H581" s="160">
        <v>9.0019569471624268E-3</v>
      </c>
      <c r="I581" s="18" t="s">
        <v>6031</v>
      </c>
      <c r="J581" s="18"/>
      <c r="K581" s="173"/>
      <c r="L581" s="173"/>
      <c r="M581" s="36" t="s">
        <v>139</v>
      </c>
      <c r="N581" s="18" t="s">
        <v>11886</v>
      </c>
      <c r="O581" s="18"/>
      <c r="P581" s="63" t="str">
        <f>VLOOKUP(B581,industry_descriptions!$A$2:$D$501,3,FALSE)</f>
        <v>221300 Water, sewage and other systems</v>
      </c>
    </row>
    <row r="582" spans="1:16" x14ac:dyDescent="0.45">
      <c r="A582" s="18" t="s">
        <v>10498</v>
      </c>
      <c r="B582" s="4" t="str">
        <f>RIGHT(A582,6)</f>
        <v>221100</v>
      </c>
      <c r="C582" s="4" t="str">
        <f>LEFT(B582,5)&amp;"0"</f>
        <v>221100</v>
      </c>
      <c r="D582" s="4" t="str">
        <f>LEFT(B582,4)&amp;"00"</f>
        <v>221100</v>
      </c>
      <c r="E582" s="4" t="str">
        <f>LEFT(B582,3)&amp;"000"</f>
        <v>221000</v>
      </c>
      <c r="F582" s="4" t="str">
        <f>LEFT(B582,2)&amp;"0000"</f>
        <v>220000</v>
      </c>
      <c r="G582" s="18" t="s">
        <v>6031</v>
      </c>
      <c r="H582" s="160">
        <v>3.0744572344455778E-2</v>
      </c>
      <c r="I582" s="18" t="s">
        <v>6031</v>
      </c>
      <c r="J582" s="18"/>
      <c r="K582" s="173"/>
      <c r="L582" s="173"/>
      <c r="M582" s="36" t="s">
        <v>139</v>
      </c>
      <c r="N582" s="18" t="s">
        <v>11884</v>
      </c>
      <c r="O582" s="18" t="str">
        <f>IF(ISERROR(VLOOKUP(B582,B$2:G$184,6,FALSE)),"Not Creative",VLOOKUP(B582,B$2:G$184,6,FALSE))</f>
        <v>Not Creative</v>
      </c>
      <c r="P582" s="67" t="str">
        <f>VLOOKUP(A582,'LFS Metadata'!$H$2:$J$441,3,FALSE)</f>
        <v>Electric power generation, transmission and distribution</v>
      </c>
    </row>
    <row r="583" spans="1:16" x14ac:dyDescent="0.45">
      <c r="A583" s="22" t="s">
        <v>10499</v>
      </c>
      <c r="B583" s="5" t="str">
        <f>RIGHT(A583,6)</f>
        <v>221200</v>
      </c>
      <c r="C583" s="5" t="str">
        <f>LEFT(B583,5)&amp;"0"</f>
        <v>221200</v>
      </c>
      <c r="D583" s="5" t="str">
        <f>LEFT(B583,4)&amp;"00"</f>
        <v>221200</v>
      </c>
      <c r="E583" s="5" t="str">
        <f>LEFT(B583,3)&amp;"000"</f>
        <v>221000</v>
      </c>
      <c r="F583" s="5" t="str">
        <f>LEFT(B583,2)&amp;"0000"</f>
        <v>220000</v>
      </c>
      <c r="G583" s="22" t="s">
        <v>6031</v>
      </c>
      <c r="H583" s="160">
        <v>4.1166936790923828E-2</v>
      </c>
      <c r="I583" s="22" t="s">
        <v>6031</v>
      </c>
      <c r="J583" s="22"/>
      <c r="K583" s="173"/>
      <c r="L583" s="173"/>
      <c r="M583" s="61" t="s">
        <v>139</v>
      </c>
      <c r="N583" s="18" t="s">
        <v>11884</v>
      </c>
      <c r="O583" s="22" t="str">
        <f>IF(ISERROR(VLOOKUP(B583,B$2:G$184,6,FALSE)),"Not Creative",VLOOKUP(B583,B$2:G$184,6,FALSE))</f>
        <v>Not Creative</v>
      </c>
      <c r="P583" t="str">
        <f>VLOOKUP(A583,'LFS Metadata'!$H$2:$J$441,3,FALSE)</f>
        <v>Natural gas distribution</v>
      </c>
    </row>
    <row r="584" spans="1:16" x14ac:dyDescent="0.45">
      <c r="A584" s="18" t="s">
        <v>10500</v>
      </c>
      <c r="B584" s="4" t="str">
        <f>RIGHT(A584,6)</f>
        <v>221300</v>
      </c>
      <c r="C584" s="4" t="str">
        <f>LEFT(B584,5)&amp;"0"</f>
        <v>221300</v>
      </c>
      <c r="D584" s="4" t="str">
        <f>LEFT(B584,4)&amp;"00"</f>
        <v>221300</v>
      </c>
      <c r="E584" s="4" t="str">
        <f>LEFT(B584,3)&amp;"000"</f>
        <v>221000</v>
      </c>
      <c r="F584" s="4" t="str">
        <f>LEFT(B584,2)&amp;"0000"</f>
        <v>220000</v>
      </c>
      <c r="G584" s="18" t="s">
        <v>6031</v>
      </c>
      <c r="H584" s="160">
        <v>9.0019569471624268E-3</v>
      </c>
      <c r="I584" s="18" t="s">
        <v>6031</v>
      </c>
      <c r="J584" s="18"/>
      <c r="K584" s="173"/>
      <c r="L584" s="173"/>
      <c r="M584" s="36" t="s">
        <v>139</v>
      </c>
      <c r="N584" s="18" t="s">
        <v>11884</v>
      </c>
      <c r="O584" s="18" t="str">
        <f>IF(ISERROR(VLOOKUP(B584,B$2:G$184,6,FALSE)),"Not Creative",VLOOKUP(B584,B$2:G$184,6,FALSE))</f>
        <v>Not Creative</v>
      </c>
      <c r="P584" s="67" t="str">
        <f>VLOOKUP(A584,'LFS Metadata'!$H$2:$J$441,3,FALSE)</f>
        <v>Water, sewage and other systems</v>
      </c>
    </row>
    <row r="585" spans="1:16" x14ac:dyDescent="0.45">
      <c r="A585" s="18" t="s">
        <v>10328</v>
      </c>
      <c r="B585" s="4" t="str">
        <f>RIGHT(A585,6)</f>
        <v>411000</v>
      </c>
      <c r="C585" s="4" t="str">
        <f>LEFT(B585,5)&amp;"0"</f>
        <v>411000</v>
      </c>
      <c r="D585" s="4" t="str">
        <f>LEFT(B585,4)&amp;"00"</f>
        <v>411000</v>
      </c>
      <c r="E585" s="4" t="str">
        <f>LEFT(B585,3)&amp;"000"</f>
        <v>411000</v>
      </c>
      <c r="F585" s="4" t="str">
        <f>LEFT(B585,2)&amp;"0000"</f>
        <v>410000</v>
      </c>
      <c r="G585" s="18" t="s">
        <v>6031</v>
      </c>
      <c r="H585" s="160">
        <v>1</v>
      </c>
      <c r="I585" s="18" t="s">
        <v>6031</v>
      </c>
      <c r="J585" s="18"/>
      <c r="K585" s="173"/>
      <c r="L585" s="173"/>
      <c r="M585" s="36" t="s">
        <v>11732</v>
      </c>
      <c r="N585" s="18" t="s">
        <v>11886</v>
      </c>
      <c r="O585" s="18"/>
      <c r="P585" t="str">
        <f>VLOOKUP(B585,industry_descriptions!$A$2:$D$501,3,FALSE)</f>
        <v>411000 Farm product merchant wholesalers</v>
      </c>
    </row>
    <row r="586" spans="1:16" x14ac:dyDescent="0.45">
      <c r="A586" s="22" t="s">
        <v>10329</v>
      </c>
      <c r="B586" s="5" t="str">
        <f>RIGHT(A586,6)</f>
        <v>412000</v>
      </c>
      <c r="C586" s="5" t="str">
        <f>LEFT(B586,5)&amp;"0"</f>
        <v>412000</v>
      </c>
      <c r="D586" s="5" t="str">
        <f>LEFT(B586,4)&amp;"00"</f>
        <v>412000</v>
      </c>
      <c r="E586" s="5" t="str">
        <f>LEFT(B586,3)&amp;"000"</f>
        <v>412000</v>
      </c>
      <c r="F586" s="5" t="str">
        <f>LEFT(B586,2)&amp;"0000"</f>
        <v>410000</v>
      </c>
      <c r="G586" s="22" t="s">
        <v>6031</v>
      </c>
      <c r="H586" s="160">
        <v>1</v>
      </c>
      <c r="I586" s="22" t="s">
        <v>6031</v>
      </c>
      <c r="J586" s="22"/>
      <c r="K586" s="173"/>
      <c r="L586" s="173"/>
      <c r="M586" s="61" t="s">
        <v>11732</v>
      </c>
      <c r="N586" s="18" t="s">
        <v>11886</v>
      </c>
      <c r="O586" s="22"/>
      <c r="P586" t="str">
        <f>VLOOKUP(B586,industry_descriptions!$A$2:$D$501,3,FALSE)</f>
        <v>412000 Petroleum and petroleum products merchant wholesalers</v>
      </c>
    </row>
    <row r="587" spans="1:16" x14ac:dyDescent="0.45">
      <c r="A587" s="18" t="s">
        <v>10330</v>
      </c>
      <c r="B587" s="4" t="str">
        <f>RIGHT(A587,6)</f>
        <v>413000</v>
      </c>
      <c r="C587" s="4" t="str">
        <f>LEFT(B587,5)&amp;"0"</f>
        <v>413000</v>
      </c>
      <c r="D587" s="4" t="str">
        <f>LEFT(B587,4)&amp;"00"</f>
        <v>413000</v>
      </c>
      <c r="E587" s="4" t="str">
        <f>LEFT(B587,3)&amp;"000"</f>
        <v>413000</v>
      </c>
      <c r="F587" s="4" t="str">
        <f>LEFT(B587,2)&amp;"0000"</f>
        <v>410000</v>
      </c>
      <c r="G587" s="18" t="s">
        <v>6031</v>
      </c>
      <c r="H587" s="160">
        <v>1</v>
      </c>
      <c r="I587" s="18" t="s">
        <v>6031</v>
      </c>
      <c r="J587" s="18"/>
      <c r="K587" s="173"/>
      <c r="L587" s="173"/>
      <c r="M587" s="36" t="s">
        <v>11732</v>
      </c>
      <c r="N587" s="18" t="s">
        <v>11886</v>
      </c>
      <c r="O587" s="18"/>
      <c r="P587" t="str">
        <f>VLOOKUP(B587,industry_descriptions!$A$2:$D$501,3,FALSE)</f>
        <v>413000 Food, beverage and tobacco merchant wholesalers</v>
      </c>
    </row>
    <row r="588" spans="1:16" x14ac:dyDescent="0.45">
      <c r="A588" s="22" t="s">
        <v>10331</v>
      </c>
      <c r="B588" s="5" t="str">
        <f>RIGHT(A588,6)</f>
        <v>414000</v>
      </c>
      <c r="C588" s="5" t="str">
        <f>LEFT(B588,5)&amp;"0"</f>
        <v>414000</v>
      </c>
      <c r="D588" s="5" t="str">
        <f>LEFT(B588,4)&amp;"00"</f>
        <v>414000</v>
      </c>
      <c r="E588" s="5" t="str">
        <f>LEFT(B588,3)&amp;"000"</f>
        <v>414000</v>
      </c>
      <c r="F588" s="5" t="str">
        <f>LEFT(B588,2)&amp;"0000"</f>
        <v>410000</v>
      </c>
      <c r="G588" s="22" t="s">
        <v>6031</v>
      </c>
      <c r="H588" s="160">
        <v>1</v>
      </c>
      <c r="I588" s="22" t="s">
        <v>6031</v>
      </c>
      <c r="J588" s="22"/>
      <c r="K588" s="173"/>
      <c r="L588" s="173"/>
      <c r="M588" s="61" t="s">
        <v>11732</v>
      </c>
      <c r="N588" s="18" t="s">
        <v>11886</v>
      </c>
      <c r="O588" s="22"/>
      <c r="P588" s="67" t="str">
        <f>VLOOKUP(B588,industry_descriptions!$A$2:$D$501,3,FALSE)</f>
        <v>414000 Personal and household goods merchant wholesalers</v>
      </c>
    </row>
    <row r="589" spans="1:16" x14ac:dyDescent="0.45">
      <c r="A589" s="18" t="s">
        <v>10756</v>
      </c>
      <c r="B589" s="4" t="str">
        <f>RIGHT(A589,6)</f>
        <v>711300</v>
      </c>
      <c r="C589" s="4" t="str">
        <f>LEFT(B589,5)&amp;"0"</f>
        <v>711300</v>
      </c>
      <c r="D589" s="4" t="str">
        <f>LEFT(B589,4)&amp;"00"</f>
        <v>711300</v>
      </c>
      <c r="E589" s="4" t="str">
        <f>LEFT(B589,3)&amp;"000"</f>
        <v>711000</v>
      </c>
      <c r="F589" s="4" t="str">
        <f>LEFT(B589,2)&amp;"0000"</f>
        <v>710000</v>
      </c>
      <c r="G589" s="18" t="s">
        <v>12091</v>
      </c>
      <c r="H589" s="160">
        <v>0.11779107725788901</v>
      </c>
      <c r="I589" s="18" t="s">
        <v>12091</v>
      </c>
      <c r="J589" s="18" t="s">
        <v>12092</v>
      </c>
      <c r="K589" s="173" t="s">
        <v>12113</v>
      </c>
      <c r="L589" s="173" t="s">
        <v>12103</v>
      </c>
      <c r="M589" s="36" t="s">
        <v>164</v>
      </c>
      <c r="N589" s="18" t="s">
        <v>11884</v>
      </c>
      <c r="O589" s="18" t="str">
        <f>IF(ISERROR(VLOOKUP(B589,B$2:G$184,6,FALSE)),"Not Creative",VLOOKUP(B589,B$2:G$184,6,FALSE))</f>
        <v>Not Creative</v>
      </c>
      <c r="P589" s="67" t="str">
        <f>VLOOKUP(A589,'LFS Metadata'!$H$2:$J$441,3,FALSE)</f>
        <v>Promoters (presenters) of performing arts, sports and similar events</v>
      </c>
    </row>
    <row r="590" spans="1:16" x14ac:dyDescent="0.45">
      <c r="A590" s="22" t="s">
        <v>10333</v>
      </c>
      <c r="B590" s="5" t="str">
        <f>RIGHT(A590,6)</f>
        <v>416000</v>
      </c>
      <c r="C590" s="5" t="str">
        <f>LEFT(B590,5)&amp;"0"</f>
        <v>416000</v>
      </c>
      <c r="D590" s="5" t="str">
        <f>LEFT(B590,4)&amp;"00"</f>
        <v>416000</v>
      </c>
      <c r="E590" s="5" t="str">
        <f>LEFT(B590,3)&amp;"000"</f>
        <v>416000</v>
      </c>
      <c r="F590" s="5" t="str">
        <f>LEFT(B590,2)&amp;"0000"</f>
        <v>410000</v>
      </c>
      <c r="G590" s="22" t="s">
        <v>6031</v>
      </c>
      <c r="H590" s="160">
        <v>1</v>
      </c>
      <c r="I590" s="22" t="s">
        <v>6031</v>
      </c>
      <c r="J590" s="22"/>
      <c r="K590" s="173"/>
      <c r="L590" s="173"/>
      <c r="M590" s="61" t="s">
        <v>11732</v>
      </c>
      <c r="N590" s="18" t="s">
        <v>11886</v>
      </c>
      <c r="O590" s="22"/>
      <c r="P590" t="str">
        <f>VLOOKUP(B590,industry_descriptions!$A$2:$D$501,3,FALSE)</f>
        <v>416000 Building material and supplies merchant wholesalers</v>
      </c>
    </row>
    <row r="591" spans="1:16" x14ac:dyDescent="0.45">
      <c r="A591" s="18" t="s">
        <v>10334</v>
      </c>
      <c r="B591" s="4" t="str">
        <f>RIGHT(A591,6)</f>
        <v>417000</v>
      </c>
      <c r="C591" s="4" t="str">
        <f>LEFT(B591,5)&amp;"0"</f>
        <v>417000</v>
      </c>
      <c r="D591" s="4" t="str">
        <f>LEFT(B591,4)&amp;"00"</f>
        <v>417000</v>
      </c>
      <c r="E591" s="4" t="str">
        <f>LEFT(B591,3)&amp;"000"</f>
        <v>417000</v>
      </c>
      <c r="F591" s="4" t="str">
        <f>LEFT(B591,2)&amp;"0000"</f>
        <v>410000</v>
      </c>
      <c r="G591" s="18" t="s">
        <v>6031</v>
      </c>
      <c r="H591" s="160">
        <v>1</v>
      </c>
      <c r="I591" s="18" t="s">
        <v>6031</v>
      </c>
      <c r="J591" s="18"/>
      <c r="K591" s="173"/>
      <c r="L591" s="173"/>
      <c r="M591" s="36" t="s">
        <v>11732</v>
      </c>
      <c r="N591" s="18" t="s">
        <v>11886</v>
      </c>
      <c r="O591" s="18"/>
      <c r="P591" t="str">
        <f>VLOOKUP(B591,industry_descriptions!$A$2:$D$501,3,FALSE)</f>
        <v>417000 Machinery, equipment and supplies merchant wholesalers</v>
      </c>
    </row>
    <row r="592" spans="1:16" x14ac:dyDescent="0.45">
      <c r="A592" s="22" t="s">
        <v>10335</v>
      </c>
      <c r="B592" s="5" t="str">
        <f>RIGHT(A592,6)</f>
        <v>418000</v>
      </c>
      <c r="C592" s="5" t="str">
        <f>LEFT(B592,5)&amp;"0"</f>
        <v>418000</v>
      </c>
      <c r="D592" s="5" t="str">
        <f>LEFT(B592,4)&amp;"00"</f>
        <v>418000</v>
      </c>
      <c r="E592" s="5" t="str">
        <f>LEFT(B592,3)&amp;"000"</f>
        <v>418000</v>
      </c>
      <c r="F592" s="5" t="str">
        <f>LEFT(B592,2)&amp;"0000"</f>
        <v>410000</v>
      </c>
      <c r="G592" s="22" t="s">
        <v>6031</v>
      </c>
      <c r="H592" s="160">
        <v>1</v>
      </c>
      <c r="I592" s="22" t="s">
        <v>6031</v>
      </c>
      <c r="J592" s="22"/>
      <c r="K592" s="173"/>
      <c r="L592" s="173"/>
      <c r="M592" s="61" t="s">
        <v>11732</v>
      </c>
      <c r="N592" s="18" t="s">
        <v>11886</v>
      </c>
      <c r="O592" s="22"/>
      <c r="P592" t="str">
        <f>VLOOKUP(B592,industry_descriptions!$A$2:$D$501,3,FALSE)</f>
        <v>418000 Miscellaneous merchant wholesalers</v>
      </c>
    </row>
    <row r="593" spans="1:16" x14ac:dyDescent="0.45">
      <c r="A593" s="18" t="s">
        <v>10336</v>
      </c>
      <c r="B593" s="4" t="str">
        <f>RIGHT(A593,6)</f>
        <v>419000</v>
      </c>
      <c r="C593" s="4" t="str">
        <f>LEFT(B593,5)&amp;"0"</f>
        <v>419000</v>
      </c>
      <c r="D593" s="4" t="str">
        <f>LEFT(B593,4)&amp;"00"</f>
        <v>419000</v>
      </c>
      <c r="E593" s="4" t="str">
        <f>LEFT(B593,3)&amp;"000"</f>
        <v>419000</v>
      </c>
      <c r="F593" s="4" t="str">
        <f>LEFT(B593,2)&amp;"0000"</f>
        <v>410000</v>
      </c>
      <c r="G593" s="18" t="s">
        <v>6031</v>
      </c>
      <c r="H593" s="160">
        <v>1</v>
      </c>
      <c r="I593" s="18" t="s">
        <v>6031</v>
      </c>
      <c r="J593" s="18"/>
      <c r="K593" s="173"/>
      <c r="L593" s="173"/>
      <c r="M593" s="36" t="s">
        <v>11732</v>
      </c>
      <c r="N593" s="18" t="s">
        <v>11886</v>
      </c>
      <c r="O593" s="18"/>
      <c r="P593" t="str">
        <f>VLOOKUP(B593,industry_descriptions!$A$2:$D$501,3,FALSE)</f>
        <v>419000 Business-to-business electronic markets, and agents and brokers</v>
      </c>
    </row>
    <row r="594" spans="1:16" x14ac:dyDescent="0.45">
      <c r="A594" s="22" t="s">
        <v>10757</v>
      </c>
      <c r="B594" s="5" t="str">
        <f>RIGHT(A594,6)</f>
        <v>711400</v>
      </c>
      <c r="C594" s="5" t="str">
        <f>LEFT(B594,5)&amp;"0"</f>
        <v>711400</v>
      </c>
      <c r="D594" s="5" t="str">
        <f>LEFT(B594,4)&amp;"00"</f>
        <v>711400</v>
      </c>
      <c r="E594" s="5" t="str">
        <f>LEFT(B594,3)&amp;"000"</f>
        <v>711000</v>
      </c>
      <c r="F594" s="5" t="str">
        <f>LEFT(B594,2)&amp;"0000"</f>
        <v>710000</v>
      </c>
      <c r="G594" s="22" t="s">
        <v>6031</v>
      </c>
      <c r="H594" s="160">
        <v>0.31486880466472306</v>
      </c>
      <c r="I594" s="22" t="s">
        <v>6031</v>
      </c>
      <c r="J594" s="22"/>
      <c r="K594" s="173" t="s">
        <v>12107</v>
      </c>
      <c r="L594" s="173" t="s">
        <v>12103</v>
      </c>
      <c r="M594" s="61" t="s">
        <v>164</v>
      </c>
      <c r="N594" s="18" t="s">
        <v>11884</v>
      </c>
      <c r="O594" s="22" t="str">
        <f>IF(ISERROR(VLOOKUP(B594,B$2:G$184,6,FALSE)),"Not Creative",VLOOKUP(B594,B$2:G$184,6,FALSE))</f>
        <v>Not Creative</v>
      </c>
      <c r="P594" s="67" t="str">
        <f>VLOOKUP(A594,'LFS Metadata'!$H$2:$J$441,3,FALSE)</f>
        <v>Agents and managers for artists, athletes, entertainers and other public figures</v>
      </c>
    </row>
    <row r="595" spans="1:16" x14ac:dyDescent="0.45">
      <c r="A595" s="18" t="s">
        <v>10758</v>
      </c>
      <c r="B595" s="4" t="str">
        <f>RIGHT(A595,6)</f>
        <v>711500</v>
      </c>
      <c r="C595" s="4" t="str">
        <f>LEFT(B595,5)&amp;"0"</f>
        <v>711500</v>
      </c>
      <c r="D595" s="4" t="str">
        <f>LEFT(B595,4)&amp;"00"</f>
        <v>711500</v>
      </c>
      <c r="E595" s="4" t="str">
        <f>LEFT(B595,3)&amp;"000"</f>
        <v>711000</v>
      </c>
      <c r="F595" s="4" t="str">
        <f>LEFT(B595,2)&amp;"0000"</f>
        <v>710000</v>
      </c>
      <c r="G595" s="18" t="s">
        <v>17</v>
      </c>
      <c r="H595" s="160">
        <v>0.82590138155677861</v>
      </c>
      <c r="I595" s="18" t="s">
        <v>17</v>
      </c>
      <c r="J595" s="18"/>
      <c r="K595" s="173" t="s">
        <v>12113</v>
      </c>
      <c r="L595" s="173" t="s">
        <v>12117</v>
      </c>
      <c r="M595" s="36" t="s">
        <v>164</v>
      </c>
      <c r="N595" s="18" t="s">
        <v>11884</v>
      </c>
      <c r="O595" s="18" t="str">
        <f>IF(ISERROR(VLOOKUP(B595,B$2:G$184,6,FALSE)),"Not Creative",VLOOKUP(B595,B$2:G$184,6,FALSE))</f>
        <v>Not Creative</v>
      </c>
      <c r="P595" t="str">
        <f>VLOOKUP(A595,'LFS Metadata'!$H$2:$J$441,3,FALSE)</f>
        <v>Independent artists, writers and performers</v>
      </c>
    </row>
    <row r="596" spans="1:16" x14ac:dyDescent="0.45">
      <c r="A596" s="18" t="s">
        <v>10598</v>
      </c>
      <c r="B596" s="4" t="str">
        <f>RIGHT(A596,6)</f>
        <v>411100</v>
      </c>
      <c r="C596" s="4" t="str">
        <f>LEFT(B596,5)&amp;"0"</f>
        <v>411100</v>
      </c>
      <c r="D596" s="4" t="str">
        <f>LEFT(B596,4)&amp;"00"</f>
        <v>411100</v>
      </c>
      <c r="E596" s="4" t="str">
        <f>LEFT(B596,3)&amp;"000"</f>
        <v>411000</v>
      </c>
      <c r="F596" s="4" t="str">
        <f>LEFT(B596,2)&amp;"0000"</f>
        <v>410000</v>
      </c>
      <c r="G596" s="18" t="s">
        <v>6031</v>
      </c>
      <c r="H596" s="160">
        <v>2.2065313327449251E-2</v>
      </c>
      <c r="I596" s="18" t="s">
        <v>6031</v>
      </c>
      <c r="J596" s="18"/>
      <c r="K596" s="173"/>
      <c r="L596" s="173"/>
      <c r="M596" s="36" t="s">
        <v>144</v>
      </c>
      <c r="N596" s="18" t="s">
        <v>11884</v>
      </c>
      <c r="O596" s="18" t="str">
        <f>IF(ISERROR(VLOOKUP(B596,B$2:G$184,6,FALSE)),"Not Creative",VLOOKUP(B596,B$2:G$184,6,FALSE))</f>
        <v>Not Creative</v>
      </c>
      <c r="P596" s="67" t="str">
        <f>VLOOKUP(A596,'LFS Metadata'!$H$2:$J$441,3,FALSE)</f>
        <v>Farm product merchant wholesalers</v>
      </c>
    </row>
    <row r="597" spans="1:16" x14ac:dyDescent="0.45">
      <c r="A597" s="22" t="s">
        <v>10599</v>
      </c>
      <c r="B597" s="5" t="str">
        <f>RIGHT(A597,6)</f>
        <v>412100</v>
      </c>
      <c r="C597" s="5" t="str">
        <f>LEFT(B597,5)&amp;"0"</f>
        <v>412100</v>
      </c>
      <c r="D597" s="5" t="str">
        <f>LEFT(B597,4)&amp;"00"</f>
        <v>412100</v>
      </c>
      <c r="E597" s="5" t="str">
        <f>LEFT(B597,3)&amp;"000"</f>
        <v>412000</v>
      </c>
      <c r="F597" s="5" t="str">
        <f>LEFT(B597,2)&amp;"0000"</f>
        <v>410000</v>
      </c>
      <c r="G597" s="22" t="s">
        <v>6031</v>
      </c>
      <c r="H597" s="160">
        <v>1.6887417218543047E-2</v>
      </c>
      <c r="I597" s="22" t="s">
        <v>6031</v>
      </c>
      <c r="J597" s="22"/>
      <c r="K597" s="173"/>
      <c r="L597" s="173"/>
      <c r="M597" s="61" t="s">
        <v>144</v>
      </c>
      <c r="N597" s="18" t="s">
        <v>11884</v>
      </c>
      <c r="O597" s="22" t="str">
        <f>IF(ISERROR(VLOOKUP(B597,B$2:G$184,6,FALSE)),"Not Creative",VLOOKUP(B597,B$2:G$184,6,FALSE))</f>
        <v>Not Creative</v>
      </c>
      <c r="P597" s="67" t="str">
        <f>VLOOKUP(A597,'LFS Metadata'!$H$2:$J$441,3,FALSE)</f>
        <v>Petroleum and petroleum products merchant wholesalers</v>
      </c>
    </row>
    <row r="598" spans="1:16" x14ac:dyDescent="0.45">
      <c r="A598" s="18" t="s">
        <v>10600</v>
      </c>
      <c r="B598" s="4" t="str">
        <f>RIGHT(A598,6)</f>
        <v>413100</v>
      </c>
      <c r="C598" s="4" t="str">
        <f>LEFT(B598,5)&amp;"0"</f>
        <v>413100</v>
      </c>
      <c r="D598" s="4" t="str">
        <f>LEFT(B598,4)&amp;"00"</f>
        <v>413100</v>
      </c>
      <c r="E598" s="4" t="str">
        <f>LEFT(B598,3)&amp;"000"</f>
        <v>413000</v>
      </c>
      <c r="F598" s="4" t="str">
        <f>LEFT(B598,2)&amp;"0000"</f>
        <v>410000</v>
      </c>
      <c r="G598" s="18" t="s">
        <v>6031</v>
      </c>
      <c r="H598" s="160">
        <v>1.2877747252747252E-2</v>
      </c>
      <c r="I598" s="18" t="s">
        <v>6031</v>
      </c>
      <c r="J598" s="18"/>
      <c r="K598" s="173"/>
      <c r="L598" s="173"/>
      <c r="M598" s="36" t="s">
        <v>144</v>
      </c>
      <c r="N598" s="18" t="s">
        <v>11884</v>
      </c>
      <c r="O598" s="18" t="str">
        <f>IF(ISERROR(VLOOKUP(B598,B$2:G$184,6,FALSE)),"Not Creative",VLOOKUP(B598,B$2:G$184,6,FALSE))</f>
        <v>Not Creative</v>
      </c>
      <c r="P598" t="str">
        <f>VLOOKUP(A598,'LFS Metadata'!$H$2:$J$441,3,FALSE)</f>
        <v>Food merchant wholesalers</v>
      </c>
    </row>
    <row r="599" spans="1:16" x14ac:dyDescent="0.45">
      <c r="A599" s="22" t="s">
        <v>10601</v>
      </c>
      <c r="B599" s="5" t="str">
        <f>RIGHT(A599,6)</f>
        <v>413200</v>
      </c>
      <c r="C599" s="5" t="str">
        <f>LEFT(B599,5)&amp;"0"</f>
        <v>413200</v>
      </c>
      <c r="D599" s="5" t="str">
        <f>LEFT(B599,4)&amp;"00"</f>
        <v>413200</v>
      </c>
      <c r="E599" s="5" t="str">
        <f>LEFT(B599,3)&amp;"000"</f>
        <v>413000</v>
      </c>
      <c r="F599" s="5" t="str">
        <f>LEFT(B599,2)&amp;"0000"</f>
        <v>410000</v>
      </c>
      <c r="G599" s="22" t="s">
        <v>6031</v>
      </c>
      <c r="H599" s="160">
        <v>2.8416779431664412E-2</v>
      </c>
      <c r="I599" s="22" t="s">
        <v>6031</v>
      </c>
      <c r="J599" s="22"/>
      <c r="K599" s="173"/>
      <c r="L599" s="173"/>
      <c r="M599" s="61" t="s">
        <v>144</v>
      </c>
      <c r="N599" s="18" t="s">
        <v>11884</v>
      </c>
      <c r="O599" s="22" t="str">
        <f>IF(ISERROR(VLOOKUP(B599,B$2:G$184,6,FALSE)),"Not Creative",VLOOKUP(B599,B$2:G$184,6,FALSE))</f>
        <v>Not Creative</v>
      </c>
      <c r="P599" t="str">
        <f>VLOOKUP(A599,'LFS Metadata'!$H$2:$J$441,3,FALSE)</f>
        <v>Beverage merchant wholesalers</v>
      </c>
    </row>
    <row r="600" spans="1:16" x14ac:dyDescent="0.45">
      <c r="A600" s="18" t="s">
        <v>10602</v>
      </c>
      <c r="B600" s="4" t="str">
        <f>RIGHT(A600,6)</f>
        <v>413300</v>
      </c>
      <c r="C600" s="4" t="str">
        <f>LEFT(B600,5)&amp;"0"</f>
        <v>413300</v>
      </c>
      <c r="D600" s="4" t="str">
        <f>LEFT(B600,4)&amp;"00"</f>
        <v>413300</v>
      </c>
      <c r="E600" s="4" t="str">
        <f>LEFT(B600,3)&amp;"000"</f>
        <v>413000</v>
      </c>
      <c r="F600" s="4" t="str">
        <f>LEFT(B600,2)&amp;"0000"</f>
        <v>410000</v>
      </c>
      <c r="G600" s="18" t="s">
        <v>6031</v>
      </c>
      <c r="H600" s="160">
        <v>4.9418604651162788E-2</v>
      </c>
      <c r="I600" s="18" t="s">
        <v>6031</v>
      </c>
      <c r="J600" s="18"/>
      <c r="K600" s="173"/>
      <c r="L600" s="173"/>
      <c r="M600" s="36" t="s">
        <v>144</v>
      </c>
      <c r="N600" s="18" t="s">
        <v>11884</v>
      </c>
      <c r="O600" s="18" t="str">
        <f>IF(ISERROR(VLOOKUP(B600,B$2:G$184,6,FALSE)),"Not Creative",VLOOKUP(B600,B$2:G$184,6,FALSE))</f>
        <v>Not Creative</v>
      </c>
      <c r="P600" t="str">
        <f>VLOOKUP(A600,'LFS Metadata'!$H$2:$J$441,3,FALSE)</f>
        <v>Cigarette and tobacco product merchant wholesalers</v>
      </c>
    </row>
    <row r="601" spans="1:16" x14ac:dyDescent="0.45">
      <c r="A601" s="22" t="s">
        <v>10759</v>
      </c>
      <c r="B601" s="5" t="str">
        <f>RIGHT(A601,6)</f>
        <v>712100</v>
      </c>
      <c r="C601" s="5" t="str">
        <f>LEFT(B601,5)&amp;"0"</f>
        <v>712100</v>
      </c>
      <c r="D601" s="5" t="str">
        <f>LEFT(B601,4)&amp;"00"</f>
        <v>712100</v>
      </c>
      <c r="E601" s="5" t="str">
        <f>LEFT(B601,3)&amp;"000"</f>
        <v>712000</v>
      </c>
      <c r="F601" s="5" t="str">
        <f>LEFT(B601,2)&amp;"0000"</f>
        <v>710000</v>
      </c>
      <c r="G601" s="22" t="s">
        <v>17</v>
      </c>
      <c r="H601" s="160">
        <v>0.14695210449927432</v>
      </c>
      <c r="I601" s="22" t="s">
        <v>17</v>
      </c>
      <c r="J601" s="22"/>
      <c r="K601" s="173" t="s">
        <v>12106</v>
      </c>
      <c r="L601" s="173" t="s">
        <v>12112</v>
      </c>
      <c r="M601" s="61" t="s">
        <v>164</v>
      </c>
      <c r="N601" s="18" t="s">
        <v>11884</v>
      </c>
      <c r="O601" s="22" t="str">
        <f>IF(ISERROR(VLOOKUP(B601,B$2:G$184,6,FALSE)),"Not Creative",VLOOKUP(B601,B$2:G$184,6,FALSE))</f>
        <v>Not Creative</v>
      </c>
      <c r="P601" t="str">
        <f>VLOOKUP(A601,'LFS Metadata'!$H$2:$J$441,3,FALSE)</f>
        <v>Heritage institutions</v>
      </c>
    </row>
    <row r="602" spans="1:16" x14ac:dyDescent="0.45">
      <c r="A602" s="18" t="s">
        <v>10776</v>
      </c>
      <c r="B602" s="4" t="str">
        <f>RIGHT(A602,6)</f>
        <v>812900</v>
      </c>
      <c r="C602" s="4" t="str">
        <f>LEFT(B602,5)&amp;"0"</f>
        <v>812900</v>
      </c>
      <c r="D602" s="4" t="str">
        <f>LEFT(B602,4)&amp;"00"</f>
        <v>812900</v>
      </c>
      <c r="E602" s="4" t="str">
        <f>LEFT(B602,3)&amp;"000"</f>
        <v>812000</v>
      </c>
      <c r="F602" s="4" t="str">
        <f>LEFT(B602,2)&amp;"0000"</f>
        <v>810000</v>
      </c>
      <c r="G602" s="18" t="s">
        <v>17</v>
      </c>
      <c r="H602" s="160">
        <v>2.5617202017520574E-2</v>
      </c>
      <c r="I602" s="18" t="s">
        <v>17</v>
      </c>
      <c r="J602" s="18"/>
      <c r="K602" s="173" t="s">
        <v>12101</v>
      </c>
      <c r="L602" s="173" t="s">
        <v>12110</v>
      </c>
      <c r="M602" s="36" t="s">
        <v>5251</v>
      </c>
      <c r="N602" s="18" t="s">
        <v>11884</v>
      </c>
      <c r="O602" s="18" t="str">
        <f>IF(ISERROR(VLOOKUP(B602,B$2:G$184,6,FALSE)),"Not Creative",VLOOKUP(B602,B$2:G$184,6,FALSE))</f>
        <v>Not Creative</v>
      </c>
      <c r="P602" t="str">
        <f>VLOOKUP(A602,'LFS Metadata'!$H$2:$J$441,3,FALSE)</f>
        <v>Other personal services</v>
      </c>
    </row>
    <row r="603" spans="1:16" x14ac:dyDescent="0.45">
      <c r="A603" s="18" t="s">
        <v>10778</v>
      </c>
      <c r="B603" s="4" t="str">
        <f>RIGHT(A603,6)</f>
        <v>813200</v>
      </c>
      <c r="C603" s="4" t="str">
        <f>LEFT(B603,5)&amp;"0"</f>
        <v>813200</v>
      </c>
      <c r="D603" s="4" t="str">
        <f>LEFT(B603,4)&amp;"00"</f>
        <v>813200</v>
      </c>
      <c r="E603" s="4" t="str">
        <f>LEFT(B603,3)&amp;"000"</f>
        <v>813000</v>
      </c>
      <c r="F603" s="4" t="str">
        <f>LEFT(B603,2)&amp;"0000"</f>
        <v>810000</v>
      </c>
      <c r="G603" s="18" t="s">
        <v>6031</v>
      </c>
      <c r="H603" s="160">
        <v>6.7704280155642019E-2</v>
      </c>
      <c r="I603" s="18" t="s">
        <v>6031</v>
      </c>
      <c r="J603" s="18"/>
      <c r="K603" s="173" t="s">
        <v>12107</v>
      </c>
      <c r="L603" s="173" t="s">
        <v>12103</v>
      </c>
      <c r="M603" s="36" t="s">
        <v>5251</v>
      </c>
      <c r="N603" s="18" t="s">
        <v>11884</v>
      </c>
      <c r="O603" s="18" t="str">
        <f>IF(ISERROR(VLOOKUP(B603,B$2:G$184,6,FALSE)),"Not Creative",VLOOKUP(B603,B$2:G$184,6,FALSE))</f>
        <v>Not Creative</v>
      </c>
      <c r="P603" t="str">
        <f>VLOOKUP(A603,'LFS Metadata'!$H$2:$J$441,3,FALSE)</f>
        <v>Grant-making and giving services</v>
      </c>
    </row>
    <row r="604" spans="1:16" x14ac:dyDescent="0.45">
      <c r="A604" s="18" t="s">
        <v>10608</v>
      </c>
      <c r="B604" s="4" t="str">
        <f>RIGHT(A604,6)</f>
        <v>415100</v>
      </c>
      <c r="C604" s="4" t="str">
        <f>LEFT(B604,5)&amp;"0"</f>
        <v>415100</v>
      </c>
      <c r="D604" s="4" t="str">
        <f>LEFT(B604,4)&amp;"00"</f>
        <v>415100</v>
      </c>
      <c r="E604" s="4" t="str">
        <f>LEFT(B604,3)&amp;"000"</f>
        <v>415000</v>
      </c>
      <c r="F604" s="4" t="str">
        <f>LEFT(B604,2)&amp;"0000"</f>
        <v>410000</v>
      </c>
      <c r="G604" s="18" t="s">
        <v>6031</v>
      </c>
      <c r="H604" s="160">
        <v>1.3224821973550356E-2</v>
      </c>
      <c r="I604" s="18" t="s">
        <v>6031</v>
      </c>
      <c r="J604" s="18"/>
      <c r="K604" s="173"/>
      <c r="L604" s="173"/>
      <c r="M604" s="36" t="s">
        <v>144</v>
      </c>
      <c r="N604" s="18" t="s">
        <v>11884</v>
      </c>
      <c r="O604" s="18" t="str">
        <f>IF(ISERROR(VLOOKUP(B604,B$2:G$184,6,FALSE)),"Not Creative",VLOOKUP(B604,B$2:G$184,6,FALSE))</f>
        <v>Not Creative</v>
      </c>
      <c r="P604" s="67" t="str">
        <f>VLOOKUP(A604,'LFS Metadata'!$H$2:$J$441,3,FALSE)</f>
        <v>Motor vehicle merchant wholesalers</v>
      </c>
    </row>
    <row r="605" spans="1:16" x14ac:dyDescent="0.45">
      <c r="A605" s="22" t="s">
        <v>10609</v>
      </c>
      <c r="B605" s="5" t="str">
        <f>RIGHT(A605,6)</f>
        <v>415200</v>
      </c>
      <c r="C605" s="5" t="str">
        <f>LEFT(B605,5)&amp;"0"</f>
        <v>415200</v>
      </c>
      <c r="D605" s="5" t="str">
        <f>LEFT(B605,4)&amp;"00"</f>
        <v>415200</v>
      </c>
      <c r="E605" s="5" t="str">
        <f>LEFT(B605,3)&amp;"000"</f>
        <v>415000</v>
      </c>
      <c r="F605" s="5" t="str">
        <f>LEFT(B605,2)&amp;"0000"</f>
        <v>410000</v>
      </c>
      <c r="G605" s="22" t="s">
        <v>6031</v>
      </c>
      <c r="H605" s="160">
        <v>1.3304637057327333E-2</v>
      </c>
      <c r="I605" s="22" t="s">
        <v>6031</v>
      </c>
      <c r="J605" s="22"/>
      <c r="K605" s="173"/>
      <c r="L605" s="173"/>
      <c r="M605" s="61" t="s">
        <v>144</v>
      </c>
      <c r="N605" s="18" t="s">
        <v>11884</v>
      </c>
      <c r="O605" s="22" t="str">
        <f>IF(ISERROR(VLOOKUP(B605,B$2:G$184,6,FALSE)),"Not Creative",VLOOKUP(B605,B$2:G$184,6,FALSE))</f>
        <v>Not Creative</v>
      </c>
      <c r="P605" t="str">
        <f>VLOOKUP(A605,'LFS Metadata'!$H$2:$J$441,3,FALSE)</f>
        <v>New motor vehicle parts and accessories merchant wholesalers</v>
      </c>
    </row>
    <row r="606" spans="1:16" x14ac:dyDescent="0.45">
      <c r="A606" s="18" t="s">
        <v>10610</v>
      </c>
      <c r="B606" s="4" t="str">
        <f>RIGHT(A606,6)</f>
        <v>415300</v>
      </c>
      <c r="C606" s="4" t="str">
        <f>LEFT(B606,5)&amp;"0"</f>
        <v>415300</v>
      </c>
      <c r="D606" s="4" t="str">
        <f>LEFT(B606,4)&amp;"00"</f>
        <v>415300</v>
      </c>
      <c r="E606" s="4" t="str">
        <f>LEFT(B606,3)&amp;"000"</f>
        <v>415000</v>
      </c>
      <c r="F606" s="4" t="str">
        <f>LEFT(B606,2)&amp;"0000"</f>
        <v>410000</v>
      </c>
      <c r="G606" s="18" t="s">
        <v>6031</v>
      </c>
      <c r="H606" s="160">
        <v>1.2441679626749611E-2</v>
      </c>
      <c r="I606" s="18" t="s">
        <v>6031</v>
      </c>
      <c r="J606" s="18"/>
      <c r="K606" s="173"/>
      <c r="L606" s="173"/>
      <c r="M606" s="36" t="s">
        <v>144</v>
      </c>
      <c r="N606" s="18" t="s">
        <v>11884</v>
      </c>
      <c r="O606" s="18" t="str">
        <f>IF(ISERROR(VLOOKUP(B606,B$2:G$184,6,FALSE)),"Not Creative",VLOOKUP(B606,B$2:G$184,6,FALSE))</f>
        <v>Not Creative</v>
      </c>
      <c r="P606" s="67" t="str">
        <f>VLOOKUP(A606,'LFS Metadata'!$H$2:$J$441,3,FALSE)</f>
        <v>Used motor vehicle parts and accessories merchant wholesalers</v>
      </c>
    </row>
    <row r="607" spans="1:16" x14ac:dyDescent="0.45">
      <c r="A607" s="22" t="s">
        <v>10611</v>
      </c>
      <c r="B607" s="5" t="str">
        <f>RIGHT(A607,6)</f>
        <v>416100</v>
      </c>
      <c r="C607" s="5" t="str">
        <f>LEFT(B607,5)&amp;"0"</f>
        <v>416100</v>
      </c>
      <c r="D607" s="5" t="str">
        <f>LEFT(B607,4)&amp;"00"</f>
        <v>416100</v>
      </c>
      <c r="E607" s="5" t="str">
        <f>LEFT(B607,3)&amp;"000"</f>
        <v>416000</v>
      </c>
      <c r="F607" s="5" t="str">
        <f>LEFT(B607,2)&amp;"0000"</f>
        <v>410000</v>
      </c>
      <c r="G607" s="22" t="s">
        <v>6031</v>
      </c>
      <c r="H607" s="160">
        <v>1.6438716465018412E-2</v>
      </c>
      <c r="I607" s="22" t="s">
        <v>6031</v>
      </c>
      <c r="J607" s="22"/>
      <c r="K607" s="173"/>
      <c r="L607" s="173"/>
      <c r="M607" s="61" t="s">
        <v>144</v>
      </c>
      <c r="N607" s="18" t="s">
        <v>11884</v>
      </c>
      <c r="O607" s="22" t="str">
        <f>IF(ISERROR(VLOOKUP(B607,B$2:G$184,6,FALSE)),"Not Creative",VLOOKUP(B607,B$2:G$184,6,FALSE))</f>
        <v>Not Creative</v>
      </c>
      <c r="P607" s="67" t="str">
        <f>VLOOKUP(A607,'LFS Metadata'!$H$2:$J$441,3,FALSE)</f>
        <v>Electrical, plumbing, heating and air-conditioning equipment and supplies merchant wholesalers</v>
      </c>
    </row>
    <row r="608" spans="1:16" x14ac:dyDescent="0.45">
      <c r="A608" s="18" t="s">
        <v>10612</v>
      </c>
      <c r="B608" s="4" t="str">
        <f>RIGHT(A608,6)</f>
        <v>416200</v>
      </c>
      <c r="C608" s="4" t="str">
        <f>LEFT(B608,5)&amp;"0"</f>
        <v>416200</v>
      </c>
      <c r="D608" s="4" t="str">
        <f>LEFT(B608,4)&amp;"00"</f>
        <v>416200</v>
      </c>
      <c r="E608" s="4" t="str">
        <f>LEFT(B608,3)&amp;"000"</f>
        <v>416000</v>
      </c>
      <c r="F608" s="4" t="str">
        <f>LEFT(B608,2)&amp;"0000"</f>
        <v>410000</v>
      </c>
      <c r="G608" s="18" t="s">
        <v>6031</v>
      </c>
      <c r="H608" s="160">
        <v>1.092896174863388E-2</v>
      </c>
      <c r="I608" s="18" t="s">
        <v>6031</v>
      </c>
      <c r="J608" s="18"/>
      <c r="K608" s="173"/>
      <c r="L608" s="173"/>
      <c r="M608" s="36" t="s">
        <v>144</v>
      </c>
      <c r="N608" s="18" t="s">
        <v>11884</v>
      </c>
      <c r="O608" s="18" t="str">
        <f>IF(ISERROR(VLOOKUP(B608,B$2:G$184,6,FALSE)),"Not Creative",VLOOKUP(B608,B$2:G$184,6,FALSE))</f>
        <v>Not Creative</v>
      </c>
      <c r="P608" s="67" t="str">
        <f>VLOOKUP(A608,'LFS Metadata'!$H$2:$J$441,3,FALSE)</f>
        <v>Metal service centres</v>
      </c>
    </row>
    <row r="609" spans="1:16" x14ac:dyDescent="0.45">
      <c r="A609" s="22" t="s">
        <v>10613</v>
      </c>
      <c r="B609" s="5" t="str">
        <f>RIGHT(A609,6)</f>
        <v>416300</v>
      </c>
      <c r="C609" s="5" t="str">
        <f>LEFT(B609,5)&amp;"0"</f>
        <v>416300</v>
      </c>
      <c r="D609" s="5" t="str">
        <f>LEFT(B609,4)&amp;"00"</f>
        <v>416300</v>
      </c>
      <c r="E609" s="5" t="str">
        <f>LEFT(B609,3)&amp;"000"</f>
        <v>416000</v>
      </c>
      <c r="F609" s="5" t="str">
        <f>LEFT(B609,2)&amp;"0000"</f>
        <v>410000</v>
      </c>
      <c r="G609" s="22" t="s">
        <v>6031</v>
      </c>
      <c r="H609" s="160">
        <v>1.5556022703384485E-2</v>
      </c>
      <c r="I609" s="22" t="s">
        <v>6031</v>
      </c>
      <c r="J609" s="22"/>
      <c r="K609" s="173"/>
      <c r="L609" s="173"/>
      <c r="M609" s="61" t="s">
        <v>144</v>
      </c>
      <c r="N609" s="18" t="s">
        <v>11884</v>
      </c>
      <c r="O609" s="22" t="str">
        <f>IF(ISERROR(VLOOKUP(B609,B$2:G$184,6,FALSE)),"Not Creative",VLOOKUP(B609,B$2:G$184,6,FALSE))</f>
        <v>Not Creative</v>
      </c>
      <c r="P609" t="str">
        <f>VLOOKUP(A609,'LFS Metadata'!$H$2:$J$441,3,FALSE)</f>
        <v>Lumber, millwork, hardware and other building supplies merchant wholesalers</v>
      </c>
    </row>
    <row r="610" spans="1:16" x14ac:dyDescent="0.45">
      <c r="A610" s="18" t="s">
        <v>10614</v>
      </c>
      <c r="B610" s="4" t="str">
        <f>RIGHT(A610,6)</f>
        <v>417100</v>
      </c>
      <c r="C610" s="4" t="str">
        <f>LEFT(B610,5)&amp;"0"</f>
        <v>417100</v>
      </c>
      <c r="D610" s="4" t="str">
        <f>LEFT(B610,4)&amp;"00"</f>
        <v>417100</v>
      </c>
      <c r="E610" s="4" t="str">
        <f>LEFT(B610,3)&amp;"000"</f>
        <v>417000</v>
      </c>
      <c r="F610" s="4" t="str">
        <f>LEFT(B610,2)&amp;"0000"</f>
        <v>410000</v>
      </c>
      <c r="G610" s="18" t="s">
        <v>6031</v>
      </c>
      <c r="H610" s="160">
        <v>9.238521836506159E-3</v>
      </c>
      <c r="I610" s="18" t="s">
        <v>6031</v>
      </c>
      <c r="J610" s="18"/>
      <c r="K610" s="173"/>
      <c r="L610" s="173"/>
      <c r="M610" s="36" t="s">
        <v>144</v>
      </c>
      <c r="N610" s="18" t="s">
        <v>11884</v>
      </c>
      <c r="O610" s="18" t="str">
        <f>IF(ISERROR(VLOOKUP(B610,B$2:G$184,6,FALSE)),"Not Creative",VLOOKUP(B610,B$2:G$184,6,FALSE))</f>
        <v>Not Creative</v>
      </c>
      <c r="P610" t="str">
        <f>VLOOKUP(A610,'LFS Metadata'!$H$2:$J$441,3,FALSE)</f>
        <v>Farm, lawn and garden machinery and equipment merchant wholesalers</v>
      </c>
    </row>
    <row r="611" spans="1:16" x14ac:dyDescent="0.45">
      <c r="A611" s="22" t="s">
        <v>10615</v>
      </c>
      <c r="B611" s="5" t="str">
        <f>RIGHT(A611,6)</f>
        <v>417200</v>
      </c>
      <c r="C611" s="5" t="str">
        <f>LEFT(B611,5)&amp;"0"</f>
        <v>417200</v>
      </c>
      <c r="D611" s="5" t="str">
        <f>LEFT(B611,4)&amp;"00"</f>
        <v>417200</v>
      </c>
      <c r="E611" s="5" t="str">
        <f>LEFT(B611,3)&amp;"000"</f>
        <v>417000</v>
      </c>
      <c r="F611" s="5" t="str">
        <f>LEFT(B611,2)&amp;"0000"</f>
        <v>410000</v>
      </c>
      <c r="G611" s="22" t="s">
        <v>6031</v>
      </c>
      <c r="H611" s="160">
        <v>1.2057209379677365E-2</v>
      </c>
      <c r="I611" s="22" t="s">
        <v>6031</v>
      </c>
      <c r="J611" s="22"/>
      <c r="K611" s="173"/>
      <c r="L611" s="173"/>
      <c r="M611" s="61" t="s">
        <v>144</v>
      </c>
      <c r="N611" s="18" t="s">
        <v>11884</v>
      </c>
      <c r="O611" s="22" t="str">
        <f>IF(ISERROR(VLOOKUP(B611,B$2:G$184,6,FALSE)),"Not Creative",VLOOKUP(B611,B$2:G$184,6,FALSE))</f>
        <v>Not Creative</v>
      </c>
      <c r="P611" t="str">
        <f>VLOOKUP(A611,'LFS Metadata'!$H$2:$J$441,3,FALSE)</f>
        <v>Construction, forestry, mining, and industrial machinery, equipment and supplies merchant wholesalers</v>
      </c>
    </row>
    <row r="612" spans="1:16" x14ac:dyDescent="0.45">
      <c r="A612" s="18" t="s">
        <v>10616</v>
      </c>
      <c r="B612" s="4" t="str">
        <f>RIGHT(A612,6)</f>
        <v>417300</v>
      </c>
      <c r="C612" s="4" t="str">
        <f>LEFT(B612,5)&amp;"0"</f>
        <v>417300</v>
      </c>
      <c r="D612" s="4" t="str">
        <f>LEFT(B612,4)&amp;"00"</f>
        <v>417300</v>
      </c>
      <c r="E612" s="4" t="str">
        <f>LEFT(B612,3)&amp;"000"</f>
        <v>417000</v>
      </c>
      <c r="F612" s="4" t="str">
        <f>LEFT(B612,2)&amp;"0000"</f>
        <v>410000</v>
      </c>
      <c r="G612" s="18" t="s">
        <v>6031</v>
      </c>
      <c r="H612" s="160">
        <v>0.15666012193861734</v>
      </c>
      <c r="I612" s="18" t="s">
        <v>6031</v>
      </c>
      <c r="J612" s="18"/>
      <c r="K612" s="173"/>
      <c r="L612" s="173"/>
      <c r="M612" s="36" t="s">
        <v>144</v>
      </c>
      <c r="N612" s="18" t="s">
        <v>11884</v>
      </c>
      <c r="O612" s="18" t="str">
        <f>IF(ISERROR(VLOOKUP(B612,B$2:G$184,6,FALSE)),"Not Creative",VLOOKUP(B612,B$2:G$184,6,FALSE))</f>
        <v>Not Creative</v>
      </c>
      <c r="P612" t="str">
        <f>VLOOKUP(A612,'LFS Metadata'!$H$2:$J$441,3,FALSE)</f>
        <v>Computer and communications equipment and supplies merchant wholesalers</v>
      </c>
    </row>
    <row r="613" spans="1:16" x14ac:dyDescent="0.45">
      <c r="A613" s="22" t="s">
        <v>10617</v>
      </c>
      <c r="B613" s="5" t="str">
        <f>RIGHT(A613,6)</f>
        <v>417900</v>
      </c>
      <c r="C613" s="5" t="str">
        <f>LEFT(B613,5)&amp;"0"</f>
        <v>417900</v>
      </c>
      <c r="D613" s="5" t="str">
        <f>LEFT(B613,4)&amp;"00"</f>
        <v>417900</v>
      </c>
      <c r="E613" s="5" t="str">
        <f>LEFT(B613,3)&amp;"000"</f>
        <v>417000</v>
      </c>
      <c r="F613" s="5" t="str">
        <f>LEFT(B613,2)&amp;"0000"</f>
        <v>410000</v>
      </c>
      <c r="G613" s="22" t="s">
        <v>6031</v>
      </c>
      <c r="H613" s="160">
        <v>2.9233025984911988E-2</v>
      </c>
      <c r="I613" s="22" t="s">
        <v>6031</v>
      </c>
      <c r="J613" s="22"/>
      <c r="K613" s="173"/>
      <c r="L613" s="173"/>
      <c r="M613" s="61" t="s">
        <v>144</v>
      </c>
      <c r="N613" s="18" t="s">
        <v>11884</v>
      </c>
      <c r="O613" s="22" t="str">
        <f>IF(ISERROR(VLOOKUP(B613,B$2:G$184,6,FALSE)),"Not Creative",VLOOKUP(B613,B$2:G$184,6,FALSE))</f>
        <v>Not Creative</v>
      </c>
      <c r="P613" t="str">
        <f>VLOOKUP(A613,'LFS Metadata'!$H$2:$J$441,3,FALSE)</f>
        <v>Other machinery, equipment and supplies merchant wholesalers</v>
      </c>
    </row>
    <row r="614" spans="1:16" x14ac:dyDescent="0.45">
      <c r="A614" s="18" t="s">
        <v>10618</v>
      </c>
      <c r="B614" s="4" t="str">
        <f>RIGHT(A614,6)</f>
        <v>418100</v>
      </c>
      <c r="C614" s="4" t="str">
        <f>LEFT(B614,5)&amp;"0"</f>
        <v>418100</v>
      </c>
      <c r="D614" s="4" t="str">
        <f>LEFT(B614,4)&amp;"00"</f>
        <v>418100</v>
      </c>
      <c r="E614" s="4" t="str">
        <f>LEFT(B614,3)&amp;"000"</f>
        <v>418000</v>
      </c>
      <c r="F614" s="4" t="str">
        <f>LEFT(B614,2)&amp;"0000"</f>
        <v>410000</v>
      </c>
      <c r="G614" s="18" t="s">
        <v>6031</v>
      </c>
      <c r="H614" s="160">
        <v>4.0106951871657758E-3</v>
      </c>
      <c r="I614" s="18" t="s">
        <v>6031</v>
      </c>
      <c r="J614" s="18"/>
      <c r="K614" s="173"/>
      <c r="L614" s="173"/>
      <c r="M614" s="36" t="s">
        <v>144</v>
      </c>
      <c r="N614" s="18" t="s">
        <v>11884</v>
      </c>
      <c r="O614" s="18" t="str">
        <f>IF(ISERROR(VLOOKUP(B614,B$2:G$184,6,FALSE)),"Not Creative",VLOOKUP(B614,B$2:G$184,6,FALSE))</f>
        <v>Not Creative</v>
      </c>
      <c r="P614" s="67" t="str">
        <f>VLOOKUP(A614,'LFS Metadata'!$H$2:$J$441,3,FALSE)</f>
        <v>Recyclable material merchant wholesalers</v>
      </c>
    </row>
    <row r="615" spans="1:16" x14ac:dyDescent="0.45">
      <c r="A615" s="22" t="s">
        <v>10619</v>
      </c>
      <c r="B615" s="5" t="str">
        <f>RIGHT(A615,6)</f>
        <v>418200</v>
      </c>
      <c r="C615" s="5" t="str">
        <f>LEFT(B615,5)&amp;"0"</f>
        <v>418200</v>
      </c>
      <c r="D615" s="5" t="str">
        <f>LEFT(B615,4)&amp;"00"</f>
        <v>418200</v>
      </c>
      <c r="E615" s="5" t="str">
        <f>LEFT(B615,3)&amp;"000"</f>
        <v>418000</v>
      </c>
      <c r="F615" s="5" t="str">
        <f>LEFT(B615,2)&amp;"0000"</f>
        <v>410000</v>
      </c>
      <c r="G615" s="22" t="s">
        <v>6031</v>
      </c>
      <c r="H615" s="160">
        <v>2.4065540194572452E-2</v>
      </c>
      <c r="I615" s="22" t="s">
        <v>6031</v>
      </c>
      <c r="J615" s="22"/>
      <c r="K615" s="173"/>
      <c r="L615" s="173"/>
      <c r="M615" s="61" t="s">
        <v>144</v>
      </c>
      <c r="N615" s="18" t="s">
        <v>11884</v>
      </c>
      <c r="O615" s="22" t="str">
        <f>IF(ISERROR(VLOOKUP(B615,B$2:G$184,6,FALSE)),"Not Creative",VLOOKUP(B615,B$2:G$184,6,FALSE))</f>
        <v>Not Creative</v>
      </c>
      <c r="P615" s="67" t="str">
        <f>VLOOKUP(A615,'LFS Metadata'!$H$2:$J$441,3,FALSE)</f>
        <v>Paper, paper product and disposable plastic product merchant wholesalers</v>
      </c>
    </row>
    <row r="616" spans="1:16" x14ac:dyDescent="0.45">
      <c r="A616" s="18" t="s">
        <v>10620</v>
      </c>
      <c r="B616" s="4" t="str">
        <f>RIGHT(A616,6)</f>
        <v>418300</v>
      </c>
      <c r="C616" s="4" t="str">
        <f>LEFT(B616,5)&amp;"0"</f>
        <v>418300</v>
      </c>
      <c r="D616" s="4" t="str">
        <f>LEFT(B616,4)&amp;"00"</f>
        <v>418300</v>
      </c>
      <c r="E616" s="4" t="str">
        <f>LEFT(B616,3)&amp;"000"</f>
        <v>418000</v>
      </c>
      <c r="F616" s="4" t="str">
        <f>LEFT(B616,2)&amp;"0000"</f>
        <v>410000</v>
      </c>
      <c r="G616" s="18" t="s">
        <v>6031</v>
      </c>
      <c r="H616" s="160">
        <v>1.0900473933649289E-2</v>
      </c>
      <c r="I616" s="18" t="s">
        <v>6031</v>
      </c>
      <c r="J616" s="18"/>
      <c r="K616" s="173"/>
      <c r="L616" s="173"/>
      <c r="M616" s="36" t="s">
        <v>144</v>
      </c>
      <c r="N616" s="18" t="s">
        <v>11884</v>
      </c>
      <c r="O616" s="18" t="str">
        <f>IF(ISERROR(VLOOKUP(B616,B$2:G$184,6,FALSE)),"Not Creative",VLOOKUP(B616,B$2:G$184,6,FALSE))</f>
        <v>Not Creative</v>
      </c>
      <c r="P616" t="str">
        <f>VLOOKUP(A616,'LFS Metadata'!$H$2:$J$441,3,FALSE)</f>
        <v>Agricultural supplies merchant wholesalers</v>
      </c>
    </row>
    <row r="617" spans="1:16" x14ac:dyDescent="0.45">
      <c r="A617" s="22" t="s">
        <v>10621</v>
      </c>
      <c r="B617" s="5" t="str">
        <f>RIGHT(A617,6)</f>
        <v>418400</v>
      </c>
      <c r="C617" s="5" t="str">
        <f>LEFT(B617,5)&amp;"0"</f>
        <v>418400</v>
      </c>
      <c r="D617" s="5" t="str">
        <f>LEFT(B617,4)&amp;"00"</f>
        <v>418400</v>
      </c>
      <c r="E617" s="5" t="str">
        <f>LEFT(B617,3)&amp;"000"</f>
        <v>418000</v>
      </c>
      <c r="F617" s="5" t="str">
        <f>LEFT(B617,2)&amp;"0000"</f>
        <v>410000</v>
      </c>
      <c r="G617" s="22" t="s">
        <v>6031</v>
      </c>
      <c r="H617" s="160">
        <v>1.5845824411134905E-2</v>
      </c>
      <c r="I617" s="22" t="s">
        <v>6031</v>
      </c>
      <c r="J617" s="22"/>
      <c r="K617" s="173"/>
      <c r="L617" s="173"/>
      <c r="M617" s="61" t="s">
        <v>144</v>
      </c>
      <c r="N617" s="18" t="s">
        <v>11884</v>
      </c>
      <c r="O617" s="22" t="str">
        <f>IF(ISERROR(VLOOKUP(B617,B$2:G$184,6,FALSE)),"Not Creative",VLOOKUP(B617,B$2:G$184,6,FALSE))</f>
        <v>Not Creative</v>
      </c>
      <c r="P617" t="str">
        <f>VLOOKUP(A617,'LFS Metadata'!$H$2:$J$441,3,FALSE)</f>
        <v>Chemical (except agricultural) and allied product merchant wholesalers</v>
      </c>
    </row>
    <row r="618" spans="1:16" x14ac:dyDescent="0.45">
      <c r="A618" s="18" t="s">
        <v>10622</v>
      </c>
      <c r="B618" s="4" t="str">
        <f>RIGHT(A618,6)</f>
        <v>418900</v>
      </c>
      <c r="C618" s="4" t="str">
        <f>LEFT(B618,5)&amp;"0"</f>
        <v>418900</v>
      </c>
      <c r="D618" s="4" t="str">
        <f>LEFT(B618,4)&amp;"00"</f>
        <v>418900</v>
      </c>
      <c r="E618" s="4" t="str">
        <f>LEFT(B618,3)&amp;"000"</f>
        <v>418000</v>
      </c>
      <c r="F618" s="4" t="str">
        <f>LEFT(B618,2)&amp;"0000"</f>
        <v>410000</v>
      </c>
      <c r="G618" s="18" t="s">
        <v>6031</v>
      </c>
      <c r="H618" s="160">
        <v>3.614457831325301E-2</v>
      </c>
      <c r="I618" s="18" t="s">
        <v>6031</v>
      </c>
      <c r="J618" s="18"/>
      <c r="K618" s="173"/>
      <c r="L618" s="173"/>
      <c r="M618" s="36" t="s">
        <v>144</v>
      </c>
      <c r="N618" s="18" t="s">
        <v>11884</v>
      </c>
      <c r="O618" s="18" t="str">
        <f>IF(ISERROR(VLOOKUP(B618,B$2:G$184,6,FALSE)),"Not Creative",VLOOKUP(B618,B$2:G$184,6,FALSE))</f>
        <v>Not Creative</v>
      </c>
      <c r="P618" s="67" t="str">
        <f>VLOOKUP(A618,'LFS Metadata'!$H$2:$J$441,3,FALSE)</f>
        <v>Other miscellaneous merchant wholesalers</v>
      </c>
    </row>
    <row r="619" spans="1:16" x14ac:dyDescent="0.45">
      <c r="A619" s="22" t="s">
        <v>10779</v>
      </c>
      <c r="B619" s="5" t="str">
        <f>RIGHT(A619,6)</f>
        <v>813300</v>
      </c>
      <c r="C619" s="5" t="str">
        <f>LEFT(B619,5)&amp;"0"</f>
        <v>813300</v>
      </c>
      <c r="D619" s="5" t="str">
        <f>LEFT(B619,4)&amp;"00"</f>
        <v>813300</v>
      </c>
      <c r="E619" s="5" t="str">
        <f>LEFT(B619,3)&amp;"000"</f>
        <v>813000</v>
      </c>
      <c r="F619" s="5" t="str">
        <f>LEFT(B619,2)&amp;"0000"</f>
        <v>810000</v>
      </c>
      <c r="G619" s="22" t="s">
        <v>6031</v>
      </c>
      <c r="H619" s="160">
        <v>5.0158266374482591E-2</v>
      </c>
      <c r="I619" s="22" t="s">
        <v>6031</v>
      </c>
      <c r="J619" s="22"/>
      <c r="K619" s="173" t="s">
        <v>12107</v>
      </c>
      <c r="L619" s="173" t="s">
        <v>12103</v>
      </c>
      <c r="M619" s="61" t="s">
        <v>5251</v>
      </c>
      <c r="N619" s="18" t="s">
        <v>11884</v>
      </c>
      <c r="O619" s="22" t="str">
        <f>IF(ISERROR(VLOOKUP(B619,B$2:G$184,6,FALSE)),"Not Creative",VLOOKUP(B619,B$2:G$184,6,FALSE))</f>
        <v>Not Creative</v>
      </c>
      <c r="P619" t="str">
        <f>VLOOKUP(A619,'LFS Metadata'!$H$2:$J$441,3,FALSE)</f>
        <v>Social advocacy organizations</v>
      </c>
    </row>
    <row r="620" spans="1:16" x14ac:dyDescent="0.45">
      <c r="A620" s="18" t="s">
        <v>10780</v>
      </c>
      <c r="B620" s="4" t="str">
        <f>RIGHT(A620,6)</f>
        <v>813400</v>
      </c>
      <c r="C620" s="4" t="str">
        <f>LEFT(B620,5)&amp;"0"</f>
        <v>813400</v>
      </c>
      <c r="D620" s="4" t="str">
        <f>LEFT(B620,4)&amp;"00"</f>
        <v>813400</v>
      </c>
      <c r="E620" s="4" t="str">
        <f>LEFT(B620,3)&amp;"000"</f>
        <v>813000</v>
      </c>
      <c r="F620" s="4" t="str">
        <f>LEFT(B620,2)&amp;"0000"</f>
        <v>810000</v>
      </c>
      <c r="G620" s="18" t="s">
        <v>6031</v>
      </c>
      <c r="H620" s="160">
        <v>3.5628598848368519E-2</v>
      </c>
      <c r="I620" s="18" t="s">
        <v>6031</v>
      </c>
      <c r="J620" s="18"/>
      <c r="K620" s="173" t="s">
        <v>12107</v>
      </c>
      <c r="L620" s="173" t="s">
        <v>12103</v>
      </c>
      <c r="M620" s="36" t="s">
        <v>5251</v>
      </c>
      <c r="N620" s="18" t="s">
        <v>11884</v>
      </c>
      <c r="O620" s="18" t="str">
        <f>IF(ISERROR(VLOOKUP(B620,B$2:G$184,6,FALSE)),"Not Creative",VLOOKUP(B620,B$2:G$184,6,FALSE))</f>
        <v>Not Creative</v>
      </c>
      <c r="P620" s="67" t="str">
        <f>VLOOKUP(A620,'LFS Metadata'!$H$2:$J$441,3,FALSE)</f>
        <v>Civic and social organizations</v>
      </c>
    </row>
    <row r="621" spans="1:16" x14ac:dyDescent="0.45">
      <c r="A621" s="22" t="s">
        <v>10781</v>
      </c>
      <c r="B621" s="5" t="str">
        <f>RIGHT(A621,6)</f>
        <v>813900</v>
      </c>
      <c r="C621" s="5" t="str">
        <f>LEFT(B621,5)&amp;"0"</f>
        <v>813900</v>
      </c>
      <c r="D621" s="5" t="str">
        <f>LEFT(B621,4)&amp;"00"</f>
        <v>813900</v>
      </c>
      <c r="E621" s="5" t="str">
        <f>LEFT(B621,3)&amp;"000"</f>
        <v>813000</v>
      </c>
      <c r="F621" s="5" t="str">
        <f>LEFT(B621,2)&amp;"0000"</f>
        <v>810000</v>
      </c>
      <c r="G621" s="22" t="s">
        <v>6031</v>
      </c>
      <c r="H621" s="160">
        <v>4.9017304831258317E-2</v>
      </c>
      <c r="I621" s="22" t="s">
        <v>6031</v>
      </c>
      <c r="J621" s="22"/>
      <c r="K621" s="173" t="s">
        <v>12107</v>
      </c>
      <c r="L621" s="173" t="s">
        <v>12103</v>
      </c>
      <c r="M621" s="61" t="s">
        <v>5251</v>
      </c>
      <c r="N621" s="18" t="s">
        <v>11884</v>
      </c>
      <c r="O621" s="22" t="str">
        <f>IF(ISERROR(VLOOKUP(B621,B$2:G$184,6,FALSE)),"Not Creative",VLOOKUP(B621,B$2:G$184,6,FALSE))</f>
        <v>Not Creative</v>
      </c>
      <c r="P621" t="str">
        <f>VLOOKUP(A621,'LFS Metadata'!$H$2:$J$441,3,FALSE)</f>
        <v>Business, professional, labour and other membership organizations</v>
      </c>
    </row>
    <row r="622" spans="1:16" x14ac:dyDescent="0.45">
      <c r="A622" s="18" t="s">
        <v>10265</v>
      </c>
      <c r="B622" s="4" t="str">
        <f>RIGHT(A622,6)</f>
        <v>322100</v>
      </c>
      <c r="C622" s="4" t="str">
        <f>LEFT(B622,5)&amp;"0"</f>
        <v>322100</v>
      </c>
      <c r="D622" s="4" t="str">
        <f>LEFT(B622,4)&amp;"00"</f>
        <v>322100</v>
      </c>
      <c r="E622" s="4" t="str">
        <f>LEFT(B622,3)&amp;"000"</f>
        <v>322000</v>
      </c>
      <c r="F622" s="4" t="str">
        <f>LEFT(B622,2)&amp;"0000"</f>
        <v>320000</v>
      </c>
      <c r="G622" s="18" t="s">
        <v>6031</v>
      </c>
      <c r="H622" s="160">
        <v>1.2814112165085705E-2</v>
      </c>
      <c r="I622" s="18" t="s">
        <v>6031</v>
      </c>
      <c r="J622" s="18"/>
      <c r="K622" s="173"/>
      <c r="L622" s="173"/>
      <c r="M622" s="61" t="s">
        <v>142</v>
      </c>
      <c r="N622" s="18" t="s">
        <v>11886</v>
      </c>
      <c r="O622" s="18"/>
      <c r="P622" s="63" t="str">
        <f>VLOOKUP(B622,industry_descriptions!$A$2:$D$501,3,FALSE)</f>
        <v>322100 Pulp, paper and paperboard mills</v>
      </c>
    </row>
    <row r="623" spans="1:16" x14ac:dyDescent="0.45">
      <c r="A623" s="22" t="s">
        <v>10266</v>
      </c>
      <c r="B623" s="5" t="str">
        <f>RIGHT(A623,6)</f>
        <v>322200</v>
      </c>
      <c r="C623" s="5" t="str">
        <f>LEFT(B623,5)&amp;"0"</f>
        <v>322200</v>
      </c>
      <c r="D623" s="5" t="str">
        <f>LEFT(B623,4)&amp;"00"</f>
        <v>322200</v>
      </c>
      <c r="E623" s="5" t="str">
        <f>LEFT(B623,3)&amp;"000"</f>
        <v>322000</v>
      </c>
      <c r="F623" s="5" t="str">
        <f>LEFT(B623,2)&amp;"0000"</f>
        <v>320000</v>
      </c>
      <c r="G623" s="22" t="s">
        <v>6031</v>
      </c>
      <c r="H623" s="160">
        <v>2.1438142027690933E-2</v>
      </c>
      <c r="I623" s="22" t="s">
        <v>6031</v>
      </c>
      <c r="J623" s="22"/>
      <c r="K623" s="173"/>
      <c r="L623" s="173"/>
      <c r="M623" s="61" t="s">
        <v>142</v>
      </c>
      <c r="N623" s="18" t="s">
        <v>11886</v>
      </c>
      <c r="O623" s="22"/>
      <c r="P623" s="63" t="str">
        <f>VLOOKUP(B623,industry_descriptions!$A$2:$D$501,3,FALSE)</f>
        <v>322200 Converted paper product manufacturing</v>
      </c>
    </row>
    <row r="624" spans="1:16" x14ac:dyDescent="0.45">
      <c r="A624" s="18" t="s">
        <v>10267</v>
      </c>
      <c r="B624" s="4" t="str">
        <f>RIGHT(A624,6)</f>
        <v>323000</v>
      </c>
      <c r="C624" s="4" t="str">
        <f>LEFT(B624,5)&amp;"0"</f>
        <v>323000</v>
      </c>
      <c r="D624" s="4" t="str">
        <f>LEFT(B624,4)&amp;"00"</f>
        <v>323000</v>
      </c>
      <c r="E624" s="4" t="str">
        <f>LEFT(B624,3)&amp;"000"</f>
        <v>323000</v>
      </c>
      <c r="F624" s="4" t="str">
        <f>LEFT(B624,2)&amp;"0000"</f>
        <v>320000</v>
      </c>
      <c r="G624" s="18" t="s">
        <v>6031</v>
      </c>
      <c r="H624" s="160">
        <v>1</v>
      </c>
      <c r="I624" s="18" t="s">
        <v>6031</v>
      </c>
      <c r="J624" s="18"/>
      <c r="K624" s="173"/>
      <c r="L624" s="173"/>
      <c r="M624" s="61" t="s">
        <v>142</v>
      </c>
      <c r="N624" s="18" t="s">
        <v>11886</v>
      </c>
      <c r="O624" s="18"/>
      <c r="P624" s="63" t="str">
        <f>VLOOKUP(B624,industry_descriptions!$A$2:$D$501,3,FALSE)</f>
        <v>323000 Printing and related support activities</v>
      </c>
    </row>
    <row r="625" spans="1:16" x14ac:dyDescent="0.45">
      <c r="A625" s="22" t="s">
        <v>10268</v>
      </c>
      <c r="B625" s="5" t="str">
        <f>RIGHT(A625,6)</f>
        <v>324110</v>
      </c>
      <c r="C625" s="5" t="str">
        <f>LEFT(B625,5)&amp;"0"</f>
        <v>324110</v>
      </c>
      <c r="D625" s="5" t="str">
        <f>LEFT(B625,4)&amp;"00"</f>
        <v>324100</v>
      </c>
      <c r="E625" s="5" t="str">
        <f>LEFT(B625,3)&amp;"000"</f>
        <v>324000</v>
      </c>
      <c r="F625" s="5" t="str">
        <f>LEFT(B625,2)&amp;"0000"</f>
        <v>320000</v>
      </c>
      <c r="G625" s="22" t="s">
        <v>6031</v>
      </c>
      <c r="H625" s="160">
        <v>1.3844515441959531E-2</v>
      </c>
      <c r="I625" s="22" t="s">
        <v>6031</v>
      </c>
      <c r="J625" s="22"/>
      <c r="K625" s="173"/>
      <c r="L625" s="173"/>
      <c r="M625" s="61" t="s">
        <v>142</v>
      </c>
      <c r="N625" s="18" t="s">
        <v>11886</v>
      </c>
      <c r="O625" s="22"/>
      <c r="P625" s="63" t="str">
        <f>VLOOKUP(B625,industry_descriptions!$A$2:$D$501,3,FALSE)</f>
        <v>324110 Petroleum refineries</v>
      </c>
    </row>
    <row r="626" spans="1:16" x14ac:dyDescent="0.45">
      <c r="A626" s="18" t="s">
        <v>10269</v>
      </c>
      <c r="B626" s="4" t="str">
        <f>RIGHT(A626,6)</f>
        <v>3241A0</v>
      </c>
      <c r="C626" s="4" t="str">
        <f>LEFT(B626,5)&amp;"0"</f>
        <v>3241A0</v>
      </c>
      <c r="D626" s="4" t="str">
        <f>LEFT(B626,4)&amp;"00"</f>
        <v>324100</v>
      </c>
      <c r="E626" s="4" t="str">
        <f>LEFT(B626,3)&amp;"000"</f>
        <v>324000</v>
      </c>
      <c r="F626" s="4" t="str">
        <f>LEFT(B626,2)&amp;"0000"</f>
        <v>320000</v>
      </c>
      <c r="G626" s="18" t="s">
        <v>6031</v>
      </c>
      <c r="H626" s="160">
        <v>1.3844515441959531E-2</v>
      </c>
      <c r="I626" s="18" t="s">
        <v>6031</v>
      </c>
      <c r="J626" s="18"/>
      <c r="K626" s="173"/>
      <c r="L626" s="173"/>
      <c r="M626" s="61" t="s">
        <v>142</v>
      </c>
      <c r="N626" s="18" t="s">
        <v>11886</v>
      </c>
      <c r="O626" s="18"/>
      <c r="P626" s="63" t="str">
        <f>VLOOKUP(B626,industry_descriptions!$A$2:$D$501,3,FALSE)</f>
        <v>3241A0</v>
      </c>
    </row>
    <row r="627" spans="1:16" x14ac:dyDescent="0.45">
      <c r="A627" s="22" t="s">
        <v>10270</v>
      </c>
      <c r="B627" s="5" t="str">
        <f>RIGHT(A627,6)</f>
        <v>325100</v>
      </c>
      <c r="C627" s="5" t="str">
        <f>LEFT(B627,5)&amp;"0"</f>
        <v>325100</v>
      </c>
      <c r="D627" s="5" t="str">
        <f>LEFT(B627,4)&amp;"00"</f>
        <v>325100</v>
      </c>
      <c r="E627" s="5" t="str">
        <f>LEFT(B627,3)&amp;"000"</f>
        <v>325000</v>
      </c>
      <c r="F627" s="5" t="str">
        <f>LEFT(B627,2)&amp;"0000"</f>
        <v>320000</v>
      </c>
      <c r="G627" s="22" t="s">
        <v>6031</v>
      </c>
      <c r="H627" s="160">
        <v>1.8302828618968387E-2</v>
      </c>
      <c r="I627" s="22" t="s">
        <v>6031</v>
      </c>
      <c r="J627" s="22"/>
      <c r="K627" s="173"/>
      <c r="L627" s="173"/>
      <c r="M627" s="61" t="s">
        <v>142</v>
      </c>
      <c r="N627" s="18" t="s">
        <v>11886</v>
      </c>
      <c r="O627" s="22"/>
      <c r="P627" s="63" t="str">
        <f>VLOOKUP(B627,industry_descriptions!$A$2:$D$501,3,FALSE)</f>
        <v>325100 Basic chemical manufacturing</v>
      </c>
    </row>
    <row r="628" spans="1:16" x14ac:dyDescent="0.45">
      <c r="A628" s="18" t="s">
        <v>10271</v>
      </c>
      <c r="B628" s="4" t="str">
        <f>RIGHT(A628,6)</f>
        <v>325200</v>
      </c>
      <c r="C628" s="4" t="str">
        <f>LEFT(B628,5)&amp;"0"</f>
        <v>325200</v>
      </c>
      <c r="D628" s="4" t="str">
        <f>LEFT(B628,4)&amp;"00"</f>
        <v>325200</v>
      </c>
      <c r="E628" s="4" t="str">
        <f>LEFT(B628,3)&amp;"000"</f>
        <v>325000</v>
      </c>
      <c r="F628" s="4" t="str">
        <f>LEFT(B628,2)&amp;"0000"</f>
        <v>320000</v>
      </c>
      <c r="G628" s="18" t="s">
        <v>6031</v>
      </c>
      <c r="H628" s="160">
        <v>1.8592297476759629E-2</v>
      </c>
      <c r="I628" s="18" t="s">
        <v>6031</v>
      </c>
      <c r="J628" s="18"/>
      <c r="K628" s="173"/>
      <c r="L628" s="173"/>
      <c r="M628" s="61" t="s">
        <v>142</v>
      </c>
      <c r="N628" s="18" t="s">
        <v>11886</v>
      </c>
      <c r="O628" s="18"/>
      <c r="P628" s="63" t="str">
        <f>VLOOKUP(B628,industry_descriptions!$A$2:$D$501,3,FALSE)</f>
        <v>325200 Resin, synthetic rubber, and artificial and synthetic fibres and filaments manufacturing</v>
      </c>
    </row>
    <row r="629" spans="1:16" x14ac:dyDescent="0.45">
      <c r="A629" s="22" t="s">
        <v>10272</v>
      </c>
      <c r="B629" s="5" t="str">
        <f>RIGHT(A629,6)</f>
        <v>325300</v>
      </c>
      <c r="C629" s="5" t="str">
        <f>LEFT(B629,5)&amp;"0"</f>
        <v>325300</v>
      </c>
      <c r="D629" s="5" t="str">
        <f>LEFT(B629,4)&amp;"00"</f>
        <v>325300</v>
      </c>
      <c r="E629" s="5" t="str">
        <f>LEFT(B629,3)&amp;"000"</f>
        <v>325000</v>
      </c>
      <c r="F629" s="5" t="str">
        <f>LEFT(B629,2)&amp;"0000"</f>
        <v>320000</v>
      </c>
      <c r="G629" s="22" t="s">
        <v>6031</v>
      </c>
      <c r="H629" s="160">
        <v>1.1879049676025918E-2</v>
      </c>
      <c r="I629" s="22" t="s">
        <v>6031</v>
      </c>
      <c r="J629" s="22"/>
      <c r="K629" s="173"/>
      <c r="L629" s="173"/>
      <c r="M629" s="61" t="s">
        <v>142</v>
      </c>
      <c r="N629" s="18" t="s">
        <v>11886</v>
      </c>
      <c r="O629" s="22"/>
      <c r="P629" s="63" t="str">
        <f>VLOOKUP(B629,industry_descriptions!$A$2:$D$501,3,FALSE)</f>
        <v>325300 Pesticide, fertilizer and other agricultural chemical manufacturing</v>
      </c>
    </row>
    <row r="630" spans="1:16" x14ac:dyDescent="0.45">
      <c r="A630" s="18" t="s">
        <v>10273</v>
      </c>
      <c r="B630" s="4" t="str">
        <f>RIGHT(A630,6)</f>
        <v>325400</v>
      </c>
      <c r="C630" s="4" t="str">
        <f>LEFT(B630,5)&amp;"0"</f>
        <v>325400</v>
      </c>
      <c r="D630" s="4" t="str">
        <f>LEFT(B630,4)&amp;"00"</f>
        <v>325400</v>
      </c>
      <c r="E630" s="4" t="str">
        <f>LEFT(B630,3)&amp;"000"</f>
        <v>325000</v>
      </c>
      <c r="F630" s="4" t="str">
        <f>LEFT(B630,2)&amp;"0000"</f>
        <v>320000</v>
      </c>
      <c r="G630" s="18" t="s">
        <v>6031</v>
      </c>
      <c r="H630" s="160">
        <v>2.9666254635352288E-2</v>
      </c>
      <c r="I630" s="18" t="s">
        <v>6031</v>
      </c>
      <c r="J630" s="18"/>
      <c r="K630" s="173"/>
      <c r="L630" s="173"/>
      <c r="M630" s="61" t="s">
        <v>142</v>
      </c>
      <c r="N630" s="18" t="s">
        <v>11886</v>
      </c>
      <c r="O630" s="18"/>
      <c r="P630" s="63" t="str">
        <f>VLOOKUP(B630,industry_descriptions!$A$2:$D$501,3,FALSE)</f>
        <v>325400 Pharmaceutical and medicine manufacturing</v>
      </c>
    </row>
    <row r="631" spans="1:16" x14ac:dyDescent="0.45">
      <c r="A631" s="22" t="s">
        <v>10274</v>
      </c>
      <c r="B631" s="5" t="str">
        <f>RIGHT(A631,6)</f>
        <v>325500</v>
      </c>
      <c r="C631" s="5" t="str">
        <f>LEFT(B631,5)&amp;"0"</f>
        <v>325500</v>
      </c>
      <c r="D631" s="5" t="str">
        <f>LEFT(B631,4)&amp;"00"</f>
        <v>325500</v>
      </c>
      <c r="E631" s="5" t="str">
        <f>LEFT(B631,3)&amp;"000"</f>
        <v>325000</v>
      </c>
      <c r="F631" s="5" t="str">
        <f>LEFT(B631,2)&amp;"0000"</f>
        <v>320000</v>
      </c>
      <c r="G631" s="22" t="s">
        <v>6031</v>
      </c>
      <c r="H631" s="160">
        <v>2.0044543429844099E-2</v>
      </c>
      <c r="I631" s="22" t="s">
        <v>6031</v>
      </c>
      <c r="J631" s="22"/>
      <c r="K631" s="173"/>
      <c r="L631" s="173"/>
      <c r="M631" s="61" t="s">
        <v>142</v>
      </c>
      <c r="N631" s="18" t="s">
        <v>11886</v>
      </c>
      <c r="O631" s="22"/>
      <c r="P631" s="63" t="str">
        <f>VLOOKUP(B631,industry_descriptions!$A$2:$D$501,3,FALSE)</f>
        <v>325500 Paint, coating and adhesive manufacturing</v>
      </c>
    </row>
    <row r="632" spans="1:16" x14ac:dyDescent="0.45">
      <c r="A632" s="18" t="s">
        <v>10275</v>
      </c>
      <c r="B632" s="4" t="str">
        <f>RIGHT(A632,6)</f>
        <v>325600</v>
      </c>
      <c r="C632" s="4" t="str">
        <f>LEFT(B632,5)&amp;"0"</f>
        <v>325600</v>
      </c>
      <c r="D632" s="4" t="str">
        <f>LEFT(B632,4)&amp;"00"</f>
        <v>325600</v>
      </c>
      <c r="E632" s="4" t="str">
        <f>LEFT(B632,3)&amp;"000"</f>
        <v>325000</v>
      </c>
      <c r="F632" s="4" t="str">
        <f>LEFT(B632,2)&amp;"0000"</f>
        <v>320000</v>
      </c>
      <c r="G632" s="18" t="s">
        <v>6031</v>
      </c>
      <c r="H632" s="160">
        <v>2.8548451950140732E-2</v>
      </c>
      <c r="I632" s="18" t="s">
        <v>6031</v>
      </c>
      <c r="J632" s="18"/>
      <c r="K632" s="173"/>
      <c r="L632" s="173"/>
      <c r="M632" s="61" t="s">
        <v>142</v>
      </c>
      <c r="N632" s="18" t="s">
        <v>11886</v>
      </c>
      <c r="O632" s="18"/>
      <c r="P632" s="63" t="str">
        <f>VLOOKUP(B632,industry_descriptions!$A$2:$D$501,3,FALSE)</f>
        <v>325600 Soap, cleaning compound and toilet preparation manufacturing</v>
      </c>
    </row>
    <row r="633" spans="1:16" x14ac:dyDescent="0.45">
      <c r="A633" s="22" t="s">
        <v>10276</v>
      </c>
      <c r="B633" s="5" t="str">
        <f>RIGHT(A633,6)</f>
        <v>325900</v>
      </c>
      <c r="C633" s="5" t="str">
        <f>LEFT(B633,5)&amp;"0"</f>
        <v>325900</v>
      </c>
      <c r="D633" s="5" t="str">
        <f>LEFT(B633,4)&amp;"00"</f>
        <v>325900</v>
      </c>
      <c r="E633" s="5" t="str">
        <f>LEFT(B633,3)&amp;"000"</f>
        <v>325000</v>
      </c>
      <c r="F633" s="5" t="str">
        <f>LEFT(B633,2)&amp;"0000"</f>
        <v>320000</v>
      </c>
      <c r="G633" s="22" t="s">
        <v>6031</v>
      </c>
      <c r="H633" s="160">
        <v>1.6949152542372881E-2</v>
      </c>
      <c r="I633" s="22" t="s">
        <v>6031</v>
      </c>
      <c r="J633" s="22"/>
      <c r="K633" s="173"/>
      <c r="L633" s="173"/>
      <c r="M633" s="61" t="s">
        <v>142</v>
      </c>
      <c r="N633" s="18" t="s">
        <v>11886</v>
      </c>
      <c r="O633" s="22"/>
      <c r="P633" s="63" t="str">
        <f>VLOOKUP(B633,industry_descriptions!$A$2:$D$501,3,FALSE)</f>
        <v>325900 Other chemical product manufacturing</v>
      </c>
    </row>
    <row r="634" spans="1:16" x14ac:dyDescent="0.45">
      <c r="A634" s="18" t="s">
        <v>10277</v>
      </c>
      <c r="B634" s="4" t="str">
        <f>RIGHT(A634,6)</f>
        <v>326100</v>
      </c>
      <c r="C634" s="4" t="str">
        <f>LEFT(B634,5)&amp;"0"</f>
        <v>326100</v>
      </c>
      <c r="D634" s="4" t="str">
        <f>LEFT(B634,4)&amp;"00"</f>
        <v>326100</v>
      </c>
      <c r="E634" s="4" t="str">
        <f>LEFT(B634,3)&amp;"000"</f>
        <v>326000</v>
      </c>
      <c r="F634" s="4" t="str">
        <f>LEFT(B634,2)&amp;"0000"</f>
        <v>320000</v>
      </c>
      <c r="G634" s="18" t="s">
        <v>6031</v>
      </c>
      <c r="H634" s="160">
        <v>1.0175763182238668E-2</v>
      </c>
      <c r="I634" s="18" t="s">
        <v>6031</v>
      </c>
      <c r="J634" s="18"/>
      <c r="K634" s="173"/>
      <c r="L634" s="173"/>
      <c r="M634" s="61" t="s">
        <v>142</v>
      </c>
      <c r="N634" s="18" t="s">
        <v>11886</v>
      </c>
      <c r="O634" s="18"/>
      <c r="P634" s="63" t="str">
        <f>VLOOKUP(B634,industry_descriptions!$A$2:$D$501,3,FALSE)</f>
        <v>326100 Plastic product manufacturing</v>
      </c>
    </row>
    <row r="635" spans="1:16" x14ac:dyDescent="0.45">
      <c r="A635" s="22" t="s">
        <v>10278</v>
      </c>
      <c r="B635" s="5" t="str">
        <f>RIGHT(A635,6)</f>
        <v>326200</v>
      </c>
      <c r="C635" s="5" t="str">
        <f>LEFT(B635,5)&amp;"0"</f>
        <v>326200</v>
      </c>
      <c r="D635" s="5" t="str">
        <f>LEFT(B635,4)&amp;"00"</f>
        <v>326200</v>
      </c>
      <c r="E635" s="5" t="str">
        <f>LEFT(B635,3)&amp;"000"</f>
        <v>326000</v>
      </c>
      <c r="F635" s="5" t="str">
        <f>LEFT(B635,2)&amp;"0000"</f>
        <v>320000</v>
      </c>
      <c r="G635" s="22" t="s">
        <v>6031</v>
      </c>
      <c r="H635" s="160">
        <v>8.3462132921174655E-3</v>
      </c>
      <c r="I635" s="22" t="s">
        <v>6031</v>
      </c>
      <c r="J635" s="22"/>
      <c r="K635" s="173"/>
      <c r="L635" s="173"/>
      <c r="M635" s="61" t="s">
        <v>142</v>
      </c>
      <c r="N635" s="18" t="s">
        <v>11886</v>
      </c>
      <c r="O635" s="22"/>
      <c r="P635" s="63" t="str">
        <f>VLOOKUP(B635,industry_descriptions!$A$2:$D$501,3,FALSE)</f>
        <v>326200 Rubber product manufacturing</v>
      </c>
    </row>
    <row r="636" spans="1:16" x14ac:dyDescent="0.45">
      <c r="A636" s="18" t="s">
        <v>10783</v>
      </c>
      <c r="B636" s="4" t="str">
        <f>RIGHT(A636,6)</f>
        <v>911N00</v>
      </c>
      <c r="C636" s="4" t="str">
        <f>LEFT(B636,5)&amp;"0"</f>
        <v>911N00</v>
      </c>
      <c r="D636" s="4" t="str">
        <f>LEFT(B636,4)&amp;"00"</f>
        <v>911N00</v>
      </c>
      <c r="E636" s="4" t="str">
        <f>LEFT(B636,3)&amp;"000"</f>
        <v>911000</v>
      </c>
      <c r="F636" s="4" t="str">
        <f>LEFT(B636,2)&amp;"0000"</f>
        <v>910000</v>
      </c>
      <c r="G636" s="18" t="s">
        <v>6031</v>
      </c>
      <c r="H636" s="160">
        <v>2.1151128222622936E-2</v>
      </c>
      <c r="I636" s="18" t="s">
        <v>6031</v>
      </c>
      <c r="J636" s="18"/>
      <c r="K636" s="173" t="s">
        <v>12107</v>
      </c>
      <c r="L636" s="173" t="s">
        <v>12103</v>
      </c>
      <c r="M636" s="36" t="s">
        <v>5349</v>
      </c>
      <c r="N636" s="18" t="s">
        <v>11884</v>
      </c>
      <c r="O636" s="18" t="str">
        <f>IF(ISERROR(VLOOKUP(B636,B$2:G$184,6,FALSE)),"Not Creative",VLOOKUP(B636,B$2:G$184,6,FALSE))</f>
        <v>Not Creative</v>
      </c>
      <c r="P636" s="67" t="str">
        <f>VLOOKUP(A636,'LFS Metadata'!$H$2:$J$441,3,FALSE)</f>
        <v>Federal government public administration except Defence Services</v>
      </c>
    </row>
    <row r="637" spans="1:16" x14ac:dyDescent="0.45">
      <c r="A637" s="22" t="s">
        <v>10785</v>
      </c>
      <c r="B637" s="5" t="str">
        <f>RIGHT(A637,6)</f>
        <v>912N00</v>
      </c>
      <c r="C637" s="5" t="str">
        <f>LEFT(B637,5)&amp;"0"</f>
        <v>912N00</v>
      </c>
      <c r="D637" s="5" t="str">
        <f>LEFT(B637,4)&amp;"00"</f>
        <v>912N00</v>
      </c>
      <c r="E637" s="5" t="str">
        <f>LEFT(B637,3)&amp;"000"</f>
        <v>912000</v>
      </c>
      <c r="F637" s="5" t="str">
        <f>LEFT(B637,2)&amp;"0000"</f>
        <v>910000</v>
      </c>
      <c r="G637" s="22" t="s">
        <v>6031</v>
      </c>
      <c r="H637" s="160">
        <v>2.1151128222622936E-2</v>
      </c>
      <c r="I637" s="22" t="s">
        <v>6031</v>
      </c>
      <c r="J637" s="22"/>
      <c r="K637" s="173" t="s">
        <v>12107</v>
      </c>
      <c r="L637" s="173" t="s">
        <v>12103</v>
      </c>
      <c r="M637" s="61" t="s">
        <v>5349</v>
      </c>
      <c r="N637" s="18" t="s">
        <v>11884</v>
      </c>
      <c r="O637" s="22" t="str">
        <f>IF(ISERROR(VLOOKUP(B637,B$2:G$184,6,FALSE)),"Not Creative",VLOOKUP(B637,B$2:G$184,6,FALSE))</f>
        <v>Not Creative</v>
      </c>
      <c r="P637" s="67" t="str">
        <f>VLOOKUP(A637,'LFS Metadata'!$H$2:$J$441,3,FALSE)</f>
        <v>Provincial and territorial public administration all types</v>
      </c>
    </row>
    <row r="638" spans="1:16" x14ac:dyDescent="0.45">
      <c r="A638" s="18" t="s">
        <v>10786</v>
      </c>
      <c r="B638" s="4" t="str">
        <f>RIGHT(A638,6)</f>
        <v>913N00</v>
      </c>
      <c r="C638" s="4" t="str">
        <f>LEFT(B638,5)&amp;"0"</f>
        <v>913N00</v>
      </c>
      <c r="D638" s="4" t="str">
        <f>LEFT(B638,4)&amp;"00"</f>
        <v>913N00</v>
      </c>
      <c r="E638" s="4" t="str">
        <f>LEFT(B638,3)&amp;"000"</f>
        <v>913000</v>
      </c>
      <c r="F638" s="4" t="str">
        <f>LEFT(B638,2)&amp;"0000"</f>
        <v>910000</v>
      </c>
      <c r="G638" s="18" t="s">
        <v>6031</v>
      </c>
      <c r="H638" s="160">
        <v>2.1151128222622936E-2</v>
      </c>
      <c r="I638" s="18" t="s">
        <v>6031</v>
      </c>
      <c r="J638" s="18"/>
      <c r="K638" s="173" t="s">
        <v>12107</v>
      </c>
      <c r="L638" s="173" t="s">
        <v>12103</v>
      </c>
      <c r="M638" s="36" t="s">
        <v>5349</v>
      </c>
      <c r="N638" s="18" t="s">
        <v>11884</v>
      </c>
      <c r="O638" s="18" t="str">
        <f>IF(ISERROR(VLOOKUP(B638,B$2:G$184,6,FALSE)),"Not Creative",VLOOKUP(B638,B$2:G$184,6,FALSE))</f>
        <v>Not Creative</v>
      </c>
      <c r="P638" s="67" t="str">
        <f>VLOOKUP(A638,'LFS Metadata'!$H$2:$J$441,3,FALSE)</f>
        <v>Local, municipal and regional public administration all types</v>
      </c>
    </row>
  </sheetData>
  <sortState xmlns:xlrd2="http://schemas.microsoft.com/office/spreadsheetml/2017/richdata2" ref="A280:A638">
    <sortCondition ref="A280:A638"/>
  </sortState>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1"/>
  <sheetViews>
    <sheetView workbookViewId="0">
      <pane xSplit="1" ySplit="1" topLeftCell="B84" activePane="bottomRight" state="frozen"/>
      <selection pane="topRight" activeCell="D1" sqref="D1"/>
      <selection pane="bottomLeft" activeCell="A2" sqref="A2"/>
      <selection pane="bottomRight" activeCell="A86" sqref="A86"/>
    </sheetView>
  </sheetViews>
  <sheetFormatPr defaultColWidth="9.1328125" defaultRowHeight="14.25" x14ac:dyDescent="0.45"/>
  <cols>
    <col min="1" max="1" width="63.1328125" style="67" customWidth="1"/>
    <col min="2" max="2" width="53.33203125" style="67" customWidth="1"/>
    <col min="3" max="9" width="8.6640625" style="67" customWidth="1"/>
    <col min="10" max="16384" width="9.1328125" style="67"/>
  </cols>
  <sheetData>
    <row r="1" spans="1:10" x14ac:dyDescent="0.45">
      <c r="A1" s="67" t="s">
        <v>10796</v>
      </c>
      <c r="B1" s="67" t="s">
        <v>10789</v>
      </c>
      <c r="C1" s="67" t="s">
        <v>10790</v>
      </c>
      <c r="D1" s="67" t="s">
        <v>10791</v>
      </c>
      <c r="E1" s="67" t="s">
        <v>10792</v>
      </c>
      <c r="F1" s="67" t="s">
        <v>10793</v>
      </c>
      <c r="G1" s="67" t="str">
        <f t="shared" ref="G1" si="0">REPT("0",7-LEN(F1))</f>
        <v>0</v>
      </c>
      <c r="H1" s="67" t="s">
        <v>10432</v>
      </c>
      <c r="I1" s="67" t="s">
        <v>10795</v>
      </c>
      <c r="J1" s="67" t="s">
        <v>10794</v>
      </c>
    </row>
    <row r="2" spans="1:10" x14ac:dyDescent="0.45">
      <c r="A2" s="67" t="s">
        <v>10797</v>
      </c>
      <c r="B2" s="67" t="str">
        <f>TRIM(A2)</f>
        <v>Total, all industries</v>
      </c>
      <c r="C2" s="67">
        <f>MIN(FIND(" ",B2)-1,4)</f>
        <v>4</v>
      </c>
      <c r="D2" s="67" t="str">
        <f>LEFT(B2,C2)</f>
        <v>Tota</v>
      </c>
      <c r="E2" s="67" t="str">
        <f>SUBSTITUTE(D2,"0","N")</f>
        <v>Tota</v>
      </c>
      <c r="F2" s="67" t="str">
        <f>"L"&amp;E2</f>
        <v>LTota</v>
      </c>
      <c r="G2" s="67" t="str">
        <f>REPT("0",7-LEN(F2))</f>
        <v>00</v>
      </c>
      <c r="H2" s="67" t="str">
        <f t="shared" ref="H2:H6" si="1">F2&amp;G2</f>
        <v>LTota00</v>
      </c>
    </row>
    <row r="3" spans="1:10" x14ac:dyDescent="0.45">
      <c r="A3" s="118" t="s">
        <v>10798</v>
      </c>
      <c r="B3" s="67" t="str">
        <f>TRIM(A3)</f>
        <v>11 Agriculture, forestry, fishing and hunting</v>
      </c>
      <c r="C3" s="67">
        <f>FIND(" ",B3)-1</f>
        <v>2</v>
      </c>
      <c r="D3" s="67" t="str">
        <f>LEFT(B3,C3)</f>
        <v>11</v>
      </c>
      <c r="E3" s="67" t="str">
        <f>SUBSTITUTE(D3,"0","N")</f>
        <v>11</v>
      </c>
      <c r="F3" s="67" t="str">
        <f t="shared" ref="F3:F66" si="2">"L"&amp;E3</f>
        <v>L11</v>
      </c>
      <c r="G3" s="67" t="str">
        <f t="shared" ref="G3:G66" si="3">REPT("0",7-LEN(F3))</f>
        <v>0000</v>
      </c>
      <c r="H3" s="67" t="str">
        <f t="shared" si="1"/>
        <v>L110000</v>
      </c>
      <c r="I3" s="67" t="str">
        <f>IF(C3=4,LEFT(B3,4),"")</f>
        <v/>
      </c>
      <c r="J3" s="67" t="str">
        <f>RIGHT(B3,LEN(B3)-C3-1)</f>
        <v>Agriculture, forestry, fishing and hunting</v>
      </c>
    </row>
    <row r="4" spans="1:10" x14ac:dyDescent="0.45">
      <c r="A4" s="151" t="s">
        <v>10799</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2"/>
        <v>L11N</v>
      </c>
      <c r="G4" s="67" t="str">
        <f t="shared" si="3"/>
        <v>000</v>
      </c>
      <c r="H4" s="67" t="str">
        <f t="shared" si="1"/>
        <v>L11N000</v>
      </c>
      <c r="I4" s="67" t="str">
        <f t="shared" ref="I4" si="8">IF(C4=4,LEFT(B4,4),"")</f>
        <v/>
      </c>
      <c r="J4" s="67" t="str">
        <f t="shared" ref="J4:J67" si="9">RIGHT(B4,LEN(B4)-C4-1)</f>
        <v>Farming - not elsewhere classified (nec)</v>
      </c>
    </row>
    <row r="5" spans="1:10" x14ac:dyDescent="0.45">
      <c r="A5" s="67" t="s">
        <v>10800</v>
      </c>
      <c r="B5" s="67" t="str">
        <f t="shared" si="4"/>
        <v>1100 Farming - not elsewhere classified (nec)</v>
      </c>
      <c r="C5" s="67">
        <f t="shared" si="5"/>
        <v>4</v>
      </c>
      <c r="D5" s="67" t="str">
        <f t="shared" si="6"/>
        <v>1100</v>
      </c>
      <c r="E5" s="67" t="str">
        <f t="shared" si="7"/>
        <v>11NN</v>
      </c>
      <c r="F5" s="67" t="str">
        <f t="shared" si="2"/>
        <v>L11NN</v>
      </c>
      <c r="G5" s="67" t="str">
        <f t="shared" si="3"/>
        <v>00</v>
      </c>
      <c r="H5" s="67" t="str">
        <f t="shared" si="1"/>
        <v>L11NN00</v>
      </c>
      <c r="I5" s="67" t="str">
        <f>IF(C5=4,H5,"")</f>
        <v>L11NN00</v>
      </c>
      <c r="J5" s="67" t="str">
        <f t="shared" si="9"/>
        <v>Farming - not elsewhere classified (nec)</v>
      </c>
    </row>
    <row r="6" spans="1:10" x14ac:dyDescent="0.45">
      <c r="A6" s="152" t="s">
        <v>10801</v>
      </c>
      <c r="B6" s="67" t="str">
        <f t="shared" si="4"/>
        <v>111 Crop production</v>
      </c>
      <c r="C6" s="67">
        <f t="shared" si="5"/>
        <v>3</v>
      </c>
      <c r="D6" s="67" t="str">
        <f t="shared" si="6"/>
        <v>111</v>
      </c>
      <c r="E6" s="67" t="str">
        <f t="shared" si="7"/>
        <v>111</v>
      </c>
      <c r="F6" s="67" t="str">
        <f t="shared" si="2"/>
        <v>L111</v>
      </c>
      <c r="G6" s="67" t="str">
        <f t="shared" si="3"/>
        <v>000</v>
      </c>
      <c r="H6" s="67" t="str">
        <f t="shared" si="1"/>
        <v>L111000</v>
      </c>
      <c r="I6" s="67" t="str">
        <f t="shared" ref="I6:I69" si="10">IF(C6=4,H6,"")</f>
        <v/>
      </c>
      <c r="J6" s="67" t="str">
        <f t="shared" si="9"/>
        <v>Crop production</v>
      </c>
    </row>
    <row r="7" spans="1:10" x14ac:dyDescent="0.45">
      <c r="A7" s="67" t="s">
        <v>10802</v>
      </c>
      <c r="B7" s="67" t="str">
        <f t="shared" si="4"/>
        <v>1111 Oilseed and grain farming</v>
      </c>
      <c r="C7" s="67">
        <f t="shared" si="5"/>
        <v>4</v>
      </c>
      <c r="D7" s="67" t="str">
        <f t="shared" si="6"/>
        <v>1111</v>
      </c>
      <c r="E7" s="67" t="str">
        <f t="shared" si="7"/>
        <v>1111</v>
      </c>
      <c r="F7" s="67" t="str">
        <f t="shared" si="2"/>
        <v>L1111</v>
      </c>
      <c r="G7" s="67" t="str">
        <f t="shared" si="3"/>
        <v>00</v>
      </c>
      <c r="H7" s="67" t="str">
        <f t="shared" ref="H7:H66" si="11">F7&amp;G7</f>
        <v>L111100</v>
      </c>
      <c r="I7" s="67" t="str">
        <f t="shared" si="10"/>
        <v>L111100</v>
      </c>
      <c r="J7" s="67" t="str">
        <f t="shared" si="9"/>
        <v>Oilseed and grain farming</v>
      </c>
    </row>
    <row r="8" spans="1:10" x14ac:dyDescent="0.45">
      <c r="A8" s="67" t="s">
        <v>10803</v>
      </c>
      <c r="B8" s="67" t="str">
        <f t="shared" si="4"/>
        <v>1112 Vegetable and melon farming</v>
      </c>
      <c r="C8" s="67">
        <f t="shared" si="5"/>
        <v>4</v>
      </c>
      <c r="D8" s="67" t="str">
        <f t="shared" si="6"/>
        <v>1112</v>
      </c>
      <c r="E8" s="67" t="str">
        <f t="shared" si="7"/>
        <v>1112</v>
      </c>
      <c r="F8" s="67" t="str">
        <f t="shared" si="2"/>
        <v>L1112</v>
      </c>
      <c r="G8" s="67" t="str">
        <f t="shared" si="3"/>
        <v>00</v>
      </c>
      <c r="H8" s="67" t="str">
        <f t="shared" si="11"/>
        <v>L111200</v>
      </c>
      <c r="I8" s="67" t="str">
        <f t="shared" si="10"/>
        <v>L111200</v>
      </c>
      <c r="J8" s="67" t="str">
        <f t="shared" si="9"/>
        <v>Vegetable and melon farming</v>
      </c>
    </row>
    <row r="9" spans="1:10" x14ac:dyDescent="0.45">
      <c r="A9" s="67" t="s">
        <v>10804</v>
      </c>
      <c r="B9" s="67" t="str">
        <f t="shared" si="4"/>
        <v>1113 Fruit and tree nut farming</v>
      </c>
      <c r="C9" s="67">
        <f t="shared" si="5"/>
        <v>4</v>
      </c>
      <c r="D9" s="67" t="str">
        <f t="shared" si="6"/>
        <v>1113</v>
      </c>
      <c r="E9" s="67" t="str">
        <f t="shared" si="7"/>
        <v>1113</v>
      </c>
      <c r="F9" s="67" t="str">
        <f t="shared" si="2"/>
        <v>L1113</v>
      </c>
      <c r="G9" s="67" t="str">
        <f t="shared" si="3"/>
        <v>00</v>
      </c>
      <c r="H9" s="67" t="str">
        <f t="shared" si="11"/>
        <v>L111300</v>
      </c>
      <c r="I9" s="67" t="str">
        <f t="shared" si="10"/>
        <v>L111300</v>
      </c>
      <c r="J9" s="67" t="str">
        <f t="shared" si="9"/>
        <v>Fruit and tree nut farming</v>
      </c>
    </row>
    <row r="10" spans="1:10" x14ac:dyDescent="0.45">
      <c r="A10" s="67" t="s">
        <v>10805</v>
      </c>
      <c r="B10" s="67" t="str">
        <f t="shared" si="4"/>
        <v>1114 Greenhouse, nursery and floriculture production</v>
      </c>
      <c r="C10" s="67">
        <f t="shared" si="5"/>
        <v>4</v>
      </c>
      <c r="D10" s="67" t="str">
        <f t="shared" si="6"/>
        <v>1114</v>
      </c>
      <c r="E10" s="67" t="str">
        <f t="shared" si="7"/>
        <v>1114</v>
      </c>
      <c r="F10" s="67" t="str">
        <f t="shared" si="2"/>
        <v>L1114</v>
      </c>
      <c r="G10" s="67" t="str">
        <f t="shared" si="3"/>
        <v>00</v>
      </c>
      <c r="H10" s="67" t="str">
        <f t="shared" si="11"/>
        <v>L111400</v>
      </c>
      <c r="I10" s="67" t="str">
        <f t="shared" si="10"/>
        <v>L111400</v>
      </c>
      <c r="J10" s="67" t="str">
        <f t="shared" si="9"/>
        <v>Greenhouse, nursery and floriculture production</v>
      </c>
    </row>
    <row r="11" spans="1:10" x14ac:dyDescent="0.45">
      <c r="A11" s="67" t="s">
        <v>10806</v>
      </c>
      <c r="B11" s="67" t="str">
        <f t="shared" si="4"/>
        <v>1119 Other crop farming</v>
      </c>
      <c r="C11" s="67">
        <f t="shared" si="5"/>
        <v>4</v>
      </c>
      <c r="D11" s="67" t="str">
        <f t="shared" si="6"/>
        <v>1119</v>
      </c>
      <c r="E11" s="67" t="str">
        <f t="shared" si="7"/>
        <v>1119</v>
      </c>
      <c r="F11" s="67" t="str">
        <f t="shared" si="2"/>
        <v>L1119</v>
      </c>
      <c r="G11" s="67" t="str">
        <f t="shared" si="3"/>
        <v>00</v>
      </c>
      <c r="H11" s="67" t="str">
        <f t="shared" si="11"/>
        <v>L111900</v>
      </c>
      <c r="I11" s="67" t="str">
        <f t="shared" si="10"/>
        <v>L111900</v>
      </c>
      <c r="J11" s="67" t="str">
        <f t="shared" si="9"/>
        <v>Other crop farming</v>
      </c>
    </row>
    <row r="12" spans="1:10" x14ac:dyDescent="0.45">
      <c r="A12" s="152" t="s">
        <v>10807</v>
      </c>
      <c r="B12" s="67" t="str">
        <f t="shared" si="4"/>
        <v>112 Animal production and aquaculture</v>
      </c>
      <c r="C12" s="67">
        <f t="shared" si="5"/>
        <v>3</v>
      </c>
      <c r="D12" s="67" t="str">
        <f t="shared" si="6"/>
        <v>112</v>
      </c>
      <c r="E12" s="67" t="str">
        <f t="shared" si="7"/>
        <v>112</v>
      </c>
      <c r="F12" s="67" t="str">
        <f t="shared" si="2"/>
        <v>L112</v>
      </c>
      <c r="G12" s="67" t="str">
        <f t="shared" si="3"/>
        <v>000</v>
      </c>
      <c r="H12" s="67" t="str">
        <f t="shared" si="11"/>
        <v>L112000</v>
      </c>
      <c r="I12" s="67" t="str">
        <f t="shared" si="10"/>
        <v/>
      </c>
      <c r="J12" s="67" t="str">
        <f t="shared" si="9"/>
        <v>Animal production and aquaculture</v>
      </c>
    </row>
    <row r="13" spans="1:10" x14ac:dyDescent="0.45">
      <c r="A13" s="67" t="s">
        <v>10808</v>
      </c>
      <c r="B13" s="67" t="str">
        <f t="shared" si="4"/>
        <v>1121 Cattle ranching and farming</v>
      </c>
      <c r="C13" s="67">
        <f t="shared" si="5"/>
        <v>4</v>
      </c>
      <c r="D13" s="67" t="str">
        <f t="shared" si="6"/>
        <v>1121</v>
      </c>
      <c r="E13" s="67" t="str">
        <f t="shared" si="7"/>
        <v>1121</v>
      </c>
      <c r="F13" s="67" t="str">
        <f t="shared" si="2"/>
        <v>L1121</v>
      </c>
      <c r="G13" s="67" t="str">
        <f t="shared" si="3"/>
        <v>00</v>
      </c>
      <c r="H13" s="67" t="str">
        <f t="shared" si="11"/>
        <v>L112100</v>
      </c>
      <c r="I13" s="67" t="str">
        <f t="shared" si="10"/>
        <v>L112100</v>
      </c>
      <c r="J13" s="67" t="str">
        <f t="shared" si="9"/>
        <v>Cattle ranching and farming</v>
      </c>
    </row>
    <row r="14" spans="1:10" x14ac:dyDescent="0.45">
      <c r="A14" s="67" t="s">
        <v>10809</v>
      </c>
      <c r="B14" s="67" t="str">
        <f t="shared" si="4"/>
        <v>1122 Hog and pig farming</v>
      </c>
      <c r="C14" s="67">
        <f t="shared" si="5"/>
        <v>4</v>
      </c>
      <c r="D14" s="67" t="str">
        <f t="shared" si="6"/>
        <v>1122</v>
      </c>
      <c r="E14" s="67" t="str">
        <f t="shared" si="7"/>
        <v>1122</v>
      </c>
      <c r="F14" s="67" t="str">
        <f t="shared" si="2"/>
        <v>L1122</v>
      </c>
      <c r="G14" s="67" t="str">
        <f t="shared" si="3"/>
        <v>00</v>
      </c>
      <c r="H14" s="67" t="str">
        <f t="shared" si="11"/>
        <v>L112200</v>
      </c>
      <c r="I14" s="67" t="str">
        <f t="shared" si="10"/>
        <v>L112200</v>
      </c>
      <c r="J14" s="67" t="str">
        <f t="shared" si="9"/>
        <v>Hog and pig farming</v>
      </c>
    </row>
    <row r="15" spans="1:10" x14ac:dyDescent="0.45">
      <c r="A15" s="67" t="s">
        <v>10810</v>
      </c>
      <c r="B15" s="67" t="str">
        <f t="shared" si="4"/>
        <v>1123 Poultry and egg production</v>
      </c>
      <c r="C15" s="67">
        <f t="shared" si="5"/>
        <v>4</v>
      </c>
      <c r="D15" s="67" t="str">
        <f t="shared" si="6"/>
        <v>1123</v>
      </c>
      <c r="E15" s="67" t="str">
        <f t="shared" si="7"/>
        <v>1123</v>
      </c>
      <c r="F15" s="67" t="str">
        <f t="shared" si="2"/>
        <v>L1123</v>
      </c>
      <c r="G15" s="67" t="str">
        <f t="shared" si="3"/>
        <v>00</v>
      </c>
      <c r="H15" s="67" t="str">
        <f t="shared" si="11"/>
        <v>L112300</v>
      </c>
      <c r="I15" s="67" t="str">
        <f t="shared" si="10"/>
        <v>L112300</v>
      </c>
      <c r="J15" s="67" t="str">
        <f t="shared" si="9"/>
        <v>Poultry and egg production</v>
      </c>
    </row>
    <row r="16" spans="1:10" x14ac:dyDescent="0.45">
      <c r="A16" s="67" t="s">
        <v>10811</v>
      </c>
      <c r="B16" s="67" t="str">
        <f t="shared" si="4"/>
        <v>1124 Sheep and goat farming</v>
      </c>
      <c r="C16" s="67">
        <f t="shared" si="5"/>
        <v>4</v>
      </c>
      <c r="D16" s="67" t="str">
        <f t="shared" si="6"/>
        <v>1124</v>
      </c>
      <c r="E16" s="67" t="str">
        <f t="shared" si="7"/>
        <v>1124</v>
      </c>
      <c r="F16" s="67" t="str">
        <f t="shared" si="2"/>
        <v>L1124</v>
      </c>
      <c r="G16" s="67" t="str">
        <f t="shared" si="3"/>
        <v>00</v>
      </c>
      <c r="H16" s="67" t="str">
        <f t="shared" si="11"/>
        <v>L112400</v>
      </c>
      <c r="I16" s="67" t="str">
        <f t="shared" si="10"/>
        <v>L112400</v>
      </c>
      <c r="J16" s="67" t="str">
        <f t="shared" si="9"/>
        <v>Sheep and goat farming</v>
      </c>
    </row>
    <row r="17" spans="1:10" x14ac:dyDescent="0.45">
      <c r="A17" s="67" t="s">
        <v>10812</v>
      </c>
      <c r="B17" s="67" t="str">
        <f t="shared" si="4"/>
        <v>1125 Aquaculture</v>
      </c>
      <c r="C17" s="67">
        <f t="shared" si="5"/>
        <v>4</v>
      </c>
      <c r="D17" s="67" t="str">
        <f t="shared" si="6"/>
        <v>1125</v>
      </c>
      <c r="E17" s="67" t="str">
        <f t="shared" si="7"/>
        <v>1125</v>
      </c>
      <c r="F17" s="67" t="str">
        <f t="shared" si="2"/>
        <v>L1125</v>
      </c>
      <c r="G17" s="67" t="str">
        <f t="shared" si="3"/>
        <v>00</v>
      </c>
      <c r="H17" s="67" t="str">
        <f t="shared" si="11"/>
        <v>L112500</v>
      </c>
      <c r="I17" s="67" t="str">
        <f t="shared" si="10"/>
        <v>L112500</v>
      </c>
      <c r="J17" s="67" t="str">
        <f t="shared" si="9"/>
        <v>Aquaculture</v>
      </c>
    </row>
    <row r="18" spans="1:10" x14ac:dyDescent="0.45">
      <c r="A18" s="67" t="s">
        <v>10813</v>
      </c>
      <c r="B18" s="67" t="str">
        <f t="shared" si="4"/>
        <v>1129 Other animal production</v>
      </c>
      <c r="C18" s="67">
        <f t="shared" si="5"/>
        <v>4</v>
      </c>
      <c r="D18" s="67" t="str">
        <f t="shared" si="6"/>
        <v>1129</v>
      </c>
      <c r="E18" s="67" t="str">
        <f t="shared" si="7"/>
        <v>1129</v>
      </c>
      <c r="F18" s="67" t="str">
        <f t="shared" si="2"/>
        <v>L1129</v>
      </c>
      <c r="G18" s="67" t="str">
        <f t="shared" si="3"/>
        <v>00</v>
      </c>
      <c r="H18" s="67" t="str">
        <f t="shared" si="11"/>
        <v>L112900</v>
      </c>
      <c r="I18" s="67" t="str">
        <f t="shared" si="10"/>
        <v>L112900</v>
      </c>
      <c r="J18" s="67" t="str">
        <f t="shared" si="9"/>
        <v>Other animal production</v>
      </c>
    </row>
    <row r="19" spans="1:10" x14ac:dyDescent="0.45">
      <c r="A19" s="152" t="s">
        <v>10814</v>
      </c>
      <c r="B19" s="67" t="str">
        <f t="shared" si="4"/>
        <v>113 Forestry and logging</v>
      </c>
      <c r="C19" s="67">
        <f t="shared" si="5"/>
        <v>3</v>
      </c>
      <c r="D19" s="67" t="str">
        <f t="shared" si="6"/>
        <v>113</v>
      </c>
      <c r="E19" s="67" t="str">
        <f t="shared" si="7"/>
        <v>113</v>
      </c>
      <c r="F19" s="67" t="str">
        <f t="shared" si="2"/>
        <v>L113</v>
      </c>
      <c r="G19" s="67" t="str">
        <f t="shared" si="3"/>
        <v>000</v>
      </c>
      <c r="H19" s="67" t="str">
        <f t="shared" si="11"/>
        <v>L113000</v>
      </c>
      <c r="I19" s="67" t="str">
        <f t="shared" si="10"/>
        <v/>
      </c>
      <c r="J19" s="67" t="str">
        <f t="shared" si="9"/>
        <v>Forestry and logging</v>
      </c>
    </row>
    <row r="20" spans="1:10" x14ac:dyDescent="0.45">
      <c r="A20" s="67" t="s">
        <v>10815</v>
      </c>
      <c r="B20" s="67" t="str">
        <f t="shared" si="4"/>
        <v>1131 Timber tract operations</v>
      </c>
      <c r="C20" s="67">
        <f t="shared" si="5"/>
        <v>4</v>
      </c>
      <c r="D20" s="67" t="str">
        <f t="shared" si="6"/>
        <v>1131</v>
      </c>
      <c r="E20" s="67" t="str">
        <f t="shared" si="7"/>
        <v>1131</v>
      </c>
      <c r="F20" s="67" t="str">
        <f t="shared" si="2"/>
        <v>L1131</v>
      </c>
      <c r="G20" s="67" t="str">
        <f t="shared" si="3"/>
        <v>00</v>
      </c>
      <c r="H20" s="67" t="str">
        <f t="shared" si="11"/>
        <v>L113100</v>
      </c>
      <c r="I20" s="67" t="str">
        <f t="shared" si="10"/>
        <v>L113100</v>
      </c>
      <c r="J20" s="67" t="str">
        <f t="shared" si="9"/>
        <v>Timber tract operations</v>
      </c>
    </row>
    <row r="21" spans="1:10" x14ac:dyDescent="0.45">
      <c r="A21" s="67" t="s">
        <v>10816</v>
      </c>
      <c r="B21" s="67" t="str">
        <f t="shared" si="4"/>
        <v>1132 Forest nurseries and gathering of forest products</v>
      </c>
      <c r="C21" s="67">
        <f t="shared" si="5"/>
        <v>4</v>
      </c>
      <c r="D21" s="67" t="str">
        <f t="shared" si="6"/>
        <v>1132</v>
      </c>
      <c r="E21" s="67" t="str">
        <f t="shared" si="7"/>
        <v>1132</v>
      </c>
      <c r="F21" s="67" t="str">
        <f t="shared" si="2"/>
        <v>L1132</v>
      </c>
      <c r="G21" s="67" t="str">
        <f t="shared" si="3"/>
        <v>00</v>
      </c>
      <c r="H21" s="67" t="str">
        <f t="shared" si="11"/>
        <v>L113200</v>
      </c>
      <c r="I21" s="67" t="str">
        <f t="shared" si="10"/>
        <v>L113200</v>
      </c>
      <c r="J21" s="67" t="str">
        <f t="shared" si="9"/>
        <v>Forest nurseries and gathering of forest products</v>
      </c>
    </row>
    <row r="22" spans="1:10" x14ac:dyDescent="0.45">
      <c r="A22" s="67" t="s">
        <v>10817</v>
      </c>
      <c r="B22" s="67" t="str">
        <f t="shared" si="4"/>
        <v>1133 Logging</v>
      </c>
      <c r="C22" s="67">
        <f t="shared" si="5"/>
        <v>4</v>
      </c>
      <c r="D22" s="67" t="str">
        <f t="shared" si="6"/>
        <v>1133</v>
      </c>
      <c r="E22" s="67" t="str">
        <f t="shared" si="7"/>
        <v>1133</v>
      </c>
      <c r="F22" s="67" t="str">
        <f t="shared" si="2"/>
        <v>L1133</v>
      </c>
      <c r="G22" s="67" t="str">
        <f t="shared" si="3"/>
        <v>00</v>
      </c>
      <c r="H22" s="67" t="str">
        <f t="shared" si="11"/>
        <v>L113300</v>
      </c>
      <c r="I22" s="67" t="str">
        <f t="shared" si="10"/>
        <v>L113300</v>
      </c>
      <c r="J22" s="67" t="str">
        <f t="shared" si="9"/>
        <v>Logging</v>
      </c>
    </row>
    <row r="23" spans="1:10" x14ac:dyDescent="0.45">
      <c r="A23" s="152" t="s">
        <v>10818</v>
      </c>
      <c r="B23" s="67" t="str">
        <f t="shared" si="4"/>
        <v>114 Fishing, hunting and trapping</v>
      </c>
      <c r="C23" s="67">
        <f t="shared" si="5"/>
        <v>3</v>
      </c>
      <c r="D23" s="67" t="str">
        <f t="shared" si="6"/>
        <v>114</v>
      </c>
      <c r="E23" s="67" t="str">
        <f t="shared" si="7"/>
        <v>114</v>
      </c>
      <c r="F23" s="67" t="str">
        <f t="shared" si="2"/>
        <v>L114</v>
      </c>
      <c r="G23" s="67" t="str">
        <f t="shared" si="3"/>
        <v>000</v>
      </c>
      <c r="H23" s="67" t="str">
        <f t="shared" si="11"/>
        <v>L114000</v>
      </c>
      <c r="I23" s="67" t="str">
        <f t="shared" si="10"/>
        <v/>
      </c>
      <c r="J23" s="67" t="str">
        <f t="shared" si="9"/>
        <v>Fishing, hunting and trapping</v>
      </c>
    </row>
    <row r="24" spans="1:10" x14ac:dyDescent="0.45">
      <c r="A24" s="67" t="s">
        <v>10819</v>
      </c>
      <c r="B24" s="67" t="str">
        <f t="shared" si="4"/>
        <v>1141 Fishing</v>
      </c>
      <c r="C24" s="67">
        <f t="shared" si="5"/>
        <v>4</v>
      </c>
      <c r="D24" s="67" t="str">
        <f t="shared" si="6"/>
        <v>1141</v>
      </c>
      <c r="E24" s="67" t="str">
        <f t="shared" si="7"/>
        <v>1141</v>
      </c>
      <c r="F24" s="67" t="str">
        <f t="shared" si="2"/>
        <v>L1141</v>
      </c>
      <c r="G24" s="67" t="str">
        <f t="shared" si="3"/>
        <v>00</v>
      </c>
      <c r="H24" s="67" t="str">
        <f t="shared" si="11"/>
        <v>L114100</v>
      </c>
      <c r="I24" s="67" t="str">
        <f t="shared" si="10"/>
        <v>L114100</v>
      </c>
      <c r="J24" s="67" t="str">
        <f t="shared" si="9"/>
        <v>Fishing</v>
      </c>
    </row>
    <row r="25" spans="1:10" x14ac:dyDescent="0.45">
      <c r="A25" s="67" t="s">
        <v>10820</v>
      </c>
      <c r="B25" s="67" t="str">
        <f t="shared" si="4"/>
        <v>1142 Hunting and trapping</v>
      </c>
      <c r="C25" s="67">
        <f t="shared" si="5"/>
        <v>4</v>
      </c>
      <c r="D25" s="67" t="str">
        <f t="shared" si="6"/>
        <v>1142</v>
      </c>
      <c r="E25" s="67" t="str">
        <f t="shared" si="7"/>
        <v>1142</v>
      </c>
      <c r="F25" s="67" t="str">
        <f t="shared" si="2"/>
        <v>L1142</v>
      </c>
      <c r="G25" s="67" t="str">
        <f t="shared" si="3"/>
        <v>00</v>
      </c>
      <c r="H25" s="67" t="str">
        <f t="shared" si="11"/>
        <v>L114200</v>
      </c>
      <c r="I25" s="67" t="str">
        <f t="shared" si="10"/>
        <v>L114200</v>
      </c>
      <c r="J25" s="67" t="str">
        <f t="shared" si="9"/>
        <v>Hunting and trapping</v>
      </c>
    </row>
    <row r="26" spans="1:10" x14ac:dyDescent="0.45">
      <c r="A26" s="152" t="s">
        <v>10821</v>
      </c>
      <c r="B26" s="67" t="str">
        <f t="shared" si="4"/>
        <v>115 Support activities for agriculture and forestry</v>
      </c>
      <c r="C26" s="67">
        <f t="shared" si="5"/>
        <v>3</v>
      </c>
      <c r="D26" s="67" t="str">
        <f t="shared" si="6"/>
        <v>115</v>
      </c>
      <c r="E26" s="67" t="str">
        <f t="shared" si="7"/>
        <v>115</v>
      </c>
      <c r="F26" s="67" t="str">
        <f t="shared" si="2"/>
        <v>L115</v>
      </c>
      <c r="G26" s="67" t="str">
        <f t="shared" si="3"/>
        <v>000</v>
      </c>
      <c r="H26" s="67" t="str">
        <f t="shared" si="11"/>
        <v>L115000</v>
      </c>
      <c r="I26" s="67" t="str">
        <f t="shared" si="10"/>
        <v/>
      </c>
      <c r="J26" s="67" t="str">
        <f t="shared" si="9"/>
        <v>Support activities for agriculture and forestry</v>
      </c>
    </row>
    <row r="27" spans="1:10" x14ac:dyDescent="0.45">
      <c r="A27" s="67" t="s">
        <v>10822</v>
      </c>
      <c r="B27" s="67" t="str">
        <f t="shared" si="4"/>
        <v>1151 Support activities for crop production</v>
      </c>
      <c r="C27" s="67">
        <f t="shared" si="5"/>
        <v>4</v>
      </c>
      <c r="D27" s="67" t="str">
        <f t="shared" si="6"/>
        <v>1151</v>
      </c>
      <c r="E27" s="67" t="str">
        <f t="shared" si="7"/>
        <v>1151</v>
      </c>
      <c r="F27" s="67" t="str">
        <f t="shared" si="2"/>
        <v>L1151</v>
      </c>
      <c r="G27" s="67" t="str">
        <f t="shared" si="3"/>
        <v>00</v>
      </c>
      <c r="H27" s="67" t="str">
        <f t="shared" si="11"/>
        <v>L115100</v>
      </c>
      <c r="I27" s="67" t="str">
        <f t="shared" si="10"/>
        <v>L115100</v>
      </c>
      <c r="J27" s="67" t="str">
        <f t="shared" si="9"/>
        <v>Support activities for crop production</v>
      </c>
    </row>
    <row r="28" spans="1:10" x14ac:dyDescent="0.45">
      <c r="A28" s="67" t="s">
        <v>10823</v>
      </c>
      <c r="B28" s="67" t="str">
        <f t="shared" si="4"/>
        <v>1152 Support activities for animal production</v>
      </c>
      <c r="C28" s="67">
        <f t="shared" si="5"/>
        <v>4</v>
      </c>
      <c r="D28" s="67" t="str">
        <f t="shared" si="6"/>
        <v>1152</v>
      </c>
      <c r="E28" s="67" t="str">
        <f t="shared" si="7"/>
        <v>1152</v>
      </c>
      <c r="F28" s="67" t="str">
        <f t="shared" si="2"/>
        <v>L1152</v>
      </c>
      <c r="G28" s="67" t="str">
        <f t="shared" si="3"/>
        <v>00</v>
      </c>
      <c r="H28" s="67" t="str">
        <f t="shared" si="11"/>
        <v>L115200</v>
      </c>
      <c r="I28" s="67" t="str">
        <f t="shared" si="10"/>
        <v>L115200</v>
      </c>
      <c r="J28" s="67" t="str">
        <f t="shared" si="9"/>
        <v>Support activities for animal production</v>
      </c>
    </row>
    <row r="29" spans="1:10" x14ac:dyDescent="0.45">
      <c r="A29" s="67" t="s">
        <v>10824</v>
      </c>
      <c r="B29" s="67" t="str">
        <f t="shared" si="4"/>
        <v>1153 Support activities for forestry</v>
      </c>
      <c r="C29" s="67">
        <f t="shared" si="5"/>
        <v>4</v>
      </c>
      <c r="D29" s="67" t="str">
        <f t="shared" si="6"/>
        <v>1153</v>
      </c>
      <c r="E29" s="67" t="str">
        <f t="shared" si="7"/>
        <v>1153</v>
      </c>
      <c r="F29" s="67" t="str">
        <f t="shared" si="2"/>
        <v>L1153</v>
      </c>
      <c r="G29" s="67" t="str">
        <f t="shared" si="3"/>
        <v>00</v>
      </c>
      <c r="H29" s="67" t="str">
        <f t="shared" si="11"/>
        <v>L115300</v>
      </c>
      <c r="I29" s="67" t="str">
        <f t="shared" si="10"/>
        <v>L115300</v>
      </c>
      <c r="J29" s="67" t="str">
        <f t="shared" si="9"/>
        <v>Support activities for forestry</v>
      </c>
    </row>
    <row r="30" spans="1:10" x14ac:dyDescent="0.45">
      <c r="A30" s="67" t="s">
        <v>10825</v>
      </c>
      <c r="B30" s="67" t="str">
        <f t="shared" si="4"/>
        <v>21 Mining, quarrying, and oil and gas extraction</v>
      </c>
      <c r="C30" s="67">
        <f t="shared" si="5"/>
        <v>2</v>
      </c>
      <c r="D30" s="67" t="str">
        <f t="shared" si="6"/>
        <v>21</v>
      </c>
      <c r="E30" s="67" t="str">
        <f t="shared" si="7"/>
        <v>21</v>
      </c>
      <c r="F30" s="67" t="str">
        <f t="shared" si="2"/>
        <v>L21</v>
      </c>
      <c r="G30" s="67" t="str">
        <f t="shared" si="3"/>
        <v>0000</v>
      </c>
      <c r="H30" s="67" t="str">
        <f t="shared" si="11"/>
        <v>L210000</v>
      </c>
      <c r="I30" s="67" t="str">
        <f t="shared" si="10"/>
        <v/>
      </c>
      <c r="J30" s="67" t="str">
        <f t="shared" si="9"/>
        <v>Mining, quarrying, and oil and gas extraction</v>
      </c>
    </row>
    <row r="31" spans="1:10" x14ac:dyDescent="0.45">
      <c r="A31" s="67" t="s">
        <v>10826</v>
      </c>
      <c r="B31" s="67" t="str">
        <f t="shared" si="4"/>
        <v>210 Mining - not elsewhere classified (nec)</v>
      </c>
      <c r="C31" s="67">
        <f t="shared" si="5"/>
        <v>3</v>
      </c>
      <c r="D31" s="67" t="str">
        <f t="shared" si="6"/>
        <v>210</v>
      </c>
      <c r="E31" s="67" t="str">
        <f t="shared" si="7"/>
        <v>21N</v>
      </c>
      <c r="F31" s="67" t="str">
        <f t="shared" si="2"/>
        <v>L21N</v>
      </c>
      <c r="G31" s="67" t="str">
        <f t="shared" si="3"/>
        <v>000</v>
      </c>
      <c r="H31" s="67" t="str">
        <f t="shared" si="11"/>
        <v>L21N000</v>
      </c>
      <c r="I31" s="67" t="str">
        <f t="shared" si="10"/>
        <v/>
      </c>
      <c r="J31" s="67" t="str">
        <f t="shared" si="9"/>
        <v>Mining - not elsewhere classified (nec)</v>
      </c>
    </row>
    <row r="32" spans="1:10" x14ac:dyDescent="0.45">
      <c r="A32" s="67" t="s">
        <v>10827</v>
      </c>
      <c r="B32" s="67" t="str">
        <f t="shared" si="4"/>
        <v>2100 Mining - not elsewhere classified (nec)</v>
      </c>
      <c r="C32" s="67">
        <f t="shared" si="5"/>
        <v>4</v>
      </c>
      <c r="D32" s="67" t="str">
        <f t="shared" si="6"/>
        <v>2100</v>
      </c>
      <c r="E32" s="67" t="str">
        <f t="shared" si="7"/>
        <v>21NN</v>
      </c>
      <c r="F32" s="67" t="str">
        <f t="shared" si="2"/>
        <v>L21NN</v>
      </c>
      <c r="G32" s="67" t="str">
        <f t="shared" si="3"/>
        <v>00</v>
      </c>
      <c r="H32" s="67" t="str">
        <f t="shared" si="11"/>
        <v>L21NN00</v>
      </c>
      <c r="I32" s="67" t="str">
        <f t="shared" si="10"/>
        <v>L21NN00</v>
      </c>
      <c r="J32" s="67" t="str">
        <f t="shared" si="9"/>
        <v>Mining - not elsewhere classified (nec)</v>
      </c>
    </row>
    <row r="33" spans="1:10" x14ac:dyDescent="0.45">
      <c r="A33" s="67" t="s">
        <v>10828</v>
      </c>
      <c r="B33" s="67" t="str">
        <f t="shared" si="4"/>
        <v>211 Oil and gas extraction</v>
      </c>
      <c r="C33" s="67">
        <f t="shared" si="5"/>
        <v>3</v>
      </c>
      <c r="D33" s="67" t="str">
        <f t="shared" si="6"/>
        <v>211</v>
      </c>
      <c r="E33" s="67" t="str">
        <f t="shared" si="7"/>
        <v>211</v>
      </c>
      <c r="F33" s="67" t="str">
        <f t="shared" si="2"/>
        <v>L211</v>
      </c>
      <c r="G33" s="67" t="str">
        <f t="shared" si="3"/>
        <v>000</v>
      </c>
      <c r="H33" s="67" t="str">
        <f t="shared" si="11"/>
        <v>L211000</v>
      </c>
      <c r="I33" s="67" t="str">
        <f t="shared" si="10"/>
        <v/>
      </c>
      <c r="J33" s="67" t="str">
        <f t="shared" si="9"/>
        <v>Oil and gas extraction</v>
      </c>
    </row>
    <row r="34" spans="1:10" x14ac:dyDescent="0.45">
      <c r="A34" s="67" t="s">
        <v>10829</v>
      </c>
      <c r="B34" s="67" t="str">
        <f t="shared" si="4"/>
        <v>2111 Oil and gas extraction</v>
      </c>
      <c r="C34" s="67">
        <f t="shared" si="5"/>
        <v>4</v>
      </c>
      <c r="D34" s="67" t="str">
        <f t="shared" si="6"/>
        <v>2111</v>
      </c>
      <c r="E34" s="67" t="str">
        <f t="shared" si="7"/>
        <v>2111</v>
      </c>
      <c r="F34" s="67" t="str">
        <f t="shared" si="2"/>
        <v>L2111</v>
      </c>
      <c r="G34" s="67" t="str">
        <f t="shared" si="3"/>
        <v>00</v>
      </c>
      <c r="H34" s="67" t="str">
        <f t="shared" si="11"/>
        <v>L211100</v>
      </c>
      <c r="I34" s="67" t="str">
        <f t="shared" si="10"/>
        <v>L211100</v>
      </c>
      <c r="J34" s="67" t="str">
        <f t="shared" si="9"/>
        <v>Oil and gas extraction</v>
      </c>
    </row>
    <row r="35" spans="1:10" x14ac:dyDescent="0.45">
      <c r="A35" s="67" t="s">
        <v>10830</v>
      </c>
      <c r="B35" s="67" t="str">
        <f t="shared" si="4"/>
        <v>212 Mining and quarrying (except oil and gas)</v>
      </c>
      <c r="C35" s="67">
        <f t="shared" si="5"/>
        <v>3</v>
      </c>
      <c r="D35" s="67" t="str">
        <f t="shared" si="6"/>
        <v>212</v>
      </c>
      <c r="E35" s="67" t="str">
        <f t="shared" si="7"/>
        <v>212</v>
      </c>
      <c r="F35" s="67" t="str">
        <f t="shared" si="2"/>
        <v>L212</v>
      </c>
      <c r="G35" s="67" t="str">
        <f t="shared" si="3"/>
        <v>000</v>
      </c>
      <c r="H35" s="67" t="str">
        <f t="shared" si="11"/>
        <v>L212000</v>
      </c>
      <c r="I35" s="67" t="str">
        <f t="shared" si="10"/>
        <v/>
      </c>
      <c r="J35" s="67" t="str">
        <f t="shared" si="9"/>
        <v>Mining and quarrying (except oil and gas)</v>
      </c>
    </row>
    <row r="36" spans="1:10" x14ac:dyDescent="0.45">
      <c r="A36" s="67" t="s">
        <v>10831</v>
      </c>
      <c r="B36" s="67" t="str">
        <f t="shared" si="4"/>
        <v>2121 Coal mining</v>
      </c>
      <c r="C36" s="67">
        <f t="shared" si="5"/>
        <v>4</v>
      </c>
      <c r="D36" s="67" t="str">
        <f t="shared" si="6"/>
        <v>2121</v>
      </c>
      <c r="E36" s="67" t="str">
        <f t="shared" si="7"/>
        <v>2121</v>
      </c>
      <c r="F36" s="67" t="str">
        <f t="shared" si="2"/>
        <v>L2121</v>
      </c>
      <c r="G36" s="67" t="str">
        <f t="shared" si="3"/>
        <v>00</v>
      </c>
      <c r="H36" s="67" t="str">
        <f t="shared" si="11"/>
        <v>L212100</v>
      </c>
      <c r="I36" s="67" t="str">
        <f t="shared" si="10"/>
        <v>L212100</v>
      </c>
      <c r="J36" s="67" t="str">
        <f t="shared" si="9"/>
        <v>Coal mining</v>
      </c>
    </row>
    <row r="37" spans="1:10" x14ac:dyDescent="0.45">
      <c r="A37" s="67" t="s">
        <v>10832</v>
      </c>
      <c r="B37" s="67" t="str">
        <f t="shared" si="4"/>
        <v>2122 Metal ore mining</v>
      </c>
      <c r="C37" s="67">
        <f t="shared" si="5"/>
        <v>4</v>
      </c>
      <c r="D37" s="67" t="str">
        <f t="shared" si="6"/>
        <v>2122</v>
      </c>
      <c r="E37" s="67" t="str">
        <f t="shared" si="7"/>
        <v>2122</v>
      </c>
      <c r="F37" s="67" t="str">
        <f t="shared" si="2"/>
        <v>L2122</v>
      </c>
      <c r="G37" s="67" t="str">
        <f t="shared" si="3"/>
        <v>00</v>
      </c>
      <c r="H37" s="67" t="str">
        <f t="shared" si="11"/>
        <v>L212200</v>
      </c>
      <c r="I37" s="67" t="str">
        <f t="shared" si="10"/>
        <v>L212200</v>
      </c>
      <c r="J37" s="67" t="str">
        <f t="shared" si="9"/>
        <v>Metal ore mining</v>
      </c>
    </row>
    <row r="38" spans="1:10" x14ac:dyDescent="0.45">
      <c r="A38" s="67" t="s">
        <v>10833</v>
      </c>
      <c r="B38" s="67" t="str">
        <f t="shared" si="4"/>
        <v>2123 Non-metallic mineral mining and quarrying</v>
      </c>
      <c r="C38" s="67">
        <f t="shared" si="5"/>
        <v>4</v>
      </c>
      <c r="D38" s="67" t="str">
        <f t="shared" si="6"/>
        <v>2123</v>
      </c>
      <c r="E38" s="67" t="str">
        <f t="shared" si="7"/>
        <v>2123</v>
      </c>
      <c r="F38" s="67" t="str">
        <f t="shared" si="2"/>
        <v>L2123</v>
      </c>
      <c r="G38" s="67" t="str">
        <f t="shared" si="3"/>
        <v>00</v>
      </c>
      <c r="H38" s="67" t="str">
        <f t="shared" si="11"/>
        <v>L212300</v>
      </c>
      <c r="I38" s="67" t="str">
        <f t="shared" si="10"/>
        <v>L212300</v>
      </c>
      <c r="J38" s="67" t="str">
        <f t="shared" si="9"/>
        <v>Non-metallic mineral mining and quarrying</v>
      </c>
    </row>
    <row r="39" spans="1:10" x14ac:dyDescent="0.45">
      <c r="A39" s="67" t="s">
        <v>10834</v>
      </c>
      <c r="B39" s="67" t="str">
        <f t="shared" si="4"/>
        <v>213 Support activities for mining, and oil and gas extraction</v>
      </c>
      <c r="C39" s="67">
        <f t="shared" si="5"/>
        <v>3</v>
      </c>
      <c r="D39" s="67" t="str">
        <f t="shared" si="6"/>
        <v>213</v>
      </c>
      <c r="E39" s="67" t="str">
        <f t="shared" si="7"/>
        <v>213</v>
      </c>
      <c r="F39" s="67" t="str">
        <f t="shared" si="2"/>
        <v>L213</v>
      </c>
      <c r="G39" s="67" t="str">
        <f t="shared" si="3"/>
        <v>000</v>
      </c>
      <c r="H39" s="67" t="str">
        <f t="shared" si="11"/>
        <v>L213000</v>
      </c>
      <c r="I39" s="67" t="str">
        <f t="shared" si="10"/>
        <v/>
      </c>
      <c r="J39" s="67" t="str">
        <f t="shared" si="9"/>
        <v>Support activities for mining, and oil and gas extraction</v>
      </c>
    </row>
    <row r="40" spans="1:10" x14ac:dyDescent="0.45">
      <c r="A40" s="67" t="s">
        <v>10835</v>
      </c>
      <c r="B40" s="67" t="str">
        <f t="shared" si="4"/>
        <v>2131 Support activities for mining, and oil and gas extraction</v>
      </c>
      <c r="C40" s="67">
        <f t="shared" si="5"/>
        <v>4</v>
      </c>
      <c r="D40" s="67" t="str">
        <f t="shared" si="6"/>
        <v>2131</v>
      </c>
      <c r="E40" s="67" t="str">
        <f t="shared" si="7"/>
        <v>2131</v>
      </c>
      <c r="F40" s="67" t="str">
        <f t="shared" si="2"/>
        <v>L2131</v>
      </c>
      <c r="G40" s="67" t="str">
        <f t="shared" si="3"/>
        <v>00</v>
      </c>
      <c r="H40" s="67" t="str">
        <f t="shared" si="11"/>
        <v>L213100</v>
      </c>
      <c r="I40" s="67" t="str">
        <f t="shared" si="10"/>
        <v>L213100</v>
      </c>
      <c r="J40" s="67" t="str">
        <f t="shared" si="9"/>
        <v>Support activities for mining, and oil and gas extraction</v>
      </c>
    </row>
    <row r="41" spans="1:10" x14ac:dyDescent="0.45">
      <c r="A41" s="67" t="s">
        <v>10836</v>
      </c>
      <c r="B41" s="67" t="str">
        <f t="shared" si="4"/>
        <v>22 Utilities</v>
      </c>
      <c r="C41" s="67">
        <f t="shared" si="5"/>
        <v>2</v>
      </c>
      <c r="D41" s="67" t="str">
        <f t="shared" si="6"/>
        <v>22</v>
      </c>
      <c r="E41" s="67" t="str">
        <f t="shared" si="7"/>
        <v>22</v>
      </c>
      <c r="F41" s="67" t="str">
        <f t="shared" si="2"/>
        <v>L22</v>
      </c>
      <c r="G41" s="67" t="str">
        <f t="shared" si="3"/>
        <v>0000</v>
      </c>
      <c r="H41" s="67" t="str">
        <f t="shared" si="11"/>
        <v>L220000</v>
      </c>
      <c r="I41" s="67" t="str">
        <f t="shared" si="10"/>
        <v/>
      </c>
      <c r="J41" s="67" t="str">
        <f t="shared" si="9"/>
        <v>Utilities</v>
      </c>
    </row>
    <row r="42" spans="1:10" x14ac:dyDescent="0.45">
      <c r="A42" s="67" t="s">
        <v>10837</v>
      </c>
      <c r="B42" s="67" t="str">
        <f t="shared" si="4"/>
        <v>221 Utilities</v>
      </c>
      <c r="C42" s="67">
        <f t="shared" si="5"/>
        <v>3</v>
      </c>
      <c r="D42" s="67" t="str">
        <f t="shared" si="6"/>
        <v>221</v>
      </c>
      <c r="E42" s="67" t="str">
        <f t="shared" si="7"/>
        <v>221</v>
      </c>
      <c r="F42" s="67" t="str">
        <f t="shared" si="2"/>
        <v>L221</v>
      </c>
      <c r="G42" s="67" t="str">
        <f t="shared" si="3"/>
        <v>000</v>
      </c>
      <c r="H42" s="67" t="str">
        <f t="shared" si="11"/>
        <v>L221000</v>
      </c>
      <c r="I42" s="67" t="str">
        <f t="shared" si="10"/>
        <v/>
      </c>
      <c r="J42" s="67" t="str">
        <f t="shared" si="9"/>
        <v>Utilities</v>
      </c>
    </row>
    <row r="43" spans="1:10" x14ac:dyDescent="0.45">
      <c r="A43" s="67" t="s">
        <v>10838</v>
      </c>
      <c r="B43" s="67" t="str">
        <f t="shared" si="4"/>
        <v>2211 Electric power generation, transmission and distribution</v>
      </c>
      <c r="C43" s="67">
        <f t="shared" si="5"/>
        <v>4</v>
      </c>
      <c r="D43" s="67" t="str">
        <f t="shared" si="6"/>
        <v>2211</v>
      </c>
      <c r="E43" s="67" t="str">
        <f t="shared" si="7"/>
        <v>2211</v>
      </c>
      <c r="F43" s="67" t="str">
        <f t="shared" si="2"/>
        <v>L2211</v>
      </c>
      <c r="G43" s="67" t="str">
        <f t="shared" si="3"/>
        <v>00</v>
      </c>
      <c r="H43" s="67" t="str">
        <f t="shared" si="11"/>
        <v>L221100</v>
      </c>
      <c r="I43" s="67" t="str">
        <f t="shared" si="10"/>
        <v>L221100</v>
      </c>
      <c r="J43" s="67" t="str">
        <f t="shared" si="9"/>
        <v>Electric power generation, transmission and distribution</v>
      </c>
    </row>
    <row r="44" spans="1:10" x14ac:dyDescent="0.45">
      <c r="A44" s="67" t="s">
        <v>10839</v>
      </c>
      <c r="B44" s="67" t="str">
        <f t="shared" si="4"/>
        <v>2212 Natural gas distribution</v>
      </c>
      <c r="C44" s="67">
        <f t="shared" si="5"/>
        <v>4</v>
      </c>
      <c r="D44" s="67" t="str">
        <f t="shared" si="6"/>
        <v>2212</v>
      </c>
      <c r="E44" s="67" t="str">
        <f t="shared" si="7"/>
        <v>2212</v>
      </c>
      <c r="F44" s="67" t="str">
        <f t="shared" si="2"/>
        <v>L2212</v>
      </c>
      <c r="G44" s="67" t="str">
        <f t="shared" si="3"/>
        <v>00</v>
      </c>
      <c r="H44" s="67" t="str">
        <f t="shared" si="11"/>
        <v>L221200</v>
      </c>
      <c r="I44" s="67" t="str">
        <f t="shared" si="10"/>
        <v>L221200</v>
      </c>
      <c r="J44" s="67" t="str">
        <f t="shared" si="9"/>
        <v>Natural gas distribution</v>
      </c>
    </row>
    <row r="45" spans="1:10" x14ac:dyDescent="0.45">
      <c r="A45" s="67" t="s">
        <v>10840</v>
      </c>
      <c r="B45" s="67" t="str">
        <f t="shared" si="4"/>
        <v>2213 Water, sewage and other systems</v>
      </c>
      <c r="C45" s="67">
        <f t="shared" si="5"/>
        <v>4</v>
      </c>
      <c r="D45" s="67" t="str">
        <f t="shared" si="6"/>
        <v>2213</v>
      </c>
      <c r="E45" s="67" t="str">
        <f t="shared" si="7"/>
        <v>2213</v>
      </c>
      <c r="F45" s="67" t="str">
        <f t="shared" si="2"/>
        <v>L2213</v>
      </c>
      <c r="G45" s="67" t="str">
        <f t="shared" si="3"/>
        <v>00</v>
      </c>
      <c r="H45" s="67" t="str">
        <f t="shared" si="11"/>
        <v>L221300</v>
      </c>
      <c r="I45" s="67" t="str">
        <f t="shared" si="10"/>
        <v>L221300</v>
      </c>
      <c r="J45" s="67" t="str">
        <f t="shared" si="9"/>
        <v>Water, sewage and other systems</v>
      </c>
    </row>
    <row r="46" spans="1:10" x14ac:dyDescent="0.45">
      <c r="A46" s="67" t="s">
        <v>10841</v>
      </c>
      <c r="B46" s="67" t="str">
        <f t="shared" si="4"/>
        <v>23 Construction</v>
      </c>
      <c r="C46" s="67">
        <f t="shared" si="5"/>
        <v>2</v>
      </c>
      <c r="D46" s="67" t="str">
        <f t="shared" si="6"/>
        <v>23</v>
      </c>
      <c r="E46" s="67" t="str">
        <f t="shared" si="7"/>
        <v>23</v>
      </c>
      <c r="F46" s="67" t="str">
        <f t="shared" si="2"/>
        <v>L23</v>
      </c>
      <c r="G46" s="67" t="str">
        <f t="shared" si="3"/>
        <v>0000</v>
      </c>
      <c r="H46" s="67" t="str">
        <f t="shared" si="11"/>
        <v>L230000</v>
      </c>
      <c r="I46" s="67" t="str">
        <f t="shared" si="10"/>
        <v/>
      </c>
      <c r="J46" s="67" t="str">
        <f t="shared" si="9"/>
        <v>Construction</v>
      </c>
    </row>
    <row r="47" spans="1:10" x14ac:dyDescent="0.45">
      <c r="A47" s="67" t="s">
        <v>10842</v>
      </c>
      <c r="B47" s="67" t="str">
        <f t="shared" si="4"/>
        <v>236 Construction of buildings</v>
      </c>
      <c r="C47" s="67">
        <f t="shared" si="5"/>
        <v>3</v>
      </c>
      <c r="D47" s="67" t="str">
        <f t="shared" si="6"/>
        <v>236</v>
      </c>
      <c r="E47" s="67" t="str">
        <f t="shared" si="7"/>
        <v>236</v>
      </c>
      <c r="F47" s="67" t="str">
        <f t="shared" si="2"/>
        <v>L236</v>
      </c>
      <c r="G47" s="67" t="str">
        <f t="shared" si="3"/>
        <v>000</v>
      </c>
      <c r="H47" s="67" t="str">
        <f t="shared" si="11"/>
        <v>L236000</v>
      </c>
      <c r="I47" s="67" t="str">
        <f t="shared" si="10"/>
        <v/>
      </c>
      <c r="J47" s="67" t="str">
        <f t="shared" si="9"/>
        <v>Construction of buildings</v>
      </c>
    </row>
    <row r="48" spans="1:10" x14ac:dyDescent="0.45">
      <c r="A48" s="67" t="s">
        <v>10843</v>
      </c>
      <c r="B48" s="67" t="str">
        <f t="shared" si="4"/>
        <v>2361 Residential building construction</v>
      </c>
      <c r="C48" s="67">
        <f t="shared" si="5"/>
        <v>4</v>
      </c>
      <c r="D48" s="67" t="str">
        <f t="shared" si="6"/>
        <v>2361</v>
      </c>
      <c r="E48" s="67" t="str">
        <f t="shared" si="7"/>
        <v>2361</v>
      </c>
      <c r="F48" s="67" t="str">
        <f t="shared" si="2"/>
        <v>L2361</v>
      </c>
      <c r="G48" s="67" t="str">
        <f t="shared" si="3"/>
        <v>00</v>
      </c>
      <c r="H48" s="67" t="str">
        <f t="shared" si="11"/>
        <v>L236100</v>
      </c>
      <c r="I48" s="67" t="str">
        <f t="shared" si="10"/>
        <v>L236100</v>
      </c>
      <c r="J48" s="67" t="str">
        <f t="shared" si="9"/>
        <v>Residential building construction</v>
      </c>
    </row>
    <row r="49" spans="1:10" x14ac:dyDescent="0.45">
      <c r="A49" s="67" t="s">
        <v>10844</v>
      </c>
      <c r="B49" s="67" t="str">
        <f t="shared" si="4"/>
        <v>2362 Non-residential building construction</v>
      </c>
      <c r="C49" s="67">
        <f t="shared" si="5"/>
        <v>4</v>
      </c>
      <c r="D49" s="67" t="str">
        <f t="shared" si="6"/>
        <v>2362</v>
      </c>
      <c r="E49" s="67" t="str">
        <f t="shared" si="7"/>
        <v>2362</v>
      </c>
      <c r="F49" s="67" t="str">
        <f t="shared" si="2"/>
        <v>L2362</v>
      </c>
      <c r="G49" s="67" t="str">
        <f t="shared" si="3"/>
        <v>00</v>
      </c>
      <c r="H49" s="67" t="str">
        <f t="shared" si="11"/>
        <v>L236200</v>
      </c>
      <c r="I49" s="67" t="str">
        <f t="shared" si="10"/>
        <v>L236200</v>
      </c>
      <c r="J49" s="67" t="str">
        <f t="shared" si="9"/>
        <v>Non-residential building construction</v>
      </c>
    </row>
    <row r="50" spans="1:10" x14ac:dyDescent="0.45">
      <c r="A50" s="67" t="s">
        <v>10845</v>
      </c>
      <c r="B50" s="67" t="str">
        <f t="shared" si="4"/>
        <v>237 Heavy and civil engineering construction</v>
      </c>
      <c r="C50" s="67">
        <f t="shared" si="5"/>
        <v>3</v>
      </c>
      <c r="D50" s="67" t="str">
        <f t="shared" si="6"/>
        <v>237</v>
      </c>
      <c r="E50" s="67" t="str">
        <f t="shared" si="7"/>
        <v>237</v>
      </c>
      <c r="F50" s="67" t="str">
        <f t="shared" si="2"/>
        <v>L237</v>
      </c>
      <c r="G50" s="67" t="str">
        <f t="shared" si="3"/>
        <v>000</v>
      </c>
      <c r="H50" s="67" t="str">
        <f t="shared" si="11"/>
        <v>L237000</v>
      </c>
      <c r="I50" s="67" t="str">
        <f t="shared" si="10"/>
        <v/>
      </c>
      <c r="J50" s="67" t="str">
        <f t="shared" si="9"/>
        <v>Heavy and civil engineering construction</v>
      </c>
    </row>
    <row r="51" spans="1:10" x14ac:dyDescent="0.45">
      <c r="A51" s="67" t="s">
        <v>10846</v>
      </c>
      <c r="B51" s="67" t="str">
        <f t="shared" si="4"/>
        <v>2371 Utility system construction</v>
      </c>
      <c r="C51" s="67">
        <f t="shared" si="5"/>
        <v>4</v>
      </c>
      <c r="D51" s="67" t="str">
        <f t="shared" si="6"/>
        <v>2371</v>
      </c>
      <c r="E51" s="67" t="str">
        <f t="shared" si="7"/>
        <v>2371</v>
      </c>
      <c r="F51" s="67" t="str">
        <f t="shared" si="2"/>
        <v>L2371</v>
      </c>
      <c r="G51" s="67" t="str">
        <f t="shared" si="3"/>
        <v>00</v>
      </c>
      <c r="H51" s="67" t="str">
        <f t="shared" si="11"/>
        <v>L237100</v>
      </c>
      <c r="I51" s="67" t="str">
        <f t="shared" si="10"/>
        <v>L237100</v>
      </c>
      <c r="J51" s="67" t="str">
        <f t="shared" si="9"/>
        <v>Utility system construction</v>
      </c>
    </row>
    <row r="52" spans="1:10" x14ac:dyDescent="0.45">
      <c r="A52" s="67" t="s">
        <v>10847</v>
      </c>
      <c r="B52" s="67" t="str">
        <f t="shared" si="4"/>
        <v>2372 Land subdivision</v>
      </c>
      <c r="C52" s="67">
        <f t="shared" si="5"/>
        <v>4</v>
      </c>
      <c r="D52" s="67" t="str">
        <f t="shared" si="6"/>
        <v>2372</v>
      </c>
      <c r="E52" s="67" t="str">
        <f t="shared" si="7"/>
        <v>2372</v>
      </c>
      <c r="F52" s="67" t="str">
        <f t="shared" si="2"/>
        <v>L2372</v>
      </c>
      <c r="G52" s="67" t="str">
        <f t="shared" si="3"/>
        <v>00</v>
      </c>
      <c r="H52" s="67" t="str">
        <f t="shared" si="11"/>
        <v>L237200</v>
      </c>
      <c r="I52" s="67" t="str">
        <f t="shared" si="10"/>
        <v>L237200</v>
      </c>
      <c r="J52" s="67" t="str">
        <f t="shared" si="9"/>
        <v>Land subdivision</v>
      </c>
    </row>
    <row r="53" spans="1:10" x14ac:dyDescent="0.45">
      <c r="A53" s="67" t="s">
        <v>10848</v>
      </c>
      <c r="B53" s="67" t="str">
        <f t="shared" si="4"/>
        <v>2373 Highway, street and bridge construction</v>
      </c>
      <c r="C53" s="67">
        <f t="shared" si="5"/>
        <v>4</v>
      </c>
      <c r="D53" s="67" t="str">
        <f t="shared" si="6"/>
        <v>2373</v>
      </c>
      <c r="E53" s="67" t="str">
        <f t="shared" si="7"/>
        <v>2373</v>
      </c>
      <c r="F53" s="67" t="str">
        <f t="shared" si="2"/>
        <v>L2373</v>
      </c>
      <c r="G53" s="67" t="str">
        <f t="shared" si="3"/>
        <v>00</v>
      </c>
      <c r="H53" s="67" t="str">
        <f t="shared" si="11"/>
        <v>L237300</v>
      </c>
      <c r="I53" s="67" t="str">
        <f t="shared" si="10"/>
        <v>L237300</v>
      </c>
      <c r="J53" s="67" t="str">
        <f t="shared" si="9"/>
        <v>Highway, street and bridge construction</v>
      </c>
    </row>
    <row r="54" spans="1:10" x14ac:dyDescent="0.45">
      <c r="A54" s="67" t="s">
        <v>10849</v>
      </c>
      <c r="B54" s="67" t="str">
        <f t="shared" si="4"/>
        <v>2379 Other heavy and civil engineering construction</v>
      </c>
      <c r="C54" s="67">
        <f t="shared" si="5"/>
        <v>4</v>
      </c>
      <c r="D54" s="67" t="str">
        <f t="shared" si="6"/>
        <v>2379</v>
      </c>
      <c r="E54" s="67" t="str">
        <f t="shared" si="7"/>
        <v>2379</v>
      </c>
      <c r="F54" s="67" t="str">
        <f t="shared" si="2"/>
        <v>L2379</v>
      </c>
      <c r="G54" s="67" t="str">
        <f t="shared" si="3"/>
        <v>00</v>
      </c>
      <c r="H54" s="67" t="str">
        <f t="shared" si="11"/>
        <v>L237900</v>
      </c>
      <c r="I54" s="67" t="str">
        <f t="shared" si="10"/>
        <v>L237900</v>
      </c>
      <c r="J54" s="67" t="str">
        <f t="shared" si="9"/>
        <v>Other heavy and civil engineering construction</v>
      </c>
    </row>
    <row r="55" spans="1:10" x14ac:dyDescent="0.45">
      <c r="A55" s="67" t="s">
        <v>10850</v>
      </c>
      <c r="B55" s="67" t="str">
        <f t="shared" si="4"/>
        <v>238 Specialty trade contractors</v>
      </c>
      <c r="C55" s="67">
        <f t="shared" si="5"/>
        <v>3</v>
      </c>
      <c r="D55" s="67" t="str">
        <f t="shared" si="6"/>
        <v>238</v>
      </c>
      <c r="E55" s="67" t="str">
        <f t="shared" si="7"/>
        <v>238</v>
      </c>
      <c r="F55" s="67" t="str">
        <f t="shared" si="2"/>
        <v>L238</v>
      </c>
      <c r="G55" s="67" t="str">
        <f t="shared" si="3"/>
        <v>000</v>
      </c>
      <c r="H55" s="67" t="str">
        <f t="shared" si="11"/>
        <v>L238000</v>
      </c>
      <c r="I55" s="67" t="str">
        <f t="shared" si="10"/>
        <v/>
      </c>
      <c r="J55" s="67" t="str">
        <f t="shared" si="9"/>
        <v>Specialty trade contractors</v>
      </c>
    </row>
    <row r="56" spans="1:10" x14ac:dyDescent="0.45">
      <c r="A56" s="67" t="s">
        <v>10851</v>
      </c>
      <c r="B56" s="67" t="str">
        <f t="shared" si="4"/>
        <v>2381 Foundation, structure, and building exterior contractors</v>
      </c>
      <c r="C56" s="67">
        <f t="shared" si="5"/>
        <v>4</v>
      </c>
      <c r="D56" s="67" t="str">
        <f t="shared" si="6"/>
        <v>2381</v>
      </c>
      <c r="E56" s="67" t="str">
        <f t="shared" si="7"/>
        <v>2381</v>
      </c>
      <c r="F56" s="67" t="str">
        <f t="shared" si="2"/>
        <v>L2381</v>
      </c>
      <c r="G56" s="67" t="str">
        <f t="shared" si="3"/>
        <v>00</v>
      </c>
      <c r="H56" s="67" t="str">
        <f t="shared" si="11"/>
        <v>L238100</v>
      </c>
      <c r="I56" s="67" t="str">
        <f t="shared" si="10"/>
        <v>L238100</v>
      </c>
      <c r="J56" s="67" t="str">
        <f t="shared" si="9"/>
        <v>Foundation, structure, and building exterior contractors</v>
      </c>
    </row>
    <row r="57" spans="1:10" x14ac:dyDescent="0.45">
      <c r="A57" s="67" t="s">
        <v>10852</v>
      </c>
      <c r="B57" s="67" t="str">
        <f t="shared" si="4"/>
        <v>2382 Building equipment contractors</v>
      </c>
      <c r="C57" s="67">
        <f t="shared" si="5"/>
        <v>4</v>
      </c>
      <c r="D57" s="67" t="str">
        <f t="shared" si="6"/>
        <v>2382</v>
      </c>
      <c r="E57" s="67" t="str">
        <f t="shared" si="7"/>
        <v>2382</v>
      </c>
      <c r="F57" s="67" t="str">
        <f t="shared" si="2"/>
        <v>L2382</v>
      </c>
      <c r="G57" s="67" t="str">
        <f t="shared" si="3"/>
        <v>00</v>
      </c>
      <c r="H57" s="67" t="str">
        <f t="shared" si="11"/>
        <v>L238200</v>
      </c>
      <c r="I57" s="67" t="str">
        <f t="shared" si="10"/>
        <v>L238200</v>
      </c>
      <c r="J57" s="67" t="str">
        <f t="shared" si="9"/>
        <v>Building equipment contractors</v>
      </c>
    </row>
    <row r="58" spans="1:10" x14ac:dyDescent="0.45">
      <c r="A58" s="67" t="s">
        <v>10853</v>
      </c>
      <c r="B58" s="67" t="str">
        <f t="shared" si="4"/>
        <v>2383 Building finishing contractors</v>
      </c>
      <c r="C58" s="67">
        <f t="shared" si="5"/>
        <v>4</v>
      </c>
      <c r="D58" s="67" t="str">
        <f t="shared" si="6"/>
        <v>2383</v>
      </c>
      <c r="E58" s="67" t="str">
        <f t="shared" si="7"/>
        <v>2383</v>
      </c>
      <c r="F58" s="67" t="str">
        <f t="shared" si="2"/>
        <v>L2383</v>
      </c>
      <c r="G58" s="67" t="str">
        <f t="shared" si="3"/>
        <v>00</v>
      </c>
      <c r="H58" s="67" t="str">
        <f t="shared" si="11"/>
        <v>L238300</v>
      </c>
      <c r="I58" s="67" t="str">
        <f t="shared" si="10"/>
        <v>L238300</v>
      </c>
      <c r="J58" s="67" t="str">
        <f t="shared" si="9"/>
        <v>Building finishing contractors</v>
      </c>
    </row>
    <row r="59" spans="1:10" x14ac:dyDescent="0.45">
      <c r="A59" s="67" t="s">
        <v>10854</v>
      </c>
      <c r="B59" s="67" t="str">
        <f t="shared" si="4"/>
        <v>2389 Other specialty trade contractors</v>
      </c>
      <c r="C59" s="67">
        <f t="shared" si="5"/>
        <v>4</v>
      </c>
      <c r="D59" s="67" t="str">
        <f t="shared" si="6"/>
        <v>2389</v>
      </c>
      <c r="E59" s="67" t="str">
        <f t="shared" si="7"/>
        <v>2389</v>
      </c>
      <c r="F59" s="67" t="str">
        <f t="shared" si="2"/>
        <v>L2389</v>
      </c>
      <c r="G59" s="67" t="str">
        <f t="shared" si="3"/>
        <v>00</v>
      </c>
      <c r="H59" s="67" t="str">
        <f t="shared" si="11"/>
        <v>L238900</v>
      </c>
      <c r="I59" s="67" t="str">
        <f t="shared" si="10"/>
        <v>L238900</v>
      </c>
      <c r="J59" s="67" t="str">
        <f t="shared" si="9"/>
        <v>Other specialty trade contractors</v>
      </c>
    </row>
    <row r="60" spans="1:10" x14ac:dyDescent="0.45">
      <c r="A60" s="67" t="s">
        <v>10855</v>
      </c>
      <c r="B60" s="67" t="str">
        <f t="shared" si="4"/>
        <v>31-33 Manufacturing</v>
      </c>
      <c r="C60" s="67">
        <f t="shared" si="5"/>
        <v>4</v>
      </c>
      <c r="D60" s="67" t="str">
        <f t="shared" si="6"/>
        <v>31-3</v>
      </c>
      <c r="E60" s="67" t="str">
        <f t="shared" si="7"/>
        <v>31-3</v>
      </c>
      <c r="F60" s="67" t="str">
        <f t="shared" si="2"/>
        <v>L31-3</v>
      </c>
      <c r="G60" s="67" t="str">
        <f t="shared" si="3"/>
        <v>00</v>
      </c>
      <c r="H60" s="67" t="str">
        <f t="shared" si="11"/>
        <v>L31-300</v>
      </c>
      <c r="I60" s="67" t="str">
        <f t="shared" si="10"/>
        <v>L31-300</v>
      </c>
      <c r="J60" s="67" t="str">
        <f t="shared" si="9"/>
        <v xml:space="preserve"> Manufacturing</v>
      </c>
    </row>
    <row r="61" spans="1:10" x14ac:dyDescent="0.45">
      <c r="A61" s="67" t="s">
        <v>10856</v>
      </c>
      <c r="B61" s="67" t="str">
        <f t="shared" si="4"/>
        <v>311 Food manufacturing</v>
      </c>
      <c r="C61" s="67">
        <f t="shared" si="5"/>
        <v>3</v>
      </c>
      <c r="D61" s="67" t="str">
        <f t="shared" si="6"/>
        <v>311</v>
      </c>
      <c r="E61" s="67" t="str">
        <f t="shared" si="7"/>
        <v>311</v>
      </c>
      <c r="F61" s="67" t="str">
        <f t="shared" si="2"/>
        <v>L311</v>
      </c>
      <c r="G61" s="67" t="str">
        <f t="shared" si="3"/>
        <v>000</v>
      </c>
      <c r="H61" s="67" t="str">
        <f t="shared" si="11"/>
        <v>L311000</v>
      </c>
      <c r="I61" s="67" t="str">
        <f t="shared" si="10"/>
        <v/>
      </c>
      <c r="J61" s="67" t="str">
        <f t="shared" si="9"/>
        <v>Food manufacturing</v>
      </c>
    </row>
    <row r="62" spans="1:10" x14ac:dyDescent="0.45">
      <c r="A62" s="67" t="s">
        <v>10857</v>
      </c>
      <c r="B62" s="67" t="str">
        <f t="shared" si="4"/>
        <v>3111 Animal food manufacturing</v>
      </c>
      <c r="C62" s="67">
        <f t="shared" si="5"/>
        <v>4</v>
      </c>
      <c r="D62" s="67" t="str">
        <f t="shared" si="6"/>
        <v>3111</v>
      </c>
      <c r="E62" s="67" t="str">
        <f t="shared" si="7"/>
        <v>3111</v>
      </c>
      <c r="F62" s="67" t="str">
        <f t="shared" si="2"/>
        <v>L3111</v>
      </c>
      <c r="G62" s="67" t="str">
        <f t="shared" si="3"/>
        <v>00</v>
      </c>
      <c r="H62" s="67" t="str">
        <f t="shared" si="11"/>
        <v>L311100</v>
      </c>
      <c r="I62" s="67" t="str">
        <f t="shared" si="10"/>
        <v>L311100</v>
      </c>
      <c r="J62" s="67" t="str">
        <f t="shared" si="9"/>
        <v>Animal food manufacturing</v>
      </c>
    </row>
    <row r="63" spans="1:10" x14ac:dyDescent="0.45">
      <c r="A63" s="67" t="s">
        <v>10858</v>
      </c>
      <c r="B63" s="67" t="str">
        <f t="shared" si="4"/>
        <v>3112 Grain and oilseed milling</v>
      </c>
      <c r="C63" s="67">
        <f t="shared" si="5"/>
        <v>4</v>
      </c>
      <c r="D63" s="67" t="str">
        <f t="shared" si="6"/>
        <v>3112</v>
      </c>
      <c r="E63" s="67" t="str">
        <f t="shared" si="7"/>
        <v>3112</v>
      </c>
      <c r="F63" s="67" t="str">
        <f t="shared" si="2"/>
        <v>L3112</v>
      </c>
      <c r="G63" s="67" t="str">
        <f t="shared" si="3"/>
        <v>00</v>
      </c>
      <c r="H63" s="67" t="str">
        <f t="shared" si="11"/>
        <v>L311200</v>
      </c>
      <c r="I63" s="67" t="str">
        <f t="shared" si="10"/>
        <v>L311200</v>
      </c>
      <c r="J63" s="67" t="str">
        <f t="shared" si="9"/>
        <v>Grain and oilseed milling</v>
      </c>
    </row>
    <row r="64" spans="1:10" x14ac:dyDescent="0.45">
      <c r="A64" s="67" t="s">
        <v>10859</v>
      </c>
      <c r="B64" s="67" t="str">
        <f t="shared" si="4"/>
        <v>3113 Sugar and confectionery product manufacturing</v>
      </c>
      <c r="C64" s="67">
        <f t="shared" si="5"/>
        <v>4</v>
      </c>
      <c r="D64" s="67" t="str">
        <f t="shared" si="6"/>
        <v>3113</v>
      </c>
      <c r="E64" s="67" t="str">
        <f t="shared" si="7"/>
        <v>3113</v>
      </c>
      <c r="F64" s="67" t="str">
        <f t="shared" si="2"/>
        <v>L3113</v>
      </c>
      <c r="G64" s="67" t="str">
        <f t="shared" si="3"/>
        <v>00</v>
      </c>
      <c r="H64" s="67" t="str">
        <f t="shared" si="11"/>
        <v>L311300</v>
      </c>
      <c r="I64" s="67" t="str">
        <f t="shared" si="10"/>
        <v>L311300</v>
      </c>
      <c r="J64" s="67" t="str">
        <f t="shared" si="9"/>
        <v>Sugar and confectionery product manufacturing</v>
      </c>
    </row>
    <row r="65" spans="1:10" x14ac:dyDescent="0.45">
      <c r="A65" s="67" t="s">
        <v>10860</v>
      </c>
      <c r="B65" s="67" t="str">
        <f t="shared" si="4"/>
        <v>3114 Fruit and vegetable preserving and specialty food manufacturing</v>
      </c>
      <c r="C65" s="67">
        <f t="shared" si="5"/>
        <v>4</v>
      </c>
      <c r="D65" s="67" t="str">
        <f t="shared" si="6"/>
        <v>3114</v>
      </c>
      <c r="E65" s="67" t="str">
        <f t="shared" si="7"/>
        <v>3114</v>
      </c>
      <c r="F65" s="67" t="str">
        <f t="shared" si="2"/>
        <v>L3114</v>
      </c>
      <c r="G65" s="67" t="str">
        <f t="shared" si="3"/>
        <v>00</v>
      </c>
      <c r="H65" s="67" t="str">
        <f t="shared" si="11"/>
        <v>L311400</v>
      </c>
      <c r="I65" s="67" t="str">
        <f t="shared" si="10"/>
        <v>L311400</v>
      </c>
      <c r="J65" s="67" t="str">
        <f t="shared" si="9"/>
        <v>Fruit and vegetable preserving and specialty food manufacturing</v>
      </c>
    </row>
    <row r="66" spans="1:10" x14ac:dyDescent="0.45">
      <c r="A66" s="67" t="s">
        <v>10861</v>
      </c>
      <c r="B66" s="67" t="str">
        <f t="shared" si="4"/>
        <v>3115 Dairy product manufacturing</v>
      </c>
      <c r="C66" s="67">
        <f t="shared" si="5"/>
        <v>4</v>
      </c>
      <c r="D66" s="67" t="str">
        <f t="shared" si="6"/>
        <v>3115</v>
      </c>
      <c r="E66" s="67" t="str">
        <f t="shared" si="7"/>
        <v>3115</v>
      </c>
      <c r="F66" s="67" t="str">
        <f t="shared" si="2"/>
        <v>L3115</v>
      </c>
      <c r="G66" s="67" t="str">
        <f t="shared" si="3"/>
        <v>00</v>
      </c>
      <c r="H66" s="67" t="str">
        <f t="shared" si="11"/>
        <v>L311500</v>
      </c>
      <c r="I66" s="67" t="str">
        <f t="shared" si="10"/>
        <v>L311500</v>
      </c>
      <c r="J66" s="67" t="str">
        <f t="shared" si="9"/>
        <v>Dairy product manufacturing</v>
      </c>
    </row>
    <row r="67" spans="1:10" x14ac:dyDescent="0.45">
      <c r="A67" s="67" t="s">
        <v>10862</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45">
      <c r="A68" s="67" t="s">
        <v>10863</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45">
      <c r="A69" s="67" t="s">
        <v>10864</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45">
      <c r="A70" s="67" t="s">
        <v>10865</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45">
      <c r="A71" s="67" t="s">
        <v>10866</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45">
      <c r="A72" s="67" t="s">
        <v>10867</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45">
      <c r="A73" s="67" t="s">
        <v>10868</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45">
      <c r="A74" s="67" t="s">
        <v>10869</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45">
      <c r="A75" s="67" t="s">
        <v>10870</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45">
      <c r="A76" s="67" t="s">
        <v>10871</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45">
      <c r="A77" s="67" t="s">
        <v>10872</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45">
      <c r="A78" s="67" t="s">
        <v>10873</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45">
      <c r="A79" s="67" t="s">
        <v>10874</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45">
      <c r="A80" s="67" t="s">
        <v>10875</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45">
      <c r="A81" s="67" t="s">
        <v>10876</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45">
      <c r="A82" s="67" t="s">
        <v>10877</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45">
      <c r="A83" s="67" t="s">
        <v>10878</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45">
      <c r="A84" s="67" t="s">
        <v>10879</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45">
      <c r="A85" s="67" t="s">
        <v>10880</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45">
      <c r="A86" s="67" t="s">
        <v>10881</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45">
      <c r="A87" s="67" t="s">
        <v>10882</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45">
      <c r="A88" s="67" t="s">
        <v>10883</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45">
      <c r="A89" s="67" t="s">
        <v>10884</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45">
      <c r="A90" s="67" t="s">
        <v>10885</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45">
      <c r="A91" s="67" t="s">
        <v>10886</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45">
      <c r="A92" s="67" t="s">
        <v>10887</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45">
      <c r="A93" s="67" t="s">
        <v>10888</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45">
      <c r="A94" s="67" t="s">
        <v>10889</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45">
      <c r="A95" s="67" t="s">
        <v>10890</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45">
      <c r="A96" s="67" t="s">
        <v>10891</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45">
      <c r="A97" s="67" t="s">
        <v>10892</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45">
      <c r="A98" s="67" t="s">
        <v>10893</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45">
      <c r="A99" s="67" t="s">
        <v>10894</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45">
      <c r="A100" s="67" t="s">
        <v>10895</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45">
      <c r="A101" s="67" t="s">
        <v>10896</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45">
      <c r="A102" s="67" t="s">
        <v>10897</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45">
      <c r="A103" s="67" t="s">
        <v>10898</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45">
      <c r="A104" s="67" t="s">
        <v>10899</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45">
      <c r="A105" s="67" t="s">
        <v>10900</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45">
      <c r="A106" s="67" t="s">
        <v>10901</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45">
      <c r="A107" s="67" t="s">
        <v>10902</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45">
      <c r="A108" s="67" t="s">
        <v>10903</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45">
      <c r="A109" s="67" t="s">
        <v>10904</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45">
      <c r="A110" s="67" t="s">
        <v>10905</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45">
      <c r="A111" s="67" t="s">
        <v>10906</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45">
      <c r="A112" s="67" t="s">
        <v>10907</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45">
      <c r="A113" s="67" t="s">
        <v>10908</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45">
      <c r="A114" s="67" t="s">
        <v>10909</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45">
      <c r="A115" s="67" t="s">
        <v>10910</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45">
      <c r="A116" s="67" t="s">
        <v>10911</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45">
      <c r="A117" s="67" t="s">
        <v>10912</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45">
      <c r="A118" s="67" t="s">
        <v>10913</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45">
      <c r="A119" s="67" t="s">
        <v>10914</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45">
      <c r="A120" s="67" t="s">
        <v>10915</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45">
      <c r="A121" s="67" t="s">
        <v>10916</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45">
      <c r="A122" s="67" t="s">
        <v>10917</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45">
      <c r="A123" s="67" t="s">
        <v>10918</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45">
      <c r="A124" s="67" t="s">
        <v>10919</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45">
      <c r="A125" s="67" t="s">
        <v>10920</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45">
      <c r="A126" s="67" t="s">
        <v>10921</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45">
      <c r="A127" s="67" t="s">
        <v>10922</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45">
      <c r="A128" s="67" t="s">
        <v>10923</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45">
      <c r="A129" s="67" t="s">
        <v>10924</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45">
      <c r="A130" s="67" t="s">
        <v>10925</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45">
      <c r="A131" s="67" t="s">
        <v>10926</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45">
      <c r="A132" s="67" t="s">
        <v>10927</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45">
      <c r="A133" s="67" t="s">
        <v>10928</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45">
      <c r="A134" s="67" t="s">
        <v>10929</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45">
      <c r="A135" s="67" t="s">
        <v>10930</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45">
      <c r="A136" s="67" t="s">
        <v>10931</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45">
      <c r="A137" s="67" t="s">
        <v>10932</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45">
      <c r="A138" s="67" t="s">
        <v>10933</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45">
      <c r="A139" s="67" t="s">
        <v>10934</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45">
      <c r="A140" s="67" t="s">
        <v>10935</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45">
      <c r="A141" s="67" t="s">
        <v>10936</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45">
      <c r="A142" s="67" t="s">
        <v>10937</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45">
      <c r="A143" s="67" t="s">
        <v>10938</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45">
      <c r="A144" s="67" t="s">
        <v>10939</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45">
      <c r="A145" s="67" t="s">
        <v>10940</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45">
      <c r="A146" s="67" t="s">
        <v>10941</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45">
      <c r="A147" s="67" t="s">
        <v>10942</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45">
      <c r="A148" s="67" t="s">
        <v>10943</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45">
      <c r="A149" s="67" t="s">
        <v>10944</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45">
      <c r="A150" s="67" t="s">
        <v>10945</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45">
      <c r="A151" s="67" t="s">
        <v>10946</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45">
      <c r="A152" s="67" t="s">
        <v>10947</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45">
      <c r="A153" s="67" t="s">
        <v>10948</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45">
      <c r="A154" s="67" t="s">
        <v>10949</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45">
      <c r="A155" s="67" t="s">
        <v>10950</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45">
      <c r="A156" s="67" t="s">
        <v>10951</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45">
      <c r="A157" s="67" t="s">
        <v>10952</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45">
      <c r="A158" s="67" t="s">
        <v>10953</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45">
      <c r="A159" s="67" t="s">
        <v>10954</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45">
      <c r="A160" s="67" t="s">
        <v>10955</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45">
      <c r="A161" s="67" t="s">
        <v>10956</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45">
      <c r="A162" s="67" t="s">
        <v>10957</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45">
      <c r="A163" s="67" t="s">
        <v>10958</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45">
      <c r="A164" s="67" t="s">
        <v>10959</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45">
      <c r="A165" s="67" t="s">
        <v>10960</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45">
      <c r="A166" s="67" t="s">
        <v>10961</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45">
      <c r="A167" s="67" t="s">
        <v>10962</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45">
      <c r="A168" s="67" t="s">
        <v>10963</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45">
      <c r="A169" s="67" t="s">
        <v>10964</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45">
      <c r="A170" s="67" t="s">
        <v>10965</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45">
      <c r="A171" s="67" t="s">
        <v>10966</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45">
      <c r="A172" s="67" t="s">
        <v>10967</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45">
      <c r="A173" s="67" t="s">
        <v>10968</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45">
      <c r="A174" s="67" t="s">
        <v>10969</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45">
      <c r="A175" s="67" t="s">
        <v>10970</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45">
      <c r="A176" s="67" t="s">
        <v>10971</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45">
      <c r="A177" s="67" t="s">
        <v>10972</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45">
      <c r="A178" s="67" t="s">
        <v>10973</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45">
      <c r="A179" s="67" t="s">
        <v>10974</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45">
      <c r="A180" s="67" t="s">
        <v>10975</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45">
      <c r="A181" s="67" t="s">
        <v>10976</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45">
      <c r="A182" s="67" t="s">
        <v>10977</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45">
      <c r="A183" s="67" t="s">
        <v>10978</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45">
      <c r="A184" s="67" t="s">
        <v>10979</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45">
      <c r="A185" s="67" t="s">
        <v>10980</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45">
      <c r="A186" s="67" t="s">
        <v>10981</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45">
      <c r="A187" s="67" t="s">
        <v>10982</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45">
      <c r="A188" s="67" t="s">
        <v>10983</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45">
      <c r="A189" s="67" t="s">
        <v>10984</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45">
      <c r="A190" s="67" t="s">
        <v>10985</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45">
      <c r="A191" s="67" t="s">
        <v>10986</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45">
      <c r="A192" s="67" t="s">
        <v>10987</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45">
      <c r="A193" s="67" t="s">
        <v>10988</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45">
      <c r="A194" s="67" t="s">
        <v>10989</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45">
      <c r="A195" s="67" t="s">
        <v>10990</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45">
      <c r="A196" s="67" t="s">
        <v>10991</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45">
      <c r="A197" s="67" t="s">
        <v>10992</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45">
      <c r="A198" s="67" t="s">
        <v>10993</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45">
      <c r="A199" s="67" t="s">
        <v>10994</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45">
      <c r="A200" s="67" t="s">
        <v>10995</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45">
      <c r="A201" s="67" t="s">
        <v>10996</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45">
      <c r="A202" s="67" t="s">
        <v>10997</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45">
      <c r="A203" s="67" t="s">
        <v>10998</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45">
      <c r="A204" s="67" t="s">
        <v>10999</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45">
      <c r="A205" s="67" t="s">
        <v>11000</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45">
      <c r="A206" s="67" t="s">
        <v>11001</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45">
      <c r="A207" s="67" t="s">
        <v>11002</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45">
      <c r="A208" s="67" t="s">
        <v>11003</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45">
      <c r="A209" s="67" t="s">
        <v>11004</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45">
      <c r="A210" s="67" t="s">
        <v>11005</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45">
      <c r="A211" s="67" t="s">
        <v>11006</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45">
      <c r="A212" s="67" t="s">
        <v>11007</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45">
      <c r="A213" s="67" t="s">
        <v>11008</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45">
      <c r="A214" s="67" t="s">
        <v>11009</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45">
      <c r="A215" s="67" t="s">
        <v>11010</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45">
      <c r="A216" s="67" t="s">
        <v>11011</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45">
      <c r="A217" s="67" t="s">
        <v>11012</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45">
      <c r="A218" s="67" t="s">
        <v>11013</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45">
      <c r="A219" s="67" t="s">
        <v>11014</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45">
      <c r="A220" s="67" t="s">
        <v>11015</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45">
      <c r="A221" s="67" t="s">
        <v>11016</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45">
      <c r="A222" s="67" t="s">
        <v>11017</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45">
      <c r="A223" s="67" t="s">
        <v>11018</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45">
      <c r="A224" s="67" t="s">
        <v>11019</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45">
      <c r="A225" s="67" t="s">
        <v>11020</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45">
      <c r="A226" s="67" t="s">
        <v>11021</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45">
      <c r="A227" s="67" t="s">
        <v>11022</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45">
      <c r="A228" s="67" t="s">
        <v>11023</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45">
      <c r="A229" s="67" t="s">
        <v>11024</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45">
      <c r="A230" s="67" t="s">
        <v>11025</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45">
      <c r="A231" s="67" t="s">
        <v>11026</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45">
      <c r="A232" s="67" t="s">
        <v>11027</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45">
      <c r="A233" s="67" t="s">
        <v>11028</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45">
      <c r="A234" s="67" t="s">
        <v>11029</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45">
      <c r="A235" s="67" t="s">
        <v>11030</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45">
      <c r="A236" s="67" t="s">
        <v>11031</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45">
      <c r="A237" s="67" t="s">
        <v>11032</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45">
      <c r="A238" s="67" t="s">
        <v>11033</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45">
      <c r="A239" s="67" t="s">
        <v>11034</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45">
      <c r="A240" s="67" t="s">
        <v>11035</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45">
      <c r="A241" s="67" t="s">
        <v>11036</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45">
      <c r="A242" s="67" t="s">
        <v>11037</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45">
      <c r="A243" s="67" t="s">
        <v>11038</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45">
      <c r="A244" s="67" t="s">
        <v>11039</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45">
      <c r="A245" s="67" t="s">
        <v>11040</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45">
      <c r="A246" s="67" t="s">
        <v>11041</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45">
      <c r="A247" s="67" t="s">
        <v>11042</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45">
      <c r="A248" s="67" t="s">
        <v>11043</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45">
      <c r="A249" s="67" t="s">
        <v>11044</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45">
      <c r="A250" s="67" t="s">
        <v>11045</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45">
      <c r="A251" s="67" t="s">
        <v>11046</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45">
      <c r="A252" s="67" t="s">
        <v>11047</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45">
      <c r="A253" s="67" t="s">
        <v>11048</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45">
      <c r="A254" s="67" t="s">
        <v>11049</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45">
      <c r="A255" s="67" t="s">
        <v>11050</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45">
      <c r="A256" s="67" t="s">
        <v>11051</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45">
      <c r="A257" s="67" t="s">
        <v>11052</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45">
      <c r="A258" s="67" t="s">
        <v>11053</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45">
      <c r="A259" s="67" t="s">
        <v>11054</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45">
      <c r="A260" s="67" t="s">
        <v>11055</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45">
      <c r="A261" s="67" t="s">
        <v>11056</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45">
      <c r="A262" s="67" t="s">
        <v>11057</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45">
      <c r="A263" s="67" t="s">
        <v>11058</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45">
      <c r="A264" s="67" t="s">
        <v>11059</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45">
      <c r="A265" s="67" t="s">
        <v>11060</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45">
      <c r="A266" s="67" t="s">
        <v>11061</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45">
      <c r="A267" s="67" t="s">
        <v>11062</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45">
      <c r="A268" s="67" t="s">
        <v>11063</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45">
      <c r="A269" s="67" t="s">
        <v>11064</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45">
      <c r="A270" s="67" t="s">
        <v>11065</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45">
      <c r="A271" s="67" t="s">
        <v>11066</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45">
      <c r="A272" s="67" t="s">
        <v>11067</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45">
      <c r="A273" s="67" t="s">
        <v>11068</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45">
      <c r="A274" s="67" t="s">
        <v>11069</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45">
      <c r="A275" s="67" t="s">
        <v>11070</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45">
      <c r="A276" s="67" t="s">
        <v>11071</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45">
      <c r="A277" s="67" t="s">
        <v>11072</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45">
      <c r="A278" s="67" t="s">
        <v>11073</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45">
      <c r="A279" s="67" t="s">
        <v>11074</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45">
      <c r="A280" s="67" t="s">
        <v>11075</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45">
      <c r="A281" s="67" t="s">
        <v>11076</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45">
      <c r="A282" s="67" t="s">
        <v>11077</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45">
      <c r="A283" s="67" t="s">
        <v>11078</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45">
      <c r="A284" s="67" t="s">
        <v>11079</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45">
      <c r="A285" s="67" t="s">
        <v>11080</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45">
      <c r="A286" s="67" t="s">
        <v>11081</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45">
      <c r="A287" s="67" t="s">
        <v>11082</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45">
      <c r="A288" s="67" t="s">
        <v>11083</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45">
      <c r="A289" s="67" t="s">
        <v>11084</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45">
      <c r="A290" s="67" t="s">
        <v>11085</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45">
      <c r="A291" s="67" t="s">
        <v>11086</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45">
      <c r="A292" s="67" t="s">
        <v>11087</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45">
      <c r="A293" s="67" t="s">
        <v>11088</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45">
      <c r="A294" s="67" t="s">
        <v>11089</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45">
      <c r="A295" s="67" t="s">
        <v>11090</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45">
      <c r="A296" s="67" t="s">
        <v>11091</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45">
      <c r="A297" s="67" t="s">
        <v>11092</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45">
      <c r="A298" s="67" t="s">
        <v>11093</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45">
      <c r="A299" s="67" t="s">
        <v>11094</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45">
      <c r="A300" s="67" t="s">
        <v>11095</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45">
      <c r="A301" s="67" t="s">
        <v>11096</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45">
      <c r="A302" s="67" t="s">
        <v>11097</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45">
      <c r="A303" s="67" t="s">
        <v>11098</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45">
      <c r="A304" s="67" t="s">
        <v>11099</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45">
      <c r="A305" s="67" t="s">
        <v>11100</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45">
      <c r="A306" s="67" t="s">
        <v>11101</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45">
      <c r="A307" s="67" t="s">
        <v>11102</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45">
      <c r="A308" s="67" t="s">
        <v>11103</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45">
      <c r="A309" s="67" t="s">
        <v>11104</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45">
      <c r="A310" s="67" t="s">
        <v>11105</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45">
      <c r="A311" s="67" t="s">
        <v>11106</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45">
      <c r="A312" s="67" t="s">
        <v>11107</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45">
      <c r="A313" s="67" t="s">
        <v>11108</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45">
      <c r="A314" s="67" t="s">
        <v>11109</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45">
      <c r="A315" s="67" t="s">
        <v>11110</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45">
      <c r="A316" s="67" t="s">
        <v>11111</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45">
      <c r="A317" s="67" t="s">
        <v>11112</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45">
      <c r="A318" s="67" t="s">
        <v>11113</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45">
      <c r="A319" s="67" t="s">
        <v>11114</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45">
      <c r="A320" s="67" t="s">
        <v>11115</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45">
      <c r="A321" s="67" t="s">
        <v>11116</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45">
      <c r="A322" s="67" t="s">
        <v>11117</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45">
      <c r="A323" s="67" t="s">
        <v>11118</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45">
      <c r="A324" s="67" t="s">
        <v>11119</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45">
      <c r="A325" s="67" t="s">
        <v>11120</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45">
      <c r="A326" s="67" t="s">
        <v>11121</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45">
      <c r="A327" s="67" t="s">
        <v>11122</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45">
      <c r="A328" s="67" t="s">
        <v>11123</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45">
      <c r="A329" s="67" t="s">
        <v>11124</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45">
      <c r="A330" s="67" t="s">
        <v>11125</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45">
      <c r="A331" s="67" t="s">
        <v>11126</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45">
      <c r="A332" s="67" t="s">
        <v>11127</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45">
      <c r="A333" s="67" t="s">
        <v>11128</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45">
      <c r="A334" s="67" t="s">
        <v>11129</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45">
      <c r="A335" s="67" t="s">
        <v>11130</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45">
      <c r="A336" s="67" t="s">
        <v>11131</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45">
      <c r="A337" s="67" t="s">
        <v>11132</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45">
      <c r="A338" s="67" t="s">
        <v>11133</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45">
      <c r="A339" s="67" t="s">
        <v>11134</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45">
      <c r="A340" s="67" t="s">
        <v>11135</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45">
      <c r="A341" s="67" t="s">
        <v>11136</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45">
      <c r="A342" s="67" t="s">
        <v>11137</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45">
      <c r="A343" s="67" t="s">
        <v>11138</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45">
      <c r="A344" s="67" t="s">
        <v>11139</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45">
      <c r="A345" s="67" t="s">
        <v>11140</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45">
      <c r="A346" s="67" t="s">
        <v>11141</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45">
      <c r="A347" s="67" t="s">
        <v>11142</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45">
      <c r="A348" s="67" t="s">
        <v>11143</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45">
      <c r="A349" s="67" t="s">
        <v>11144</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45">
      <c r="A350" s="67" t="s">
        <v>11145</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45">
      <c r="A351" s="67" t="s">
        <v>11146</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45">
      <c r="A352" s="67" t="s">
        <v>11147</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45">
      <c r="A353" s="67" t="s">
        <v>11148</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45">
      <c r="A354" s="67" t="s">
        <v>11149</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45">
      <c r="A355" s="67" t="s">
        <v>11150</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45">
      <c r="A356" s="67" t="s">
        <v>11151</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45">
      <c r="A357" s="67" t="s">
        <v>11152</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45">
      <c r="A358" s="67" t="s">
        <v>11153</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45">
      <c r="A359" s="67" t="s">
        <v>11154</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45">
      <c r="A360" s="67" t="s">
        <v>11155</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45">
      <c r="A361" s="67" t="s">
        <v>11156</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45">
      <c r="A362" s="67" t="s">
        <v>11157</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45">
      <c r="A363" s="67" t="s">
        <v>11158</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45">
      <c r="A364" s="67" t="s">
        <v>11159</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45">
      <c r="A365" s="67" t="s">
        <v>11160</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45">
      <c r="A366" s="67" t="s">
        <v>11161</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45">
      <c r="A367" s="67" t="s">
        <v>11162</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45">
      <c r="A368" s="67" t="s">
        <v>11163</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45">
      <c r="A369" s="67" t="s">
        <v>11164</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45">
      <c r="A370" s="67" t="s">
        <v>11165</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45">
      <c r="A371" s="67" t="s">
        <v>11166</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45">
      <c r="A372" s="67" t="s">
        <v>11167</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45">
      <c r="A373" s="67" t="s">
        <v>11168</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45">
      <c r="A374" s="67" t="s">
        <v>11169</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45">
      <c r="A375" s="67" t="s">
        <v>11170</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45">
      <c r="A376" s="67" t="s">
        <v>11171</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45">
      <c r="A377" s="67" t="s">
        <v>11172</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45">
      <c r="A378" s="67" t="s">
        <v>11173</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45">
      <c r="A379" s="67" t="s">
        <v>11174</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45">
      <c r="A380" s="67" t="s">
        <v>11175</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45">
      <c r="A381" s="67" t="s">
        <v>11176</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45">
      <c r="A382" s="67" t="s">
        <v>11177</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45">
      <c r="A383" s="67" t="s">
        <v>11178</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45">
      <c r="A384" s="67" t="s">
        <v>11179</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45">
      <c r="A385" s="67" t="s">
        <v>11180</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45">
      <c r="A386" s="67" t="s">
        <v>11181</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45">
      <c r="A387" s="67" t="s">
        <v>11182</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45">
      <c r="A388" s="67" t="s">
        <v>11183</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45">
      <c r="A389" s="67" t="s">
        <v>11184</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45">
      <c r="A390" s="67" t="s">
        <v>11185</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45">
      <c r="A391" s="67" t="s">
        <v>11186</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45">
      <c r="A392" s="67" t="s">
        <v>11187</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45">
      <c r="A393" s="67" t="s">
        <v>11188</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45">
      <c r="A394" s="67" t="s">
        <v>11189</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45">
      <c r="A395" s="67" t="s">
        <v>11190</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45">
      <c r="A396" s="67" t="s">
        <v>11191</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45">
      <c r="A397" s="67" t="s">
        <v>11192</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45">
      <c r="A398" s="67" t="s">
        <v>11193</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45">
      <c r="A399" s="67" t="s">
        <v>11194</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45">
      <c r="A400" s="67" t="s">
        <v>11195</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45">
      <c r="A401" s="67" t="s">
        <v>11196</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45">
      <c r="A402" s="67" t="s">
        <v>11197</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45">
      <c r="A403" s="67" t="s">
        <v>11198</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45">
      <c r="A404" s="67" t="s">
        <v>11199</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45">
      <c r="A405" s="67" t="s">
        <v>11200</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45">
      <c r="A406" s="67" t="s">
        <v>11201</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45">
      <c r="A407" s="67" t="s">
        <v>11202</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45">
      <c r="A408" s="67" t="s">
        <v>11203</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45">
      <c r="A409" s="67" t="s">
        <v>11204</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45">
      <c r="A410" s="67" t="s">
        <v>11205</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45">
      <c r="A411" s="67" t="s">
        <v>11206</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45">
      <c r="A412" s="67" t="s">
        <v>11207</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45">
      <c r="A413" s="67" t="s">
        <v>11208</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45">
      <c r="A414" s="67" t="s">
        <v>11209</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45">
      <c r="A415" s="67" t="s">
        <v>11210</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45">
      <c r="A416" s="67" t="s">
        <v>11211</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45">
      <c r="A417" s="67" t="s">
        <v>11212</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45">
      <c r="A418" s="67" t="s">
        <v>11213</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45">
      <c r="A419" s="67" t="s">
        <v>11214</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45">
      <c r="A420" s="67" t="s">
        <v>11215</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45">
      <c r="A421" s="67" t="s">
        <v>11216</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45">
      <c r="A422" s="67" t="s">
        <v>11217</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45">
      <c r="A423" s="67" t="s">
        <v>11218</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45">
      <c r="A424" s="67" t="s">
        <v>11219</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45">
      <c r="A425" s="67" t="s">
        <v>11220</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45">
      <c r="A426" s="67" t="s">
        <v>11221</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45">
      <c r="A427" s="67" t="s">
        <v>11222</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45">
      <c r="A428" s="67" t="s">
        <v>11223</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45">
      <c r="A429" s="67" t="s">
        <v>11224</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45">
      <c r="A430" s="67" t="s">
        <v>11225</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45">
      <c r="A431" s="67" t="s">
        <v>11226</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45">
      <c r="A432" s="67" t="s">
        <v>11227</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45">
      <c r="A433" s="67" t="s">
        <v>11228</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45">
      <c r="A434" s="67" t="s">
        <v>11229</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45">
      <c r="A435" s="67" t="s">
        <v>11230</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45">
      <c r="A436" s="67" t="s">
        <v>11231</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45">
      <c r="A437" s="67" t="s">
        <v>11232</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45">
      <c r="A438" s="67" t="s">
        <v>11233</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45">
      <c r="A439" s="67" t="s">
        <v>11234</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45">
      <c r="A440" s="67" t="s">
        <v>11235</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45">
      <c r="A441" s="67" t="s">
        <v>11236</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5B864-7927-4002-988F-39866B7286EA}">
  <dimension ref="A1:C440"/>
  <sheetViews>
    <sheetView workbookViewId="0"/>
  </sheetViews>
  <sheetFormatPr defaultRowHeight="14.25" x14ac:dyDescent="0.45"/>
  <cols>
    <col min="2" max="2" width="30.86328125" customWidth="1"/>
    <col min="3" max="3" width="45.1328125" customWidth="1"/>
  </cols>
  <sheetData>
    <row r="1" spans="1:3" s="67" customFormat="1" x14ac:dyDescent="0.45">
      <c r="A1" s="67" t="s">
        <v>11881</v>
      </c>
      <c r="B1" s="67" t="s">
        <v>11882</v>
      </c>
    </row>
    <row r="2" spans="1:3" x14ac:dyDescent="0.45">
      <c r="A2" t="s">
        <v>11746</v>
      </c>
      <c r="B2" t="s">
        <v>11747</v>
      </c>
      <c r="C2" t="s">
        <v>188</v>
      </c>
    </row>
    <row r="3" spans="1:3" x14ac:dyDescent="0.45">
      <c r="A3" t="s">
        <v>11748</v>
      </c>
      <c r="B3" t="s">
        <v>11747</v>
      </c>
      <c r="C3" t="s">
        <v>11749</v>
      </c>
    </row>
    <row r="4" spans="1:3" x14ac:dyDescent="0.45">
      <c r="A4" t="s">
        <v>11750</v>
      </c>
      <c r="B4" t="s">
        <v>11747</v>
      </c>
      <c r="C4" t="s">
        <v>192</v>
      </c>
    </row>
    <row r="5" spans="1:3" x14ac:dyDescent="0.45">
      <c r="A5" t="s">
        <v>11751</v>
      </c>
      <c r="B5" t="s">
        <v>11747</v>
      </c>
      <c r="C5" t="s">
        <v>3159</v>
      </c>
    </row>
    <row r="6" spans="1:3" x14ac:dyDescent="0.45">
      <c r="A6" t="s">
        <v>11752</v>
      </c>
      <c r="B6" t="s">
        <v>11747</v>
      </c>
      <c r="C6" t="s">
        <v>209</v>
      </c>
    </row>
    <row r="7" spans="1:3" x14ac:dyDescent="0.45">
      <c r="A7" t="s">
        <v>11753</v>
      </c>
      <c r="B7" t="s">
        <v>11747</v>
      </c>
      <c r="C7" t="s">
        <v>212</v>
      </c>
    </row>
    <row r="8" spans="1:3" x14ac:dyDescent="0.45">
      <c r="A8" t="s">
        <v>11754</v>
      </c>
      <c r="B8" t="s">
        <v>11747</v>
      </c>
      <c r="C8" t="s">
        <v>214</v>
      </c>
    </row>
    <row r="9" spans="1:3" x14ac:dyDescent="0.45">
      <c r="A9" t="s">
        <v>11755</v>
      </c>
      <c r="B9" t="s">
        <v>11747</v>
      </c>
      <c r="C9" t="s">
        <v>3236</v>
      </c>
    </row>
    <row r="10" spans="1:3" x14ac:dyDescent="0.45">
      <c r="A10" t="s">
        <v>11756</v>
      </c>
      <c r="B10" t="s">
        <v>11747</v>
      </c>
      <c r="C10" t="s">
        <v>11757</v>
      </c>
    </row>
    <row r="11" spans="1:3" x14ac:dyDescent="0.45">
      <c r="A11" t="s">
        <v>11758</v>
      </c>
      <c r="B11" t="s">
        <v>11747</v>
      </c>
      <c r="C11" t="s">
        <v>224</v>
      </c>
    </row>
    <row r="12" spans="1:3" x14ac:dyDescent="0.45">
      <c r="A12" t="s">
        <v>11759</v>
      </c>
      <c r="B12" t="s">
        <v>11747</v>
      </c>
      <c r="C12" t="s">
        <v>232</v>
      </c>
    </row>
    <row r="13" spans="1:3" x14ac:dyDescent="0.45">
      <c r="A13" t="s">
        <v>11760</v>
      </c>
      <c r="B13" t="s">
        <v>11747</v>
      </c>
      <c r="C13" t="s">
        <v>3285</v>
      </c>
    </row>
    <row r="14" spans="1:3" x14ac:dyDescent="0.45">
      <c r="A14" t="s">
        <v>11761</v>
      </c>
      <c r="B14" t="s">
        <v>11747</v>
      </c>
      <c r="C14" t="s">
        <v>139</v>
      </c>
    </row>
    <row r="15" spans="1:3" x14ac:dyDescent="0.45">
      <c r="A15" t="s">
        <v>11762</v>
      </c>
      <c r="B15" t="s">
        <v>11747</v>
      </c>
      <c r="C15" t="s">
        <v>139</v>
      </c>
    </row>
    <row r="16" spans="1:3" x14ac:dyDescent="0.45">
      <c r="A16" t="s">
        <v>11763</v>
      </c>
      <c r="B16" t="s">
        <v>11747</v>
      </c>
      <c r="C16" t="s">
        <v>141</v>
      </c>
    </row>
    <row r="17" spans="1:3" x14ac:dyDescent="0.45">
      <c r="A17" t="s">
        <v>11764</v>
      </c>
      <c r="B17" t="s">
        <v>11747</v>
      </c>
      <c r="C17" t="s">
        <v>3317</v>
      </c>
    </row>
    <row r="18" spans="1:3" x14ac:dyDescent="0.45">
      <c r="A18" t="s">
        <v>11765</v>
      </c>
      <c r="B18" t="s">
        <v>11747</v>
      </c>
      <c r="C18" t="s">
        <v>3327</v>
      </c>
    </row>
    <row r="19" spans="1:3" x14ac:dyDescent="0.45">
      <c r="A19" t="s">
        <v>11766</v>
      </c>
      <c r="B19" t="s">
        <v>11747</v>
      </c>
      <c r="C19" t="s">
        <v>3346</v>
      </c>
    </row>
    <row r="20" spans="1:3" x14ac:dyDescent="0.45">
      <c r="A20" t="s">
        <v>11768</v>
      </c>
      <c r="B20" t="s">
        <v>11747</v>
      </c>
      <c r="C20" t="s">
        <v>311</v>
      </c>
    </row>
    <row r="21" spans="1:3" x14ac:dyDescent="0.45">
      <c r="A21" t="s">
        <v>11769</v>
      </c>
      <c r="B21" t="s">
        <v>11747</v>
      </c>
      <c r="C21" t="s">
        <v>342</v>
      </c>
    </row>
    <row r="22" spans="1:3" x14ac:dyDescent="0.45">
      <c r="A22" t="s">
        <v>11770</v>
      </c>
      <c r="B22" t="s">
        <v>11747</v>
      </c>
      <c r="C22" t="s">
        <v>3486</v>
      </c>
    </row>
    <row r="23" spans="1:3" x14ac:dyDescent="0.45">
      <c r="A23" t="s">
        <v>11771</v>
      </c>
      <c r="B23" t="s">
        <v>11747</v>
      </c>
      <c r="C23" t="s">
        <v>3507</v>
      </c>
    </row>
    <row r="24" spans="1:3" x14ac:dyDescent="0.45">
      <c r="A24" t="s">
        <v>11772</v>
      </c>
      <c r="B24" t="s">
        <v>11747</v>
      </c>
      <c r="C24" t="s">
        <v>3521</v>
      </c>
    </row>
    <row r="25" spans="1:3" x14ac:dyDescent="0.45">
      <c r="A25" t="s">
        <v>11773</v>
      </c>
      <c r="B25" t="s">
        <v>11747</v>
      </c>
      <c r="C25" t="s">
        <v>3546</v>
      </c>
    </row>
    <row r="26" spans="1:3" x14ac:dyDescent="0.45">
      <c r="A26" t="s">
        <v>11774</v>
      </c>
      <c r="B26" t="s">
        <v>11747</v>
      </c>
      <c r="C26" t="s">
        <v>362</v>
      </c>
    </row>
    <row r="27" spans="1:3" x14ac:dyDescent="0.45">
      <c r="A27" t="s">
        <v>11775</v>
      </c>
      <c r="B27" t="s">
        <v>11747</v>
      </c>
      <c r="C27" t="s">
        <v>373</v>
      </c>
    </row>
    <row r="28" spans="1:3" x14ac:dyDescent="0.45">
      <c r="A28" t="s">
        <v>11776</v>
      </c>
      <c r="B28" t="s">
        <v>11747</v>
      </c>
      <c r="C28" t="s">
        <v>382</v>
      </c>
    </row>
    <row r="29" spans="1:3" x14ac:dyDescent="0.45">
      <c r="A29" t="s">
        <v>11777</v>
      </c>
      <c r="B29" t="s">
        <v>11747</v>
      </c>
      <c r="C29" t="s">
        <v>384</v>
      </c>
    </row>
    <row r="30" spans="1:3" x14ac:dyDescent="0.45">
      <c r="A30" t="s">
        <v>11778</v>
      </c>
      <c r="B30" t="s">
        <v>11747</v>
      </c>
      <c r="C30" t="s">
        <v>391</v>
      </c>
    </row>
    <row r="31" spans="1:3" x14ac:dyDescent="0.45">
      <c r="A31" t="s">
        <v>11779</v>
      </c>
      <c r="B31" t="s">
        <v>11747</v>
      </c>
      <c r="C31" t="s">
        <v>416</v>
      </c>
    </row>
    <row r="32" spans="1:3" x14ac:dyDescent="0.45">
      <c r="A32" t="s">
        <v>11780</v>
      </c>
      <c r="B32" t="s">
        <v>11747</v>
      </c>
      <c r="C32" t="s">
        <v>424</v>
      </c>
    </row>
    <row r="33" spans="1:3" x14ac:dyDescent="0.45">
      <c r="A33" t="s">
        <v>11781</v>
      </c>
      <c r="B33" t="s">
        <v>11747</v>
      </c>
      <c r="C33" t="s">
        <v>431</v>
      </c>
    </row>
    <row r="34" spans="1:3" x14ac:dyDescent="0.45">
      <c r="A34" t="s">
        <v>11782</v>
      </c>
      <c r="B34" t="s">
        <v>11747</v>
      </c>
      <c r="C34" t="s">
        <v>448</v>
      </c>
    </row>
    <row r="35" spans="1:3" x14ac:dyDescent="0.45">
      <c r="A35" t="s">
        <v>11783</v>
      </c>
      <c r="B35" t="s">
        <v>11747</v>
      </c>
      <c r="C35" t="s">
        <v>474</v>
      </c>
    </row>
    <row r="36" spans="1:3" x14ac:dyDescent="0.45">
      <c r="A36" t="s">
        <v>11784</v>
      </c>
      <c r="B36" t="s">
        <v>11747</v>
      </c>
      <c r="C36" t="s">
        <v>499</v>
      </c>
    </row>
    <row r="37" spans="1:3" x14ac:dyDescent="0.45">
      <c r="A37" t="s">
        <v>11785</v>
      </c>
      <c r="B37" t="s">
        <v>11747</v>
      </c>
      <c r="C37" t="s">
        <v>513</v>
      </c>
    </row>
    <row r="38" spans="1:3" x14ac:dyDescent="0.45">
      <c r="A38" t="s">
        <v>11786</v>
      </c>
      <c r="B38" t="s">
        <v>11747</v>
      </c>
      <c r="C38" t="s">
        <v>527</v>
      </c>
    </row>
    <row r="39" spans="1:3" x14ac:dyDescent="0.45">
      <c r="A39" t="s">
        <v>11787</v>
      </c>
      <c r="B39" t="s">
        <v>11747</v>
      </c>
      <c r="C39" t="s">
        <v>578</v>
      </c>
    </row>
    <row r="40" spans="1:3" x14ac:dyDescent="0.45">
      <c r="A40" t="s">
        <v>11788</v>
      </c>
      <c r="B40" t="s">
        <v>11747</v>
      </c>
      <c r="C40" t="s">
        <v>589</v>
      </c>
    </row>
    <row r="41" spans="1:3" x14ac:dyDescent="0.45">
      <c r="A41" t="s">
        <v>11789</v>
      </c>
      <c r="B41" t="s">
        <v>11747</v>
      </c>
      <c r="C41" t="s">
        <v>144</v>
      </c>
    </row>
    <row r="42" spans="1:3" x14ac:dyDescent="0.45">
      <c r="A42" t="s">
        <v>11790</v>
      </c>
      <c r="B42" t="s">
        <v>11747</v>
      </c>
      <c r="C42" t="s">
        <v>3990</v>
      </c>
    </row>
    <row r="43" spans="1:3" x14ac:dyDescent="0.45">
      <c r="A43" t="s">
        <v>11791</v>
      </c>
      <c r="B43" t="s">
        <v>11747</v>
      </c>
      <c r="C43" t="s">
        <v>1712</v>
      </c>
    </row>
    <row r="44" spans="1:3" x14ac:dyDescent="0.45">
      <c r="A44" t="s">
        <v>11792</v>
      </c>
      <c r="B44" t="s">
        <v>11747</v>
      </c>
      <c r="C44" t="s">
        <v>4005</v>
      </c>
    </row>
    <row r="45" spans="1:3" x14ac:dyDescent="0.45">
      <c r="A45" t="s">
        <v>11793</v>
      </c>
      <c r="B45" t="s">
        <v>11747</v>
      </c>
      <c r="C45" t="s">
        <v>4032</v>
      </c>
    </row>
    <row r="46" spans="1:3" x14ac:dyDescent="0.45">
      <c r="A46" t="s">
        <v>11794</v>
      </c>
      <c r="B46" t="s">
        <v>11747</v>
      </c>
      <c r="C46" t="s">
        <v>4080</v>
      </c>
    </row>
    <row r="47" spans="1:3" x14ac:dyDescent="0.45">
      <c r="A47" t="s">
        <v>11795</v>
      </c>
      <c r="B47" t="s">
        <v>11747</v>
      </c>
      <c r="C47" t="s">
        <v>4099</v>
      </c>
    </row>
    <row r="48" spans="1:3" x14ac:dyDescent="0.45">
      <c r="A48" t="s">
        <v>11796</v>
      </c>
      <c r="B48" t="s">
        <v>11747</v>
      </c>
      <c r="C48" t="s">
        <v>4122</v>
      </c>
    </row>
    <row r="49" spans="1:3" x14ac:dyDescent="0.45">
      <c r="A49" t="s">
        <v>11797</v>
      </c>
      <c r="B49" t="s">
        <v>11747</v>
      </c>
      <c r="C49" t="s">
        <v>4151</v>
      </c>
    </row>
    <row r="50" spans="1:3" x14ac:dyDescent="0.45">
      <c r="A50" t="s">
        <v>11798</v>
      </c>
      <c r="B50" t="s">
        <v>11747</v>
      </c>
      <c r="C50" t="s">
        <v>4188</v>
      </c>
    </row>
    <row r="51" spans="1:3" x14ac:dyDescent="0.45">
      <c r="A51" t="s">
        <v>11800</v>
      </c>
      <c r="B51" t="s">
        <v>11747</v>
      </c>
      <c r="C51" t="s">
        <v>627</v>
      </c>
    </row>
    <row r="52" spans="1:3" x14ac:dyDescent="0.45">
      <c r="A52" t="s">
        <v>11801</v>
      </c>
      <c r="B52" t="s">
        <v>11747</v>
      </c>
      <c r="C52" t="s">
        <v>630</v>
      </c>
    </row>
    <row r="53" spans="1:3" x14ac:dyDescent="0.45">
      <c r="A53" t="s">
        <v>11802</v>
      </c>
      <c r="B53" t="s">
        <v>11747</v>
      </c>
      <c r="C53" t="s">
        <v>633</v>
      </c>
    </row>
    <row r="54" spans="1:3" x14ac:dyDescent="0.45">
      <c r="A54" t="s">
        <v>11803</v>
      </c>
      <c r="B54" t="s">
        <v>11747</v>
      </c>
      <c r="C54" t="s">
        <v>636</v>
      </c>
    </row>
    <row r="55" spans="1:3" x14ac:dyDescent="0.45">
      <c r="A55" t="s">
        <v>11804</v>
      </c>
      <c r="B55" t="s">
        <v>11747</v>
      </c>
      <c r="C55" t="s">
        <v>639</v>
      </c>
    </row>
    <row r="56" spans="1:3" x14ac:dyDescent="0.45">
      <c r="A56" t="s">
        <v>11805</v>
      </c>
      <c r="B56" t="s">
        <v>11747</v>
      </c>
      <c r="C56" t="s">
        <v>642</v>
      </c>
    </row>
    <row r="57" spans="1:3" x14ac:dyDescent="0.45">
      <c r="A57" t="s">
        <v>11806</v>
      </c>
      <c r="B57" t="s">
        <v>11747</v>
      </c>
      <c r="C57" t="s">
        <v>645</v>
      </c>
    </row>
    <row r="58" spans="1:3" x14ac:dyDescent="0.45">
      <c r="A58" t="s">
        <v>11807</v>
      </c>
      <c r="B58" t="s">
        <v>11747</v>
      </c>
      <c r="C58" t="s">
        <v>648</v>
      </c>
    </row>
    <row r="59" spans="1:3" x14ac:dyDescent="0.45">
      <c r="A59" t="s">
        <v>11808</v>
      </c>
      <c r="B59" t="s">
        <v>11747</v>
      </c>
      <c r="C59" t="s">
        <v>651</v>
      </c>
    </row>
    <row r="60" spans="1:3" x14ac:dyDescent="0.45">
      <c r="A60" t="s">
        <v>11809</v>
      </c>
      <c r="B60" t="s">
        <v>11747</v>
      </c>
      <c r="C60" t="s">
        <v>654</v>
      </c>
    </row>
    <row r="61" spans="1:3" x14ac:dyDescent="0.45">
      <c r="A61" t="s">
        <v>11810</v>
      </c>
      <c r="B61" t="s">
        <v>11747</v>
      </c>
      <c r="C61" t="s">
        <v>657</v>
      </c>
    </row>
    <row r="62" spans="1:3" x14ac:dyDescent="0.45">
      <c r="A62" t="s">
        <v>11811</v>
      </c>
      <c r="B62" t="s">
        <v>11747</v>
      </c>
      <c r="C62" t="s">
        <v>660</v>
      </c>
    </row>
    <row r="63" spans="1:3" x14ac:dyDescent="0.45">
      <c r="A63" t="s">
        <v>11813</v>
      </c>
      <c r="B63" t="s">
        <v>11747</v>
      </c>
      <c r="C63" t="s">
        <v>665</v>
      </c>
    </row>
    <row r="64" spans="1:3" x14ac:dyDescent="0.45">
      <c r="A64" t="s">
        <v>11814</v>
      </c>
      <c r="B64" t="s">
        <v>11747</v>
      </c>
      <c r="C64" t="s">
        <v>668</v>
      </c>
    </row>
    <row r="65" spans="1:3" x14ac:dyDescent="0.45">
      <c r="A65" t="s">
        <v>11815</v>
      </c>
      <c r="B65" t="s">
        <v>11747</v>
      </c>
      <c r="C65" t="s">
        <v>671</v>
      </c>
    </row>
    <row r="66" spans="1:3" x14ac:dyDescent="0.45">
      <c r="A66" t="s">
        <v>11816</v>
      </c>
      <c r="B66" t="s">
        <v>11747</v>
      </c>
      <c r="C66" t="s">
        <v>674</v>
      </c>
    </row>
    <row r="67" spans="1:3" x14ac:dyDescent="0.45">
      <c r="A67" t="s">
        <v>11817</v>
      </c>
      <c r="B67" t="s">
        <v>11747</v>
      </c>
      <c r="C67" t="s">
        <v>4444</v>
      </c>
    </row>
    <row r="68" spans="1:3" x14ac:dyDescent="0.45">
      <c r="A68" t="s">
        <v>11818</v>
      </c>
      <c r="B68" t="s">
        <v>11747</v>
      </c>
      <c r="C68" t="s">
        <v>690</v>
      </c>
    </row>
    <row r="69" spans="1:3" x14ac:dyDescent="0.45">
      <c r="A69" t="s">
        <v>11819</v>
      </c>
      <c r="B69" t="s">
        <v>11747</v>
      </c>
      <c r="C69" t="s">
        <v>4479</v>
      </c>
    </row>
    <row r="70" spans="1:3" x14ac:dyDescent="0.45">
      <c r="A70" t="s">
        <v>11820</v>
      </c>
      <c r="B70" t="s">
        <v>11747</v>
      </c>
      <c r="C70" t="s">
        <v>688</v>
      </c>
    </row>
    <row r="71" spans="1:3" x14ac:dyDescent="0.45">
      <c r="A71" t="s">
        <v>11821</v>
      </c>
      <c r="B71" t="s">
        <v>11747</v>
      </c>
      <c r="C71" t="s">
        <v>701</v>
      </c>
    </row>
    <row r="72" spans="1:3" x14ac:dyDescent="0.45">
      <c r="A72" t="s">
        <v>11822</v>
      </c>
      <c r="B72" t="s">
        <v>11747</v>
      </c>
      <c r="C72" t="s">
        <v>704</v>
      </c>
    </row>
    <row r="73" spans="1:3" x14ac:dyDescent="0.45">
      <c r="A73" t="s">
        <v>11823</v>
      </c>
      <c r="B73" t="s">
        <v>11747</v>
      </c>
      <c r="C73" t="s">
        <v>707</v>
      </c>
    </row>
    <row r="74" spans="1:3" x14ac:dyDescent="0.45">
      <c r="A74" t="s">
        <v>11824</v>
      </c>
      <c r="B74" t="s">
        <v>11747</v>
      </c>
      <c r="C74" t="s">
        <v>709</v>
      </c>
    </row>
    <row r="75" spans="1:3" x14ac:dyDescent="0.45">
      <c r="A75" t="s">
        <v>11825</v>
      </c>
      <c r="B75" t="s">
        <v>11747</v>
      </c>
      <c r="C75" t="s">
        <v>711</v>
      </c>
    </row>
    <row r="76" spans="1:3" x14ac:dyDescent="0.45">
      <c r="A76" t="s">
        <v>11826</v>
      </c>
      <c r="B76" t="s">
        <v>11747</v>
      </c>
      <c r="C76" t="s">
        <v>718</v>
      </c>
    </row>
    <row r="77" spans="1:3" x14ac:dyDescent="0.45">
      <c r="A77" t="s">
        <v>11827</v>
      </c>
      <c r="B77" t="s">
        <v>11747</v>
      </c>
      <c r="C77" t="s">
        <v>725</v>
      </c>
    </row>
    <row r="78" spans="1:3" x14ac:dyDescent="0.45">
      <c r="A78" t="s">
        <v>11828</v>
      </c>
      <c r="B78" t="s">
        <v>11747</v>
      </c>
      <c r="C78" t="s">
        <v>730</v>
      </c>
    </row>
    <row r="79" spans="1:3" x14ac:dyDescent="0.45">
      <c r="A79" t="s">
        <v>11830</v>
      </c>
      <c r="B79" t="s">
        <v>11747</v>
      </c>
      <c r="C79" t="s">
        <v>54</v>
      </c>
    </row>
    <row r="80" spans="1:3" x14ac:dyDescent="0.45">
      <c r="A80" t="s">
        <v>11831</v>
      </c>
      <c r="B80" t="s">
        <v>11747</v>
      </c>
      <c r="C80" t="s">
        <v>59</v>
      </c>
    </row>
    <row r="81" spans="1:3" x14ac:dyDescent="0.45">
      <c r="A81" t="s">
        <v>11832</v>
      </c>
      <c r="B81" t="s">
        <v>11747</v>
      </c>
      <c r="C81" t="s">
        <v>736</v>
      </c>
    </row>
    <row r="82" spans="1:3" x14ac:dyDescent="0.45">
      <c r="A82" t="s">
        <v>11833</v>
      </c>
      <c r="B82" t="s">
        <v>11747</v>
      </c>
      <c r="C82" t="s">
        <v>741</v>
      </c>
    </row>
    <row r="83" spans="1:3" x14ac:dyDescent="0.45">
      <c r="A83" t="s">
        <v>11834</v>
      </c>
      <c r="B83" t="s">
        <v>11747</v>
      </c>
      <c r="C83" t="s">
        <v>4636</v>
      </c>
    </row>
    <row r="84" spans="1:3" x14ac:dyDescent="0.45">
      <c r="A84" t="s">
        <v>11835</v>
      </c>
      <c r="B84" t="s">
        <v>11747</v>
      </c>
      <c r="C84" t="s">
        <v>4666</v>
      </c>
    </row>
    <row r="85" spans="1:3" x14ac:dyDescent="0.45">
      <c r="A85" t="s">
        <v>11836</v>
      </c>
      <c r="B85" t="s">
        <v>11747</v>
      </c>
      <c r="C85" t="s">
        <v>755</v>
      </c>
    </row>
    <row r="86" spans="1:3" x14ac:dyDescent="0.45">
      <c r="A86" t="s">
        <v>11837</v>
      </c>
      <c r="B86" t="s">
        <v>11747</v>
      </c>
      <c r="C86" t="s">
        <v>4720</v>
      </c>
    </row>
    <row r="87" spans="1:3" x14ac:dyDescent="0.45">
      <c r="A87" t="s">
        <v>11838</v>
      </c>
      <c r="B87" t="s">
        <v>11747</v>
      </c>
      <c r="C87" t="s">
        <v>4745</v>
      </c>
    </row>
    <row r="88" spans="1:3" x14ac:dyDescent="0.45">
      <c r="A88" t="s">
        <v>11839</v>
      </c>
      <c r="B88" t="s">
        <v>11747</v>
      </c>
      <c r="C88" t="s">
        <v>768</v>
      </c>
    </row>
    <row r="89" spans="1:3" x14ac:dyDescent="0.45">
      <c r="A89" t="s">
        <v>11840</v>
      </c>
      <c r="B89" t="s">
        <v>11747</v>
      </c>
      <c r="C89" t="s">
        <v>776</v>
      </c>
    </row>
    <row r="90" spans="1:3" x14ac:dyDescent="0.45">
      <c r="A90" t="s">
        <v>11841</v>
      </c>
      <c r="B90" t="s">
        <v>11747</v>
      </c>
      <c r="C90" t="s">
        <v>785</v>
      </c>
    </row>
    <row r="91" spans="1:3" x14ac:dyDescent="0.45">
      <c r="A91" t="s">
        <v>11842</v>
      </c>
      <c r="B91" t="s">
        <v>11747</v>
      </c>
      <c r="C91" t="s">
        <v>154</v>
      </c>
    </row>
    <row r="92" spans="1:3" x14ac:dyDescent="0.45">
      <c r="A92" t="s">
        <v>11843</v>
      </c>
      <c r="B92" t="s">
        <v>11747</v>
      </c>
      <c r="C92" t="s">
        <v>154</v>
      </c>
    </row>
    <row r="93" spans="1:3" x14ac:dyDescent="0.45">
      <c r="A93" t="s">
        <v>11844</v>
      </c>
      <c r="B93" t="s">
        <v>11747</v>
      </c>
      <c r="C93" t="s">
        <v>4892</v>
      </c>
    </row>
    <row r="94" spans="1:3" x14ac:dyDescent="0.45">
      <c r="A94" t="s">
        <v>11845</v>
      </c>
      <c r="B94" t="s">
        <v>11747</v>
      </c>
      <c r="C94" t="s">
        <v>4892</v>
      </c>
    </row>
    <row r="95" spans="1:3" x14ac:dyDescent="0.45">
      <c r="A95" t="s">
        <v>11846</v>
      </c>
      <c r="B95" t="s">
        <v>11747</v>
      </c>
      <c r="C95" t="s">
        <v>810</v>
      </c>
    </row>
    <row r="96" spans="1:3" x14ac:dyDescent="0.45">
      <c r="A96" t="s">
        <v>11847</v>
      </c>
      <c r="B96" t="s">
        <v>11747</v>
      </c>
      <c r="C96" t="s">
        <v>812</v>
      </c>
    </row>
    <row r="97" spans="1:3" x14ac:dyDescent="0.45">
      <c r="A97" t="s">
        <v>11848</v>
      </c>
      <c r="B97" t="s">
        <v>11747</v>
      </c>
      <c r="C97" t="s">
        <v>836</v>
      </c>
    </row>
    <row r="98" spans="1:3" x14ac:dyDescent="0.45">
      <c r="A98" t="s">
        <v>11849</v>
      </c>
      <c r="B98" t="s">
        <v>11747</v>
      </c>
      <c r="C98" t="s">
        <v>160</v>
      </c>
    </row>
    <row r="99" spans="1:3" x14ac:dyDescent="0.45">
      <c r="A99" t="s">
        <v>11850</v>
      </c>
      <c r="B99" t="s">
        <v>11747</v>
      </c>
      <c r="C99" t="s">
        <v>160</v>
      </c>
    </row>
    <row r="100" spans="1:3" x14ac:dyDescent="0.45">
      <c r="A100" t="s">
        <v>11851</v>
      </c>
      <c r="B100" t="s">
        <v>11747</v>
      </c>
      <c r="C100" t="s">
        <v>842</v>
      </c>
    </row>
    <row r="101" spans="1:3" x14ac:dyDescent="0.45">
      <c r="A101" t="s">
        <v>11852</v>
      </c>
      <c r="B101" t="s">
        <v>11747</v>
      </c>
      <c r="C101" t="s">
        <v>846</v>
      </c>
    </row>
    <row r="102" spans="1:3" x14ac:dyDescent="0.45">
      <c r="A102" t="s">
        <v>11853</v>
      </c>
      <c r="B102" t="s">
        <v>11747</v>
      </c>
      <c r="C102" t="s">
        <v>974</v>
      </c>
    </row>
    <row r="103" spans="1:3" x14ac:dyDescent="0.45">
      <c r="A103" t="s">
        <v>11855</v>
      </c>
      <c r="B103" t="s">
        <v>11747</v>
      </c>
      <c r="C103" t="s">
        <v>858</v>
      </c>
    </row>
    <row r="104" spans="1:3" x14ac:dyDescent="0.45">
      <c r="A104" t="s">
        <v>11857</v>
      </c>
      <c r="B104" t="s">
        <v>11747</v>
      </c>
      <c r="C104" t="s">
        <v>861</v>
      </c>
    </row>
    <row r="105" spans="1:3" x14ac:dyDescent="0.45">
      <c r="A105" t="s">
        <v>11858</v>
      </c>
      <c r="B105" t="s">
        <v>11747</v>
      </c>
      <c r="C105" t="s">
        <v>164</v>
      </c>
    </row>
    <row r="106" spans="1:3" x14ac:dyDescent="0.45">
      <c r="A106" t="s">
        <v>11859</v>
      </c>
      <c r="B106" t="s">
        <v>11747</v>
      </c>
      <c r="C106" t="s">
        <v>5120</v>
      </c>
    </row>
    <row r="107" spans="1:3" x14ac:dyDescent="0.45">
      <c r="A107" t="s">
        <v>11860</v>
      </c>
      <c r="B107" t="s">
        <v>11747</v>
      </c>
      <c r="C107" t="s">
        <v>116</v>
      </c>
    </row>
    <row r="108" spans="1:3" x14ac:dyDescent="0.45">
      <c r="A108" t="s">
        <v>11861</v>
      </c>
      <c r="B108" t="s">
        <v>11747</v>
      </c>
      <c r="C108" t="s">
        <v>866</v>
      </c>
    </row>
    <row r="109" spans="1:3" x14ac:dyDescent="0.45">
      <c r="A109" t="s">
        <v>11862</v>
      </c>
      <c r="B109" t="s">
        <v>11747</v>
      </c>
      <c r="C109" t="s">
        <v>874</v>
      </c>
    </row>
    <row r="110" spans="1:3" x14ac:dyDescent="0.45">
      <c r="A110" t="s">
        <v>11863</v>
      </c>
      <c r="B110" t="s">
        <v>11747</v>
      </c>
      <c r="C110" t="s">
        <v>876</v>
      </c>
    </row>
    <row r="111" spans="1:3" x14ac:dyDescent="0.45">
      <c r="A111" t="s">
        <v>11864</v>
      </c>
      <c r="B111" t="s">
        <v>11747</v>
      </c>
      <c r="C111" t="s">
        <v>885</v>
      </c>
    </row>
    <row r="112" spans="1:3" x14ac:dyDescent="0.45">
      <c r="A112" t="s">
        <v>11865</v>
      </c>
      <c r="B112" t="s">
        <v>11747</v>
      </c>
      <c r="C112" t="s">
        <v>5251</v>
      </c>
    </row>
    <row r="113" spans="1:3" x14ac:dyDescent="0.45">
      <c r="A113" t="s">
        <v>11866</v>
      </c>
      <c r="B113" t="s">
        <v>11747</v>
      </c>
      <c r="C113" t="s">
        <v>889</v>
      </c>
    </row>
    <row r="114" spans="1:3" x14ac:dyDescent="0.45">
      <c r="A114" t="s">
        <v>11867</v>
      </c>
      <c r="B114" t="s">
        <v>11747</v>
      </c>
      <c r="C114" t="s">
        <v>899</v>
      </c>
    </row>
    <row r="115" spans="1:3" x14ac:dyDescent="0.45">
      <c r="A115" t="s">
        <v>11868</v>
      </c>
      <c r="B115" t="s">
        <v>11747</v>
      </c>
      <c r="C115" t="s">
        <v>5319</v>
      </c>
    </row>
    <row r="116" spans="1:3" x14ac:dyDescent="0.45">
      <c r="A116" t="s">
        <v>11869</v>
      </c>
      <c r="B116" t="s">
        <v>11747</v>
      </c>
      <c r="C116" t="s">
        <v>910</v>
      </c>
    </row>
    <row r="117" spans="1:3" x14ac:dyDescent="0.45">
      <c r="A117" t="s">
        <v>11870</v>
      </c>
      <c r="B117" t="s">
        <v>11747</v>
      </c>
      <c r="C117" t="s">
        <v>5349</v>
      </c>
    </row>
    <row r="118" spans="1:3" x14ac:dyDescent="0.45">
      <c r="A118" t="s">
        <v>11871</v>
      </c>
      <c r="B118" t="s">
        <v>11747</v>
      </c>
      <c r="C118" t="s">
        <v>5351</v>
      </c>
    </row>
    <row r="119" spans="1:3" x14ac:dyDescent="0.45">
      <c r="A119" t="s">
        <v>11873</v>
      </c>
      <c r="B119" t="s">
        <v>11747</v>
      </c>
      <c r="C119" t="s">
        <v>5385</v>
      </c>
    </row>
    <row r="120" spans="1:3" x14ac:dyDescent="0.45">
      <c r="A120" t="s">
        <v>11875</v>
      </c>
      <c r="B120" t="s">
        <v>11747</v>
      </c>
      <c r="C120" t="s">
        <v>5407</v>
      </c>
    </row>
    <row r="121" spans="1:3" x14ac:dyDescent="0.45">
      <c r="A121" t="s">
        <v>11877</v>
      </c>
      <c r="B121" t="s">
        <v>11747</v>
      </c>
      <c r="C121" t="s">
        <v>2790</v>
      </c>
    </row>
    <row r="122" spans="1:3" x14ac:dyDescent="0.45">
      <c r="A122" t="s">
        <v>11878</v>
      </c>
      <c r="B122" t="s">
        <v>11747</v>
      </c>
      <c r="C122" t="s">
        <v>5430</v>
      </c>
    </row>
    <row r="123" spans="1:3" x14ac:dyDescent="0.45">
      <c r="A123" t="s">
        <v>10473</v>
      </c>
      <c r="B123" t="s">
        <v>10473</v>
      </c>
      <c r="C123" t="s">
        <v>3102</v>
      </c>
    </row>
    <row r="124" spans="1:3" x14ac:dyDescent="0.45">
      <c r="A124" t="s">
        <v>10474</v>
      </c>
      <c r="B124" t="s">
        <v>10474</v>
      </c>
      <c r="C124" t="s">
        <v>3122</v>
      </c>
    </row>
    <row r="125" spans="1:3" x14ac:dyDescent="0.45">
      <c r="A125" t="s">
        <v>10475</v>
      </c>
      <c r="B125" t="s">
        <v>10475</v>
      </c>
      <c r="C125" t="s">
        <v>3127</v>
      </c>
    </row>
    <row r="126" spans="1:3" x14ac:dyDescent="0.45">
      <c r="A126" t="s">
        <v>10476</v>
      </c>
      <c r="B126" t="s">
        <v>10476</v>
      </c>
      <c r="C126" t="s">
        <v>195</v>
      </c>
    </row>
    <row r="127" spans="1:3" x14ac:dyDescent="0.45">
      <c r="A127" t="s">
        <v>10477</v>
      </c>
      <c r="B127" t="s">
        <v>10477</v>
      </c>
      <c r="C127" t="s">
        <v>3144</v>
      </c>
    </row>
    <row r="128" spans="1:3" x14ac:dyDescent="0.45">
      <c r="A128" t="s">
        <v>10478</v>
      </c>
      <c r="B128" t="s">
        <v>10478</v>
      </c>
      <c r="C128" t="s">
        <v>3161</v>
      </c>
    </row>
    <row r="129" spans="1:3" x14ac:dyDescent="0.45">
      <c r="A129" t="s">
        <v>10479</v>
      </c>
      <c r="B129" t="s">
        <v>10479</v>
      </c>
      <c r="C129" t="s">
        <v>1048</v>
      </c>
    </row>
    <row r="130" spans="1:3" x14ac:dyDescent="0.45">
      <c r="A130" t="s">
        <v>10480</v>
      </c>
      <c r="B130" t="s">
        <v>10480</v>
      </c>
      <c r="C130" t="s">
        <v>3170</v>
      </c>
    </row>
    <row r="131" spans="1:3" x14ac:dyDescent="0.45">
      <c r="A131" t="s">
        <v>10481</v>
      </c>
      <c r="B131" t="s">
        <v>10481</v>
      </c>
      <c r="C131" t="s">
        <v>3184</v>
      </c>
    </row>
    <row r="132" spans="1:3" x14ac:dyDescent="0.45">
      <c r="A132" t="s">
        <v>10482</v>
      </c>
      <c r="B132" t="s">
        <v>10482</v>
      </c>
      <c r="C132" t="s">
        <v>203</v>
      </c>
    </row>
    <row r="133" spans="1:3" x14ac:dyDescent="0.45">
      <c r="A133" t="s">
        <v>10483</v>
      </c>
      <c r="B133" t="s">
        <v>10483</v>
      </c>
      <c r="C133" t="s">
        <v>3193</v>
      </c>
    </row>
    <row r="134" spans="1:3" x14ac:dyDescent="0.45">
      <c r="A134" t="s">
        <v>10484</v>
      </c>
      <c r="B134" t="s">
        <v>10484</v>
      </c>
      <c r="C134" t="s">
        <v>1077</v>
      </c>
    </row>
    <row r="135" spans="1:3" x14ac:dyDescent="0.45">
      <c r="A135" t="s">
        <v>10485</v>
      </c>
      <c r="B135" t="s">
        <v>10485</v>
      </c>
      <c r="C135" t="s">
        <v>1079</v>
      </c>
    </row>
    <row r="136" spans="1:3" x14ac:dyDescent="0.45">
      <c r="A136" t="s">
        <v>10486</v>
      </c>
      <c r="B136" t="s">
        <v>10486</v>
      </c>
      <c r="C136" t="s">
        <v>3212</v>
      </c>
    </row>
    <row r="137" spans="1:3" x14ac:dyDescent="0.45">
      <c r="A137" t="s">
        <v>10487</v>
      </c>
      <c r="B137" t="s">
        <v>10487</v>
      </c>
      <c r="C137" t="s">
        <v>3218</v>
      </c>
    </row>
    <row r="138" spans="1:3" x14ac:dyDescent="0.45">
      <c r="A138" t="s">
        <v>10488</v>
      </c>
      <c r="B138" t="s">
        <v>10488</v>
      </c>
      <c r="C138" t="s">
        <v>1089</v>
      </c>
    </row>
    <row r="139" spans="1:3" x14ac:dyDescent="0.45">
      <c r="A139" t="s">
        <v>10489</v>
      </c>
      <c r="B139" t="s">
        <v>10489</v>
      </c>
      <c r="C139" t="s">
        <v>1091</v>
      </c>
    </row>
    <row r="140" spans="1:3" x14ac:dyDescent="0.45">
      <c r="A140" t="s">
        <v>10490</v>
      </c>
      <c r="B140" t="s">
        <v>10490</v>
      </c>
      <c r="C140" t="s">
        <v>1093</v>
      </c>
    </row>
    <row r="141" spans="1:3" x14ac:dyDescent="0.45">
      <c r="A141" t="s">
        <v>10491</v>
      </c>
      <c r="B141" t="s">
        <v>10491</v>
      </c>
      <c r="C141" t="s">
        <v>217</v>
      </c>
    </row>
    <row r="142" spans="1:3" x14ac:dyDescent="0.45">
      <c r="A142" t="s">
        <v>10472</v>
      </c>
      <c r="B142" t="s">
        <v>10472</v>
      </c>
      <c r="C142" t="s">
        <v>11749</v>
      </c>
    </row>
    <row r="143" spans="1:3" x14ac:dyDescent="0.45">
      <c r="A143" t="s">
        <v>10493</v>
      </c>
      <c r="B143" t="s">
        <v>10493</v>
      </c>
      <c r="C143" t="s">
        <v>224</v>
      </c>
    </row>
    <row r="144" spans="1:3" x14ac:dyDescent="0.45">
      <c r="A144" t="s">
        <v>10494</v>
      </c>
      <c r="B144" t="s">
        <v>10494</v>
      </c>
      <c r="C144" t="s">
        <v>235</v>
      </c>
    </row>
    <row r="145" spans="1:3" x14ac:dyDescent="0.45">
      <c r="A145" t="s">
        <v>10495</v>
      </c>
      <c r="B145" t="s">
        <v>10495</v>
      </c>
      <c r="C145" t="s">
        <v>237</v>
      </c>
    </row>
    <row r="146" spans="1:3" x14ac:dyDescent="0.45">
      <c r="A146" t="s">
        <v>10496</v>
      </c>
      <c r="B146" t="s">
        <v>10496</v>
      </c>
      <c r="C146" t="s">
        <v>251</v>
      </c>
    </row>
    <row r="147" spans="1:3" x14ac:dyDescent="0.45">
      <c r="A147" t="s">
        <v>10497</v>
      </c>
      <c r="B147" t="s">
        <v>10497</v>
      </c>
      <c r="C147" t="s">
        <v>3285</v>
      </c>
    </row>
    <row r="148" spans="1:3" x14ac:dyDescent="0.45">
      <c r="A148" t="s">
        <v>10492</v>
      </c>
      <c r="B148" t="s">
        <v>10492</v>
      </c>
      <c r="C148" t="s">
        <v>11757</v>
      </c>
    </row>
    <row r="149" spans="1:3" x14ac:dyDescent="0.45">
      <c r="A149" t="s">
        <v>10498</v>
      </c>
      <c r="B149" t="s">
        <v>10498</v>
      </c>
      <c r="C149" t="s">
        <v>278</v>
      </c>
    </row>
    <row r="150" spans="1:3" x14ac:dyDescent="0.45">
      <c r="A150" t="s">
        <v>10499</v>
      </c>
      <c r="B150" t="s">
        <v>10499</v>
      </c>
      <c r="C150" t="s">
        <v>283</v>
      </c>
    </row>
    <row r="151" spans="1:3" x14ac:dyDescent="0.45">
      <c r="A151" t="s">
        <v>10500</v>
      </c>
      <c r="B151" t="s">
        <v>10500</v>
      </c>
      <c r="C151" t="s">
        <v>286</v>
      </c>
    </row>
    <row r="152" spans="1:3" x14ac:dyDescent="0.45">
      <c r="A152" t="s">
        <v>10501</v>
      </c>
      <c r="B152" t="s">
        <v>10501</v>
      </c>
      <c r="C152" t="s">
        <v>290</v>
      </c>
    </row>
    <row r="153" spans="1:3" x14ac:dyDescent="0.45">
      <c r="A153" t="s">
        <v>10502</v>
      </c>
      <c r="B153" t="s">
        <v>10502</v>
      </c>
      <c r="C153" t="s">
        <v>292</v>
      </c>
    </row>
    <row r="154" spans="1:3" x14ac:dyDescent="0.45">
      <c r="A154" t="s">
        <v>10503</v>
      </c>
      <c r="B154" t="s">
        <v>10503</v>
      </c>
      <c r="C154" t="s">
        <v>3329</v>
      </c>
    </row>
    <row r="155" spans="1:3" x14ac:dyDescent="0.45">
      <c r="A155" t="s">
        <v>10504</v>
      </c>
      <c r="B155" t="s">
        <v>10504</v>
      </c>
      <c r="C155" t="s">
        <v>1178</v>
      </c>
    </row>
    <row r="156" spans="1:3" x14ac:dyDescent="0.45">
      <c r="A156" t="s">
        <v>10505</v>
      </c>
      <c r="B156" t="s">
        <v>10505</v>
      </c>
      <c r="C156" t="s">
        <v>1180</v>
      </c>
    </row>
    <row r="157" spans="1:3" x14ac:dyDescent="0.45">
      <c r="A157" t="s">
        <v>10506</v>
      </c>
      <c r="B157" t="s">
        <v>10506</v>
      </c>
      <c r="C157" t="s">
        <v>1182</v>
      </c>
    </row>
    <row r="158" spans="1:3" x14ac:dyDescent="0.45">
      <c r="A158" t="s">
        <v>10507</v>
      </c>
      <c r="B158" t="s">
        <v>10507</v>
      </c>
      <c r="C158" t="s">
        <v>3348</v>
      </c>
    </row>
    <row r="159" spans="1:3" x14ac:dyDescent="0.45">
      <c r="A159" t="s">
        <v>10508</v>
      </c>
      <c r="B159" t="s">
        <v>10508</v>
      </c>
      <c r="C159" t="s">
        <v>3366</v>
      </c>
    </row>
    <row r="160" spans="1:3" x14ac:dyDescent="0.45">
      <c r="A160" t="s">
        <v>10509</v>
      </c>
      <c r="B160" t="s">
        <v>10509</v>
      </c>
      <c r="C160" t="s">
        <v>3376</v>
      </c>
    </row>
    <row r="161" spans="1:3" x14ac:dyDescent="0.45">
      <c r="A161" t="s">
        <v>10510</v>
      </c>
      <c r="B161" t="s">
        <v>10510</v>
      </c>
      <c r="C161" t="s">
        <v>3390</v>
      </c>
    </row>
    <row r="162" spans="1:3" x14ac:dyDescent="0.45">
      <c r="A162" t="s">
        <v>10512</v>
      </c>
      <c r="B162" t="s">
        <v>10512</v>
      </c>
      <c r="C162" t="s">
        <v>314</v>
      </c>
    </row>
    <row r="163" spans="1:3" x14ac:dyDescent="0.45">
      <c r="A163" t="s">
        <v>10513</v>
      </c>
      <c r="B163" t="s">
        <v>10513</v>
      </c>
      <c r="C163" t="s">
        <v>334</v>
      </c>
    </row>
    <row r="164" spans="1:3" x14ac:dyDescent="0.45">
      <c r="A164" t="s">
        <v>10514</v>
      </c>
      <c r="B164" t="s">
        <v>10514</v>
      </c>
      <c r="C164" t="s">
        <v>317</v>
      </c>
    </row>
    <row r="165" spans="1:3" x14ac:dyDescent="0.45">
      <c r="A165" t="s">
        <v>10515</v>
      </c>
      <c r="B165" t="s">
        <v>10515</v>
      </c>
      <c r="C165" t="s">
        <v>320</v>
      </c>
    </row>
    <row r="166" spans="1:3" x14ac:dyDescent="0.45">
      <c r="A166" t="s">
        <v>10516</v>
      </c>
      <c r="B166" t="s">
        <v>10516</v>
      </c>
      <c r="C166" t="s">
        <v>323</v>
      </c>
    </row>
    <row r="167" spans="1:3" x14ac:dyDescent="0.45">
      <c r="A167" t="s">
        <v>10517</v>
      </c>
      <c r="B167" t="s">
        <v>10517</v>
      </c>
      <c r="C167" t="s">
        <v>326</v>
      </c>
    </row>
    <row r="168" spans="1:3" x14ac:dyDescent="0.45">
      <c r="A168" t="s">
        <v>10518</v>
      </c>
      <c r="B168" t="s">
        <v>10518</v>
      </c>
      <c r="C168" t="s">
        <v>329</v>
      </c>
    </row>
    <row r="169" spans="1:3" x14ac:dyDescent="0.45">
      <c r="A169" t="s">
        <v>10519</v>
      </c>
      <c r="B169" t="s">
        <v>10519</v>
      </c>
      <c r="C169" t="s">
        <v>337</v>
      </c>
    </row>
    <row r="170" spans="1:3" x14ac:dyDescent="0.45">
      <c r="A170" t="s">
        <v>10520</v>
      </c>
      <c r="B170" t="s">
        <v>10520</v>
      </c>
      <c r="C170" t="s">
        <v>340</v>
      </c>
    </row>
    <row r="171" spans="1:3" x14ac:dyDescent="0.45">
      <c r="A171" t="s">
        <v>10521</v>
      </c>
      <c r="B171" t="s">
        <v>10521</v>
      </c>
      <c r="C171" t="s">
        <v>3471</v>
      </c>
    </row>
    <row r="172" spans="1:3" x14ac:dyDescent="0.45">
      <c r="A172" t="s">
        <v>10522</v>
      </c>
      <c r="B172" t="s">
        <v>10522</v>
      </c>
      <c r="C172" t="s">
        <v>354</v>
      </c>
    </row>
    <row r="173" spans="1:3" x14ac:dyDescent="0.45">
      <c r="A173" t="s">
        <v>10511</v>
      </c>
      <c r="B173" t="s">
        <v>10511</v>
      </c>
      <c r="C173" t="s">
        <v>11767</v>
      </c>
    </row>
    <row r="174" spans="1:3" x14ac:dyDescent="0.45">
      <c r="A174" t="s">
        <v>10523</v>
      </c>
      <c r="B174" t="s">
        <v>10523</v>
      </c>
      <c r="C174" t="s">
        <v>1297</v>
      </c>
    </row>
    <row r="175" spans="1:3" x14ac:dyDescent="0.45">
      <c r="A175" t="s">
        <v>10524</v>
      </c>
      <c r="B175" t="s">
        <v>10524</v>
      </c>
      <c r="C175" t="s">
        <v>3491</v>
      </c>
    </row>
    <row r="176" spans="1:3" x14ac:dyDescent="0.45">
      <c r="A176" t="s">
        <v>10525</v>
      </c>
      <c r="B176" t="s">
        <v>10525</v>
      </c>
      <c r="C176" t="s">
        <v>3501</v>
      </c>
    </row>
    <row r="177" spans="1:3" x14ac:dyDescent="0.45">
      <c r="A177" t="s">
        <v>10526</v>
      </c>
      <c r="B177" t="s">
        <v>10526</v>
      </c>
      <c r="C177" t="s">
        <v>3509</v>
      </c>
    </row>
    <row r="178" spans="1:3" x14ac:dyDescent="0.45">
      <c r="A178" t="s">
        <v>10527</v>
      </c>
      <c r="B178" t="s">
        <v>10527</v>
      </c>
      <c r="C178" t="s">
        <v>3515</v>
      </c>
    </row>
    <row r="179" spans="1:3" x14ac:dyDescent="0.45">
      <c r="A179" t="s">
        <v>10528</v>
      </c>
      <c r="B179" t="s">
        <v>10528</v>
      </c>
      <c r="C179" t="s">
        <v>3523</v>
      </c>
    </row>
    <row r="180" spans="1:3" x14ac:dyDescent="0.45">
      <c r="A180" t="s">
        <v>10529</v>
      </c>
      <c r="B180" t="s">
        <v>10529</v>
      </c>
      <c r="C180" t="s">
        <v>3529</v>
      </c>
    </row>
    <row r="181" spans="1:3" x14ac:dyDescent="0.45">
      <c r="A181" t="s">
        <v>10530</v>
      </c>
      <c r="B181" t="s">
        <v>10530</v>
      </c>
      <c r="C181" t="s">
        <v>1335</v>
      </c>
    </row>
    <row r="182" spans="1:3" x14ac:dyDescent="0.45">
      <c r="A182" t="s">
        <v>10531</v>
      </c>
      <c r="B182" t="s">
        <v>10531</v>
      </c>
      <c r="C182" t="s">
        <v>1337</v>
      </c>
    </row>
    <row r="183" spans="1:3" x14ac:dyDescent="0.45">
      <c r="A183" t="s">
        <v>10532</v>
      </c>
      <c r="B183" t="s">
        <v>10532</v>
      </c>
      <c r="C183" t="s">
        <v>1339</v>
      </c>
    </row>
    <row r="184" spans="1:3" x14ac:dyDescent="0.45">
      <c r="A184" t="s">
        <v>10533</v>
      </c>
      <c r="B184" t="s">
        <v>10533</v>
      </c>
      <c r="C184" t="s">
        <v>1341</v>
      </c>
    </row>
    <row r="185" spans="1:3" x14ac:dyDescent="0.45">
      <c r="A185" t="s">
        <v>10534</v>
      </c>
      <c r="B185" t="s">
        <v>10534</v>
      </c>
      <c r="C185" t="s">
        <v>365</v>
      </c>
    </row>
    <row r="186" spans="1:3" x14ac:dyDescent="0.45">
      <c r="A186" t="s">
        <v>10535</v>
      </c>
      <c r="B186" t="s">
        <v>10535</v>
      </c>
      <c r="C186" t="s">
        <v>368</v>
      </c>
    </row>
    <row r="187" spans="1:3" x14ac:dyDescent="0.45">
      <c r="A187" t="s">
        <v>10536</v>
      </c>
      <c r="B187" t="s">
        <v>10536</v>
      </c>
      <c r="C187" t="s">
        <v>371</v>
      </c>
    </row>
    <row r="188" spans="1:3" x14ac:dyDescent="0.45">
      <c r="A188" t="s">
        <v>10537</v>
      </c>
      <c r="B188" t="s">
        <v>10537</v>
      </c>
      <c r="C188" t="s">
        <v>376</v>
      </c>
    </row>
    <row r="189" spans="1:3" x14ac:dyDescent="0.45">
      <c r="A189" t="s">
        <v>10538</v>
      </c>
      <c r="B189" t="s">
        <v>10538</v>
      </c>
      <c r="C189" t="s">
        <v>379</v>
      </c>
    </row>
    <row r="190" spans="1:3" x14ac:dyDescent="0.45">
      <c r="A190" t="s">
        <v>10539</v>
      </c>
      <c r="B190" t="s">
        <v>10539</v>
      </c>
      <c r="C190" t="s">
        <v>382</v>
      </c>
    </row>
    <row r="191" spans="1:3" x14ac:dyDescent="0.45">
      <c r="A191" t="s">
        <v>10540</v>
      </c>
      <c r="B191" t="s">
        <v>10540</v>
      </c>
      <c r="C191" t="s">
        <v>384</v>
      </c>
    </row>
    <row r="192" spans="1:3" x14ac:dyDescent="0.45">
      <c r="A192" t="s">
        <v>10541</v>
      </c>
      <c r="B192" t="s">
        <v>10541</v>
      </c>
      <c r="C192" t="s">
        <v>394</v>
      </c>
    </row>
    <row r="193" spans="1:3" x14ac:dyDescent="0.45">
      <c r="A193" t="s">
        <v>10542</v>
      </c>
      <c r="B193" t="s">
        <v>10542</v>
      </c>
      <c r="C193" t="s">
        <v>397</v>
      </c>
    </row>
    <row r="194" spans="1:3" x14ac:dyDescent="0.45">
      <c r="A194" t="s">
        <v>10543</v>
      </c>
      <c r="B194" t="s">
        <v>10543</v>
      </c>
      <c r="C194" t="s">
        <v>400</v>
      </c>
    </row>
    <row r="195" spans="1:3" x14ac:dyDescent="0.45">
      <c r="A195" t="s">
        <v>10544</v>
      </c>
      <c r="B195" t="s">
        <v>10544</v>
      </c>
      <c r="C195" t="s">
        <v>403</v>
      </c>
    </row>
    <row r="196" spans="1:3" x14ac:dyDescent="0.45">
      <c r="A196" t="s">
        <v>10545</v>
      </c>
      <c r="B196" t="s">
        <v>10545</v>
      </c>
      <c r="C196" t="s">
        <v>408</v>
      </c>
    </row>
    <row r="197" spans="1:3" x14ac:dyDescent="0.45">
      <c r="A197" t="s">
        <v>10546</v>
      </c>
      <c r="B197" t="s">
        <v>10546</v>
      </c>
      <c r="C197" t="s">
        <v>411</v>
      </c>
    </row>
    <row r="198" spans="1:3" x14ac:dyDescent="0.45">
      <c r="A198" t="s">
        <v>10547</v>
      </c>
      <c r="B198" t="s">
        <v>10547</v>
      </c>
      <c r="C198" t="s">
        <v>414</v>
      </c>
    </row>
    <row r="199" spans="1:3" x14ac:dyDescent="0.45">
      <c r="A199" t="s">
        <v>10548</v>
      </c>
      <c r="B199" t="s">
        <v>10548</v>
      </c>
      <c r="C199" t="s">
        <v>419</v>
      </c>
    </row>
    <row r="200" spans="1:3" x14ac:dyDescent="0.45">
      <c r="A200" t="s">
        <v>10549</v>
      </c>
      <c r="B200" t="s">
        <v>10549</v>
      </c>
      <c r="C200" t="s">
        <v>422</v>
      </c>
    </row>
    <row r="201" spans="1:3" x14ac:dyDescent="0.45">
      <c r="A201" t="s">
        <v>10550</v>
      </c>
      <c r="B201" t="s">
        <v>10550</v>
      </c>
      <c r="C201" t="s">
        <v>3709</v>
      </c>
    </row>
    <row r="202" spans="1:3" x14ac:dyDescent="0.45">
      <c r="A202" t="s">
        <v>10551</v>
      </c>
      <c r="B202" t="s">
        <v>10551</v>
      </c>
      <c r="C202" t="s">
        <v>3715</v>
      </c>
    </row>
    <row r="203" spans="1:3" x14ac:dyDescent="0.45">
      <c r="A203" t="s">
        <v>10552</v>
      </c>
      <c r="B203" t="s">
        <v>10552</v>
      </c>
      <c r="C203" t="s">
        <v>427</v>
      </c>
    </row>
    <row r="204" spans="1:3" x14ac:dyDescent="0.45">
      <c r="A204" t="s">
        <v>10553</v>
      </c>
      <c r="B204" t="s">
        <v>10553</v>
      </c>
      <c r="C204" t="s">
        <v>3729</v>
      </c>
    </row>
    <row r="205" spans="1:3" x14ac:dyDescent="0.45">
      <c r="A205" t="s">
        <v>10554</v>
      </c>
      <c r="B205" t="s">
        <v>10554</v>
      </c>
      <c r="C205" t="s">
        <v>8</v>
      </c>
    </row>
    <row r="206" spans="1:3" x14ac:dyDescent="0.45">
      <c r="A206" t="s">
        <v>10555</v>
      </c>
      <c r="B206" t="s">
        <v>10555</v>
      </c>
      <c r="C206" t="s">
        <v>434</v>
      </c>
    </row>
    <row r="207" spans="1:3" x14ac:dyDescent="0.45">
      <c r="A207" t="s">
        <v>10556</v>
      </c>
      <c r="B207" t="s">
        <v>10556</v>
      </c>
      <c r="C207" t="s">
        <v>437</v>
      </c>
    </row>
    <row r="208" spans="1:3" x14ac:dyDescent="0.45">
      <c r="A208" t="s">
        <v>10557</v>
      </c>
      <c r="B208" t="s">
        <v>10557</v>
      </c>
      <c r="C208" t="s">
        <v>440</v>
      </c>
    </row>
    <row r="209" spans="1:3" x14ac:dyDescent="0.45">
      <c r="A209" t="s">
        <v>10558</v>
      </c>
      <c r="B209" t="s">
        <v>10558</v>
      </c>
      <c r="C209" t="s">
        <v>443</v>
      </c>
    </row>
    <row r="210" spans="1:3" x14ac:dyDescent="0.45">
      <c r="A210" t="s">
        <v>10559</v>
      </c>
      <c r="B210" t="s">
        <v>10559</v>
      </c>
      <c r="C210" t="s">
        <v>446</v>
      </c>
    </row>
    <row r="211" spans="1:3" x14ac:dyDescent="0.45">
      <c r="A211" t="s">
        <v>10560</v>
      </c>
      <c r="B211" t="s">
        <v>10560</v>
      </c>
      <c r="C211" t="s">
        <v>451</v>
      </c>
    </row>
    <row r="212" spans="1:3" x14ac:dyDescent="0.45">
      <c r="A212" t="s">
        <v>10561</v>
      </c>
      <c r="B212" t="s">
        <v>10561</v>
      </c>
      <c r="C212" t="s">
        <v>1538</v>
      </c>
    </row>
    <row r="213" spans="1:3" x14ac:dyDescent="0.45">
      <c r="A213" t="s">
        <v>10562</v>
      </c>
      <c r="B213" t="s">
        <v>10562</v>
      </c>
      <c r="C213" t="s">
        <v>454</v>
      </c>
    </row>
    <row r="214" spans="1:3" x14ac:dyDescent="0.45">
      <c r="A214" t="s">
        <v>10563</v>
      </c>
      <c r="B214" t="s">
        <v>10563</v>
      </c>
      <c r="C214" t="s">
        <v>457</v>
      </c>
    </row>
    <row r="215" spans="1:3" x14ac:dyDescent="0.45">
      <c r="A215" t="s">
        <v>10564</v>
      </c>
      <c r="B215" t="s">
        <v>10564</v>
      </c>
      <c r="C215" t="s">
        <v>460</v>
      </c>
    </row>
    <row r="216" spans="1:3" x14ac:dyDescent="0.45">
      <c r="A216" t="s">
        <v>10565</v>
      </c>
      <c r="B216" t="s">
        <v>10565</v>
      </c>
      <c r="C216" t="s">
        <v>463</v>
      </c>
    </row>
    <row r="217" spans="1:3" x14ac:dyDescent="0.45">
      <c r="A217" t="s">
        <v>10566</v>
      </c>
      <c r="B217" t="s">
        <v>10566</v>
      </c>
      <c r="C217" t="s">
        <v>466</v>
      </c>
    </row>
    <row r="218" spans="1:3" x14ac:dyDescent="0.45">
      <c r="A218" t="s">
        <v>10567</v>
      </c>
      <c r="B218" t="s">
        <v>10567</v>
      </c>
      <c r="C218" t="s">
        <v>1567</v>
      </c>
    </row>
    <row r="219" spans="1:3" x14ac:dyDescent="0.45">
      <c r="A219" t="s">
        <v>10568</v>
      </c>
      <c r="B219" t="s">
        <v>10568</v>
      </c>
      <c r="C219" t="s">
        <v>3815</v>
      </c>
    </row>
    <row r="220" spans="1:3" x14ac:dyDescent="0.45">
      <c r="A220" t="s">
        <v>10569</v>
      </c>
      <c r="B220" t="s">
        <v>10569</v>
      </c>
      <c r="C220" t="s">
        <v>477</v>
      </c>
    </row>
    <row r="221" spans="1:3" x14ac:dyDescent="0.45">
      <c r="A221" t="s">
        <v>10570</v>
      </c>
      <c r="B221" t="s">
        <v>10570</v>
      </c>
      <c r="C221" t="s">
        <v>482</v>
      </c>
    </row>
    <row r="222" spans="1:3" x14ac:dyDescent="0.45">
      <c r="A222" t="s">
        <v>10571</v>
      </c>
      <c r="B222" t="s">
        <v>10571</v>
      </c>
      <c r="C222" t="s">
        <v>485</v>
      </c>
    </row>
    <row r="223" spans="1:3" x14ac:dyDescent="0.45">
      <c r="A223" t="s">
        <v>10572</v>
      </c>
      <c r="B223" t="s">
        <v>10572</v>
      </c>
      <c r="C223" t="s">
        <v>488</v>
      </c>
    </row>
    <row r="224" spans="1:3" x14ac:dyDescent="0.45">
      <c r="A224" t="s">
        <v>10573</v>
      </c>
      <c r="B224" t="s">
        <v>10573</v>
      </c>
      <c r="C224" t="s">
        <v>491</v>
      </c>
    </row>
    <row r="225" spans="1:3" x14ac:dyDescent="0.45">
      <c r="A225" t="s">
        <v>10574</v>
      </c>
      <c r="B225" t="s">
        <v>10574</v>
      </c>
      <c r="C225" t="s">
        <v>494</v>
      </c>
    </row>
    <row r="226" spans="1:3" x14ac:dyDescent="0.45">
      <c r="A226" t="s">
        <v>10575</v>
      </c>
      <c r="B226" t="s">
        <v>10575</v>
      </c>
      <c r="C226" t="s">
        <v>497</v>
      </c>
    </row>
    <row r="227" spans="1:3" x14ac:dyDescent="0.45">
      <c r="A227" t="s">
        <v>10576</v>
      </c>
      <c r="B227" t="s">
        <v>10576</v>
      </c>
      <c r="C227" t="s">
        <v>502</v>
      </c>
    </row>
    <row r="228" spans="1:3" x14ac:dyDescent="0.45">
      <c r="A228" t="s">
        <v>10577</v>
      </c>
      <c r="B228" t="s">
        <v>10577</v>
      </c>
      <c r="C228" t="s">
        <v>505</v>
      </c>
    </row>
    <row r="229" spans="1:3" x14ac:dyDescent="0.45">
      <c r="A229" t="s">
        <v>10578</v>
      </c>
      <c r="B229" t="s">
        <v>10578</v>
      </c>
      <c r="C229" t="s">
        <v>1615</v>
      </c>
    </row>
    <row r="230" spans="1:3" x14ac:dyDescent="0.45">
      <c r="A230" t="s">
        <v>10579</v>
      </c>
      <c r="B230" t="s">
        <v>10579</v>
      </c>
      <c r="C230" t="s">
        <v>508</v>
      </c>
    </row>
    <row r="231" spans="1:3" x14ac:dyDescent="0.45">
      <c r="A231" t="s">
        <v>10580</v>
      </c>
      <c r="B231" t="s">
        <v>10580</v>
      </c>
      <c r="C231" t="s">
        <v>3876</v>
      </c>
    </row>
    <row r="232" spans="1:3" x14ac:dyDescent="0.45">
      <c r="A232" t="s">
        <v>10581</v>
      </c>
      <c r="B232" t="s">
        <v>10581</v>
      </c>
      <c r="C232" t="s">
        <v>1622</v>
      </c>
    </row>
    <row r="233" spans="1:3" x14ac:dyDescent="0.45">
      <c r="A233" t="s">
        <v>10582</v>
      </c>
      <c r="B233" t="s">
        <v>10582</v>
      </c>
      <c r="C233" t="s">
        <v>516</v>
      </c>
    </row>
    <row r="234" spans="1:3" x14ac:dyDescent="0.45">
      <c r="A234" t="s">
        <v>10583</v>
      </c>
      <c r="B234" t="s">
        <v>10583</v>
      </c>
      <c r="C234" t="s">
        <v>519</v>
      </c>
    </row>
    <row r="235" spans="1:3" x14ac:dyDescent="0.45">
      <c r="A235" t="s">
        <v>10584</v>
      </c>
      <c r="B235" t="s">
        <v>10584</v>
      </c>
      <c r="C235" t="s">
        <v>522</v>
      </c>
    </row>
    <row r="236" spans="1:3" x14ac:dyDescent="0.45">
      <c r="A236" t="s">
        <v>10585</v>
      </c>
      <c r="B236" t="s">
        <v>10585</v>
      </c>
      <c r="C236" t="s">
        <v>525</v>
      </c>
    </row>
    <row r="237" spans="1:3" x14ac:dyDescent="0.45">
      <c r="A237" t="s">
        <v>10586</v>
      </c>
      <c r="B237" t="s">
        <v>10586</v>
      </c>
      <c r="C237" t="s">
        <v>529</v>
      </c>
    </row>
    <row r="238" spans="1:3" x14ac:dyDescent="0.45">
      <c r="A238" t="s">
        <v>10587</v>
      </c>
      <c r="B238" t="s">
        <v>10587</v>
      </c>
      <c r="C238" t="s">
        <v>538</v>
      </c>
    </row>
    <row r="239" spans="1:3" x14ac:dyDescent="0.45">
      <c r="A239" t="s">
        <v>10588</v>
      </c>
      <c r="B239" t="s">
        <v>10588</v>
      </c>
      <c r="C239" t="s">
        <v>540</v>
      </c>
    </row>
    <row r="240" spans="1:3" x14ac:dyDescent="0.45">
      <c r="A240" t="s">
        <v>10589</v>
      </c>
      <c r="B240" t="s">
        <v>10589</v>
      </c>
      <c r="C240" t="s">
        <v>567</v>
      </c>
    </row>
    <row r="241" spans="1:3" x14ac:dyDescent="0.45">
      <c r="A241" t="s">
        <v>10590</v>
      </c>
      <c r="B241" t="s">
        <v>10590</v>
      </c>
      <c r="C241" t="s">
        <v>570</v>
      </c>
    </row>
    <row r="242" spans="1:3" x14ac:dyDescent="0.45">
      <c r="A242" t="s">
        <v>10591</v>
      </c>
      <c r="B242" t="s">
        <v>10591</v>
      </c>
      <c r="C242" t="s">
        <v>573</v>
      </c>
    </row>
    <row r="243" spans="1:3" x14ac:dyDescent="0.45">
      <c r="A243" t="s">
        <v>10592</v>
      </c>
      <c r="B243" t="s">
        <v>10592</v>
      </c>
      <c r="C243" t="s">
        <v>576</v>
      </c>
    </row>
    <row r="244" spans="1:3" x14ac:dyDescent="0.45">
      <c r="A244" t="s">
        <v>10593</v>
      </c>
      <c r="B244" t="s">
        <v>10593</v>
      </c>
      <c r="C244" t="s">
        <v>581</v>
      </c>
    </row>
    <row r="245" spans="1:3" x14ac:dyDescent="0.45">
      <c r="A245" t="s">
        <v>10594</v>
      </c>
      <c r="B245" t="s">
        <v>10594</v>
      </c>
      <c r="C245" t="s">
        <v>584</v>
      </c>
    </row>
    <row r="246" spans="1:3" x14ac:dyDescent="0.45">
      <c r="A246" t="s">
        <v>10595</v>
      </c>
      <c r="B246" t="s">
        <v>10595</v>
      </c>
      <c r="C246" t="s">
        <v>587</v>
      </c>
    </row>
    <row r="247" spans="1:3" x14ac:dyDescent="0.45">
      <c r="A247" t="s">
        <v>10596</v>
      </c>
      <c r="B247" t="s">
        <v>10596</v>
      </c>
      <c r="C247" t="s">
        <v>592</v>
      </c>
    </row>
    <row r="248" spans="1:3" x14ac:dyDescent="0.45">
      <c r="A248" t="s">
        <v>10597</v>
      </c>
      <c r="B248" t="s">
        <v>10597</v>
      </c>
      <c r="C248" t="s">
        <v>13</v>
      </c>
    </row>
    <row r="249" spans="1:3" x14ac:dyDescent="0.45">
      <c r="A249" t="s">
        <v>10598</v>
      </c>
      <c r="B249" t="s">
        <v>10598</v>
      </c>
      <c r="C249" t="s">
        <v>3990</v>
      </c>
    </row>
    <row r="250" spans="1:3" x14ac:dyDescent="0.45">
      <c r="A250" t="s">
        <v>10599</v>
      </c>
      <c r="B250" t="s">
        <v>10599</v>
      </c>
      <c r="C250" t="s">
        <v>1712</v>
      </c>
    </row>
    <row r="251" spans="1:3" x14ac:dyDescent="0.45">
      <c r="A251" t="s">
        <v>10600</v>
      </c>
      <c r="B251" t="s">
        <v>10600</v>
      </c>
      <c r="C251" t="s">
        <v>4007</v>
      </c>
    </row>
    <row r="252" spans="1:3" x14ac:dyDescent="0.45">
      <c r="A252" t="s">
        <v>10601</v>
      </c>
      <c r="B252" t="s">
        <v>10601</v>
      </c>
      <c r="C252" t="s">
        <v>4023</v>
      </c>
    </row>
    <row r="253" spans="1:3" x14ac:dyDescent="0.45">
      <c r="A253" t="s">
        <v>10602</v>
      </c>
      <c r="B253" t="s">
        <v>10602</v>
      </c>
      <c r="C253" t="s">
        <v>1732</v>
      </c>
    </row>
    <row r="254" spans="1:3" x14ac:dyDescent="0.45">
      <c r="A254" t="s">
        <v>10603</v>
      </c>
      <c r="B254" t="s">
        <v>10603</v>
      </c>
      <c r="C254" t="s">
        <v>4034</v>
      </c>
    </row>
    <row r="255" spans="1:3" x14ac:dyDescent="0.45">
      <c r="A255" t="s">
        <v>10604</v>
      </c>
      <c r="B255" t="s">
        <v>10604</v>
      </c>
      <c r="C255" t="s">
        <v>4042</v>
      </c>
    </row>
    <row r="256" spans="1:3" x14ac:dyDescent="0.45">
      <c r="A256" t="s">
        <v>10605</v>
      </c>
      <c r="B256" t="s">
        <v>10605</v>
      </c>
      <c r="C256" t="s">
        <v>4048</v>
      </c>
    </row>
    <row r="257" spans="1:3" x14ac:dyDescent="0.45">
      <c r="A257" t="s">
        <v>10606</v>
      </c>
      <c r="B257" t="s">
        <v>10606</v>
      </c>
      <c r="C257" t="s">
        <v>4058</v>
      </c>
    </row>
    <row r="258" spans="1:3" x14ac:dyDescent="0.45">
      <c r="A258" t="s">
        <v>10607</v>
      </c>
      <c r="B258" t="s">
        <v>10607</v>
      </c>
      <c r="C258" t="s">
        <v>4074</v>
      </c>
    </row>
    <row r="259" spans="1:3" x14ac:dyDescent="0.45">
      <c r="A259" t="s">
        <v>10608</v>
      </c>
      <c r="B259" t="s">
        <v>10608</v>
      </c>
      <c r="C259" t="s">
        <v>4082</v>
      </c>
    </row>
    <row r="260" spans="1:3" x14ac:dyDescent="0.45">
      <c r="A260" t="s">
        <v>10609</v>
      </c>
      <c r="B260" t="s">
        <v>10609</v>
      </c>
      <c r="C260" t="s">
        <v>4090</v>
      </c>
    </row>
    <row r="261" spans="1:3" x14ac:dyDescent="0.45">
      <c r="A261" t="s">
        <v>10610</v>
      </c>
      <c r="B261" t="s">
        <v>10610</v>
      </c>
      <c r="C261" t="s">
        <v>1780</v>
      </c>
    </row>
    <row r="262" spans="1:3" x14ac:dyDescent="0.45">
      <c r="A262" t="s">
        <v>10611</v>
      </c>
      <c r="B262" t="s">
        <v>10611</v>
      </c>
      <c r="C262" t="s">
        <v>4101</v>
      </c>
    </row>
    <row r="263" spans="1:3" x14ac:dyDescent="0.45">
      <c r="A263" t="s">
        <v>10612</v>
      </c>
      <c r="B263" t="s">
        <v>10612</v>
      </c>
      <c r="C263" t="s">
        <v>1786</v>
      </c>
    </row>
    <row r="264" spans="1:3" x14ac:dyDescent="0.45">
      <c r="A264" t="s">
        <v>10613</v>
      </c>
      <c r="B264" t="s">
        <v>10613</v>
      </c>
      <c r="C264" t="s">
        <v>4110</v>
      </c>
    </row>
    <row r="265" spans="1:3" x14ac:dyDescent="0.45">
      <c r="A265" t="s">
        <v>10614</v>
      </c>
      <c r="B265" t="s">
        <v>10614</v>
      </c>
      <c r="C265" t="s">
        <v>1798</v>
      </c>
    </row>
    <row r="266" spans="1:3" x14ac:dyDescent="0.45">
      <c r="A266" t="s">
        <v>10615</v>
      </c>
      <c r="B266" t="s">
        <v>10615</v>
      </c>
      <c r="C266" t="s">
        <v>4127</v>
      </c>
    </row>
    <row r="267" spans="1:3" x14ac:dyDescent="0.45">
      <c r="A267" t="s">
        <v>10616</v>
      </c>
      <c r="B267" t="s">
        <v>10616</v>
      </c>
      <c r="C267" t="s">
        <v>4135</v>
      </c>
    </row>
    <row r="268" spans="1:3" x14ac:dyDescent="0.45">
      <c r="A268" t="s">
        <v>10617</v>
      </c>
      <c r="B268" t="s">
        <v>10617</v>
      </c>
      <c r="C268" t="s">
        <v>4141</v>
      </c>
    </row>
    <row r="269" spans="1:3" x14ac:dyDescent="0.45">
      <c r="A269" t="s">
        <v>10618</v>
      </c>
      <c r="B269" t="s">
        <v>10618</v>
      </c>
      <c r="C269" t="s">
        <v>4153</v>
      </c>
    </row>
    <row r="270" spans="1:3" x14ac:dyDescent="0.45">
      <c r="A270" t="s">
        <v>10619</v>
      </c>
      <c r="B270" t="s">
        <v>10619</v>
      </c>
      <c r="C270" t="s">
        <v>4161</v>
      </c>
    </row>
    <row r="271" spans="1:3" x14ac:dyDescent="0.45">
      <c r="A271" t="s">
        <v>10620</v>
      </c>
      <c r="B271" t="s">
        <v>10620</v>
      </c>
      <c r="C271" t="s">
        <v>4167</v>
      </c>
    </row>
    <row r="272" spans="1:3" x14ac:dyDescent="0.45">
      <c r="A272" t="s">
        <v>10621</v>
      </c>
      <c r="B272" t="s">
        <v>10621</v>
      </c>
      <c r="C272" t="s">
        <v>1834</v>
      </c>
    </row>
    <row r="273" spans="1:3" x14ac:dyDescent="0.45">
      <c r="A273" t="s">
        <v>10622</v>
      </c>
      <c r="B273" t="s">
        <v>10622</v>
      </c>
      <c r="C273" t="s">
        <v>4178</v>
      </c>
    </row>
    <row r="274" spans="1:3" x14ac:dyDescent="0.45">
      <c r="A274" t="s">
        <v>10623</v>
      </c>
      <c r="B274" t="s">
        <v>10623</v>
      </c>
      <c r="C274" t="s">
        <v>4188</v>
      </c>
    </row>
    <row r="275" spans="1:3" x14ac:dyDescent="0.45">
      <c r="A275" t="s">
        <v>10625</v>
      </c>
      <c r="B275" t="s">
        <v>10625</v>
      </c>
      <c r="C275" t="s">
        <v>4198</v>
      </c>
    </row>
    <row r="276" spans="1:3" x14ac:dyDescent="0.45">
      <c r="A276" t="s">
        <v>10626</v>
      </c>
      <c r="B276" t="s">
        <v>10626</v>
      </c>
      <c r="C276" t="s">
        <v>4204</v>
      </c>
    </row>
    <row r="277" spans="1:3" x14ac:dyDescent="0.45">
      <c r="A277" t="s">
        <v>10627</v>
      </c>
      <c r="B277" t="s">
        <v>10627</v>
      </c>
      <c r="C277" t="s">
        <v>4210</v>
      </c>
    </row>
    <row r="278" spans="1:3" x14ac:dyDescent="0.45">
      <c r="A278" t="s">
        <v>10628</v>
      </c>
      <c r="B278" t="s">
        <v>10628</v>
      </c>
      <c r="C278" t="s">
        <v>1860</v>
      </c>
    </row>
    <row r="279" spans="1:3" x14ac:dyDescent="0.45">
      <c r="A279" t="s">
        <v>10629</v>
      </c>
      <c r="B279" t="s">
        <v>10629</v>
      </c>
      <c r="C279" t="s">
        <v>4220</v>
      </c>
    </row>
    <row r="280" spans="1:3" x14ac:dyDescent="0.45">
      <c r="A280" t="s">
        <v>10630</v>
      </c>
      <c r="B280" t="s">
        <v>10630</v>
      </c>
      <c r="C280" t="s">
        <v>633</v>
      </c>
    </row>
    <row r="281" spans="1:3" x14ac:dyDescent="0.45">
      <c r="A281" t="s">
        <v>10624</v>
      </c>
      <c r="B281" t="s">
        <v>10624</v>
      </c>
      <c r="C281" t="s">
        <v>11799</v>
      </c>
    </row>
    <row r="282" spans="1:3" x14ac:dyDescent="0.45">
      <c r="A282" t="s">
        <v>10631</v>
      </c>
      <c r="B282" t="s">
        <v>10631</v>
      </c>
      <c r="C282" t="s">
        <v>4237</v>
      </c>
    </row>
    <row r="283" spans="1:3" x14ac:dyDescent="0.45">
      <c r="A283" t="s">
        <v>10632</v>
      </c>
      <c r="B283" t="s">
        <v>10632</v>
      </c>
      <c r="C283" t="s">
        <v>4247</v>
      </c>
    </row>
    <row r="284" spans="1:3" x14ac:dyDescent="0.45">
      <c r="A284" t="s">
        <v>10633</v>
      </c>
      <c r="B284" t="s">
        <v>10633</v>
      </c>
      <c r="C284" t="s">
        <v>4254</v>
      </c>
    </row>
    <row r="285" spans="1:3" x14ac:dyDescent="0.45">
      <c r="A285" t="s">
        <v>10634</v>
      </c>
      <c r="B285" t="s">
        <v>10634</v>
      </c>
      <c r="C285" t="s">
        <v>4260</v>
      </c>
    </row>
    <row r="286" spans="1:3" x14ac:dyDescent="0.45">
      <c r="A286" t="s">
        <v>10635</v>
      </c>
      <c r="B286" t="s">
        <v>10635</v>
      </c>
      <c r="C286" t="s">
        <v>1906</v>
      </c>
    </row>
    <row r="287" spans="1:3" x14ac:dyDescent="0.45">
      <c r="A287" t="s">
        <v>10636</v>
      </c>
      <c r="B287" t="s">
        <v>10636</v>
      </c>
      <c r="C287" t="s">
        <v>642</v>
      </c>
    </row>
    <row r="288" spans="1:3" x14ac:dyDescent="0.45">
      <c r="A288" t="s">
        <v>10637</v>
      </c>
      <c r="B288" t="s">
        <v>10637</v>
      </c>
      <c r="C288" t="s">
        <v>645</v>
      </c>
    </row>
    <row r="289" spans="1:3" x14ac:dyDescent="0.45">
      <c r="A289" t="s">
        <v>10638</v>
      </c>
      <c r="B289" t="s">
        <v>10638</v>
      </c>
      <c r="C289" t="s">
        <v>4295</v>
      </c>
    </row>
    <row r="290" spans="1:3" x14ac:dyDescent="0.45">
      <c r="A290" t="s">
        <v>10639</v>
      </c>
      <c r="B290" t="s">
        <v>10639</v>
      </c>
      <c r="C290" t="s">
        <v>1936</v>
      </c>
    </row>
    <row r="291" spans="1:3" x14ac:dyDescent="0.45">
      <c r="A291" t="s">
        <v>10640</v>
      </c>
      <c r="B291" t="s">
        <v>10640</v>
      </c>
      <c r="C291" t="s">
        <v>4314</v>
      </c>
    </row>
    <row r="292" spans="1:3" x14ac:dyDescent="0.45">
      <c r="A292" t="s">
        <v>10641</v>
      </c>
      <c r="B292" t="s">
        <v>10641</v>
      </c>
      <c r="C292" t="s">
        <v>4321</v>
      </c>
    </row>
    <row r="293" spans="1:3" x14ac:dyDescent="0.45">
      <c r="A293" t="s">
        <v>10642</v>
      </c>
      <c r="B293" t="s">
        <v>10642</v>
      </c>
      <c r="C293" t="s">
        <v>1956</v>
      </c>
    </row>
    <row r="294" spans="1:3" x14ac:dyDescent="0.45">
      <c r="A294" t="s">
        <v>10643</v>
      </c>
      <c r="B294" t="s">
        <v>10643</v>
      </c>
      <c r="C294" t="s">
        <v>1958</v>
      </c>
    </row>
    <row r="295" spans="1:3" x14ac:dyDescent="0.45">
      <c r="A295" t="s">
        <v>10644</v>
      </c>
      <c r="B295" t="s">
        <v>10644</v>
      </c>
      <c r="C295" t="s">
        <v>4342</v>
      </c>
    </row>
    <row r="296" spans="1:3" x14ac:dyDescent="0.45">
      <c r="A296" t="s">
        <v>10645</v>
      </c>
      <c r="B296" t="s">
        <v>10645</v>
      </c>
      <c r="C296" t="s">
        <v>1966</v>
      </c>
    </row>
    <row r="297" spans="1:3" x14ac:dyDescent="0.45">
      <c r="A297" t="s">
        <v>10646</v>
      </c>
      <c r="B297" t="s">
        <v>10646</v>
      </c>
      <c r="C297" t="s">
        <v>4354</v>
      </c>
    </row>
    <row r="298" spans="1:3" x14ac:dyDescent="0.45">
      <c r="A298" t="s">
        <v>10647</v>
      </c>
      <c r="B298" t="s">
        <v>10647</v>
      </c>
      <c r="C298" t="s">
        <v>1972</v>
      </c>
    </row>
    <row r="299" spans="1:3" x14ac:dyDescent="0.45">
      <c r="A299" t="s">
        <v>10648</v>
      </c>
      <c r="B299" t="s">
        <v>10648</v>
      </c>
      <c r="C299" t="s">
        <v>4363</v>
      </c>
    </row>
    <row r="300" spans="1:3" x14ac:dyDescent="0.45">
      <c r="A300" t="s">
        <v>10649</v>
      </c>
      <c r="B300" t="s">
        <v>10649</v>
      </c>
      <c r="C300" t="s">
        <v>1984</v>
      </c>
    </row>
    <row r="301" spans="1:3" x14ac:dyDescent="0.45">
      <c r="A301" t="s">
        <v>10650</v>
      </c>
      <c r="B301" t="s">
        <v>10650</v>
      </c>
      <c r="C301" t="s">
        <v>1986</v>
      </c>
    </row>
    <row r="302" spans="1:3" x14ac:dyDescent="0.45">
      <c r="A302" t="s">
        <v>10651</v>
      </c>
      <c r="B302" t="s">
        <v>10651</v>
      </c>
      <c r="C302" t="s">
        <v>4382</v>
      </c>
    </row>
    <row r="303" spans="1:3" x14ac:dyDescent="0.45">
      <c r="A303" t="s">
        <v>10653</v>
      </c>
      <c r="B303" t="s">
        <v>10653</v>
      </c>
      <c r="C303" t="s">
        <v>1996</v>
      </c>
    </row>
    <row r="304" spans="1:3" x14ac:dyDescent="0.45">
      <c r="A304" t="s">
        <v>10654</v>
      </c>
      <c r="B304" t="s">
        <v>10654</v>
      </c>
      <c r="C304" t="s">
        <v>4397</v>
      </c>
    </row>
    <row r="305" spans="1:3" x14ac:dyDescent="0.45">
      <c r="A305" t="s">
        <v>10655</v>
      </c>
      <c r="B305" t="s">
        <v>10655</v>
      </c>
      <c r="C305" t="s">
        <v>668</v>
      </c>
    </row>
    <row r="306" spans="1:3" x14ac:dyDescent="0.45">
      <c r="A306" t="s">
        <v>10656</v>
      </c>
      <c r="B306" t="s">
        <v>10656</v>
      </c>
      <c r="C306" t="s">
        <v>4409</v>
      </c>
    </row>
    <row r="307" spans="1:3" x14ac:dyDescent="0.45">
      <c r="A307" t="s">
        <v>10657</v>
      </c>
      <c r="B307" t="s">
        <v>10657</v>
      </c>
      <c r="C307" t="s">
        <v>4414</v>
      </c>
    </row>
    <row r="308" spans="1:3" x14ac:dyDescent="0.45">
      <c r="A308" t="s">
        <v>10652</v>
      </c>
      <c r="B308" t="s">
        <v>10652</v>
      </c>
      <c r="C308" t="s">
        <v>11812</v>
      </c>
    </row>
    <row r="309" spans="1:3" x14ac:dyDescent="0.45">
      <c r="A309" t="s">
        <v>10658</v>
      </c>
      <c r="B309" t="s">
        <v>10658</v>
      </c>
      <c r="C309" t="s">
        <v>4420</v>
      </c>
    </row>
    <row r="310" spans="1:3" x14ac:dyDescent="0.45">
      <c r="A310" t="s">
        <v>10659</v>
      </c>
      <c r="B310" t="s">
        <v>10659</v>
      </c>
      <c r="C310" t="s">
        <v>4428</v>
      </c>
    </row>
    <row r="311" spans="1:3" x14ac:dyDescent="0.45">
      <c r="A311" t="s">
        <v>10660</v>
      </c>
      <c r="B311" t="s">
        <v>10660</v>
      </c>
      <c r="C311" t="s">
        <v>679</v>
      </c>
    </row>
    <row r="312" spans="1:3" x14ac:dyDescent="0.45">
      <c r="A312" t="s">
        <v>10661</v>
      </c>
      <c r="B312" t="s">
        <v>10661</v>
      </c>
      <c r="C312" t="s">
        <v>2041</v>
      </c>
    </row>
    <row r="313" spans="1:3" x14ac:dyDescent="0.45">
      <c r="A313" t="s">
        <v>10662</v>
      </c>
      <c r="B313" t="s">
        <v>10662</v>
      </c>
      <c r="C313" t="s">
        <v>682</v>
      </c>
    </row>
    <row r="314" spans="1:3" x14ac:dyDescent="0.45">
      <c r="A314" t="s">
        <v>10663</v>
      </c>
      <c r="B314" t="s">
        <v>10663</v>
      </c>
      <c r="C314" t="s">
        <v>2047</v>
      </c>
    </row>
    <row r="315" spans="1:3" x14ac:dyDescent="0.45">
      <c r="A315" t="s">
        <v>10664</v>
      </c>
      <c r="B315" t="s">
        <v>10664</v>
      </c>
      <c r="C315" t="s">
        <v>2049</v>
      </c>
    </row>
    <row r="316" spans="1:3" x14ac:dyDescent="0.45">
      <c r="A316" t="s">
        <v>10665</v>
      </c>
      <c r="B316" t="s">
        <v>10665</v>
      </c>
      <c r="C316" t="s">
        <v>2051</v>
      </c>
    </row>
    <row r="317" spans="1:3" x14ac:dyDescent="0.45">
      <c r="A317" t="s">
        <v>10666</v>
      </c>
      <c r="B317" t="s">
        <v>10666</v>
      </c>
      <c r="C317" t="s">
        <v>2053</v>
      </c>
    </row>
    <row r="318" spans="1:3" x14ac:dyDescent="0.45">
      <c r="A318" t="s">
        <v>10667</v>
      </c>
      <c r="B318" t="s">
        <v>10667</v>
      </c>
      <c r="C318" t="s">
        <v>693</v>
      </c>
    </row>
    <row r="319" spans="1:3" x14ac:dyDescent="0.45">
      <c r="A319" t="s">
        <v>10668</v>
      </c>
      <c r="B319" t="s">
        <v>10668</v>
      </c>
      <c r="C319" t="s">
        <v>4473</v>
      </c>
    </row>
    <row r="320" spans="1:3" x14ac:dyDescent="0.45">
      <c r="A320" t="s">
        <v>10669</v>
      </c>
      <c r="B320" t="s">
        <v>10669</v>
      </c>
      <c r="C320" t="s">
        <v>2060</v>
      </c>
    </row>
    <row r="321" spans="1:3" x14ac:dyDescent="0.45">
      <c r="A321" t="s">
        <v>10670</v>
      </c>
      <c r="B321" t="s">
        <v>10670</v>
      </c>
      <c r="C321" t="s">
        <v>2062</v>
      </c>
    </row>
    <row r="322" spans="1:3" x14ac:dyDescent="0.45">
      <c r="A322" t="s">
        <v>10671</v>
      </c>
      <c r="B322" t="s">
        <v>10671</v>
      </c>
      <c r="C322" t="s">
        <v>2064</v>
      </c>
    </row>
    <row r="323" spans="1:3" x14ac:dyDescent="0.45">
      <c r="A323" t="s">
        <v>10672</v>
      </c>
      <c r="B323" t="s">
        <v>10672</v>
      </c>
      <c r="C323" t="s">
        <v>4491</v>
      </c>
    </row>
    <row r="324" spans="1:3" x14ac:dyDescent="0.45">
      <c r="A324" t="s">
        <v>10673</v>
      </c>
      <c r="B324" t="s">
        <v>10673</v>
      </c>
      <c r="C324" t="s">
        <v>2072</v>
      </c>
    </row>
    <row r="325" spans="1:3" x14ac:dyDescent="0.45">
      <c r="A325" t="s">
        <v>10674</v>
      </c>
      <c r="B325" t="s">
        <v>10674</v>
      </c>
      <c r="C325" t="s">
        <v>4502</v>
      </c>
    </row>
    <row r="326" spans="1:3" x14ac:dyDescent="0.45">
      <c r="A326" t="s">
        <v>10675</v>
      </c>
      <c r="B326" t="s">
        <v>10675</v>
      </c>
      <c r="C326" t="s">
        <v>4515</v>
      </c>
    </row>
    <row r="327" spans="1:3" x14ac:dyDescent="0.45">
      <c r="A327" t="s">
        <v>10676</v>
      </c>
      <c r="B327" t="s">
        <v>10676</v>
      </c>
      <c r="C327" t="s">
        <v>4521</v>
      </c>
    </row>
    <row r="328" spans="1:3" x14ac:dyDescent="0.45">
      <c r="A328" t="s">
        <v>10677</v>
      </c>
      <c r="B328" t="s">
        <v>10677</v>
      </c>
      <c r="C328" t="s">
        <v>2094</v>
      </c>
    </row>
    <row r="329" spans="1:3" x14ac:dyDescent="0.45">
      <c r="A329" t="s">
        <v>10678</v>
      </c>
      <c r="B329" t="s">
        <v>10678</v>
      </c>
      <c r="C329" t="s">
        <v>701</v>
      </c>
    </row>
    <row r="330" spans="1:3" x14ac:dyDescent="0.45">
      <c r="A330" t="s">
        <v>10679</v>
      </c>
      <c r="B330" t="s">
        <v>10679</v>
      </c>
      <c r="C330" t="s">
        <v>2097</v>
      </c>
    </row>
    <row r="331" spans="1:3" x14ac:dyDescent="0.45">
      <c r="A331" t="s">
        <v>10680</v>
      </c>
      <c r="B331" t="s">
        <v>10680</v>
      </c>
      <c r="C331" t="s">
        <v>2099</v>
      </c>
    </row>
    <row r="332" spans="1:3" x14ac:dyDescent="0.45">
      <c r="A332" t="s">
        <v>10681</v>
      </c>
      <c r="B332" t="s">
        <v>10681</v>
      </c>
      <c r="C332" t="s">
        <v>707</v>
      </c>
    </row>
    <row r="333" spans="1:3" x14ac:dyDescent="0.45">
      <c r="A333" t="s">
        <v>10682</v>
      </c>
      <c r="B333" t="s">
        <v>10682</v>
      </c>
      <c r="C333" t="s">
        <v>4553</v>
      </c>
    </row>
    <row r="334" spans="1:3" x14ac:dyDescent="0.45">
      <c r="A334" t="s">
        <v>10683</v>
      </c>
      <c r="B334" t="s">
        <v>10683</v>
      </c>
      <c r="C334" t="s">
        <v>26</v>
      </c>
    </row>
    <row r="335" spans="1:3" x14ac:dyDescent="0.45">
      <c r="A335" t="s">
        <v>10684</v>
      </c>
      <c r="B335" t="s">
        <v>10684</v>
      </c>
      <c r="C335" t="s">
        <v>31</v>
      </c>
    </row>
    <row r="336" spans="1:3" x14ac:dyDescent="0.45">
      <c r="A336" t="s">
        <v>10685</v>
      </c>
      <c r="B336" t="s">
        <v>10685</v>
      </c>
      <c r="C336" t="s">
        <v>39</v>
      </c>
    </row>
    <row r="337" spans="1:3" x14ac:dyDescent="0.45">
      <c r="A337" t="s">
        <v>10686</v>
      </c>
      <c r="B337" t="s">
        <v>10686</v>
      </c>
      <c r="C337" t="s">
        <v>44</v>
      </c>
    </row>
    <row r="338" spans="1:3" x14ac:dyDescent="0.45">
      <c r="A338" t="s">
        <v>10687</v>
      </c>
      <c r="B338" t="s">
        <v>10687</v>
      </c>
      <c r="C338" t="s">
        <v>49</v>
      </c>
    </row>
    <row r="339" spans="1:3" x14ac:dyDescent="0.45">
      <c r="A339" t="s">
        <v>10688</v>
      </c>
      <c r="B339" t="s">
        <v>10688</v>
      </c>
      <c r="C339" t="s">
        <v>11829</v>
      </c>
    </row>
    <row r="340" spans="1:3" x14ac:dyDescent="0.45">
      <c r="A340" t="s">
        <v>10689</v>
      </c>
      <c r="B340" t="s">
        <v>10689</v>
      </c>
      <c r="C340" t="s">
        <v>2148</v>
      </c>
    </row>
    <row r="341" spans="1:3" x14ac:dyDescent="0.45">
      <c r="A341" t="s">
        <v>10690</v>
      </c>
      <c r="B341" t="s">
        <v>10690</v>
      </c>
      <c r="C341" t="s">
        <v>2150</v>
      </c>
    </row>
    <row r="342" spans="1:3" x14ac:dyDescent="0.45">
      <c r="A342" t="s">
        <v>10691</v>
      </c>
      <c r="B342" t="s">
        <v>10691</v>
      </c>
      <c r="C342" t="s">
        <v>2152</v>
      </c>
    </row>
    <row r="343" spans="1:3" x14ac:dyDescent="0.45">
      <c r="A343" t="s">
        <v>10692</v>
      </c>
      <c r="B343" t="s">
        <v>10692</v>
      </c>
      <c r="C343" t="s">
        <v>54</v>
      </c>
    </row>
    <row r="344" spans="1:3" x14ac:dyDescent="0.45">
      <c r="A344" t="s">
        <v>10693</v>
      </c>
      <c r="B344" t="s">
        <v>10693</v>
      </c>
      <c r="C344" t="s">
        <v>59</v>
      </c>
    </row>
    <row r="345" spans="1:3" x14ac:dyDescent="0.45">
      <c r="A345" t="s">
        <v>10694</v>
      </c>
      <c r="B345" t="s">
        <v>10694</v>
      </c>
      <c r="C345" t="s">
        <v>741</v>
      </c>
    </row>
    <row r="346" spans="1:3" x14ac:dyDescent="0.45">
      <c r="A346" t="s">
        <v>10695</v>
      </c>
      <c r="B346" t="s">
        <v>10695</v>
      </c>
      <c r="C346" t="s">
        <v>4638</v>
      </c>
    </row>
    <row r="347" spans="1:3" x14ac:dyDescent="0.45">
      <c r="A347" t="s">
        <v>10696</v>
      </c>
      <c r="B347" t="s">
        <v>10696</v>
      </c>
      <c r="C347" t="s">
        <v>750</v>
      </c>
    </row>
    <row r="348" spans="1:3" x14ac:dyDescent="0.45">
      <c r="A348" t="s">
        <v>10697</v>
      </c>
      <c r="B348" t="s">
        <v>10697</v>
      </c>
      <c r="C348" t="s">
        <v>753</v>
      </c>
    </row>
    <row r="349" spans="1:3" x14ac:dyDescent="0.45">
      <c r="A349" t="s">
        <v>10698</v>
      </c>
      <c r="B349" t="s">
        <v>10698</v>
      </c>
      <c r="C349" t="s">
        <v>4668</v>
      </c>
    </row>
    <row r="350" spans="1:3" x14ac:dyDescent="0.45">
      <c r="A350" t="s">
        <v>10699</v>
      </c>
      <c r="B350" t="s">
        <v>10699</v>
      </c>
      <c r="C350" t="s">
        <v>2197</v>
      </c>
    </row>
    <row r="351" spans="1:3" x14ac:dyDescent="0.45">
      <c r="A351" t="s">
        <v>10700</v>
      </c>
      <c r="B351" t="s">
        <v>10700</v>
      </c>
      <c r="C351" t="s">
        <v>4681</v>
      </c>
    </row>
    <row r="352" spans="1:3" x14ac:dyDescent="0.45">
      <c r="A352" t="s">
        <v>10701</v>
      </c>
      <c r="B352" t="s">
        <v>10701</v>
      </c>
      <c r="C352" t="s">
        <v>758</v>
      </c>
    </row>
    <row r="353" spans="1:3" x14ac:dyDescent="0.45">
      <c r="A353" t="s">
        <v>10702</v>
      </c>
      <c r="B353" t="s">
        <v>10702</v>
      </c>
      <c r="C353" t="s">
        <v>761</v>
      </c>
    </row>
    <row r="354" spans="1:3" x14ac:dyDescent="0.45">
      <c r="A354" t="s">
        <v>10703</v>
      </c>
      <c r="B354" t="s">
        <v>10703</v>
      </c>
      <c r="C354" t="s">
        <v>4722</v>
      </c>
    </row>
    <row r="355" spans="1:3" x14ac:dyDescent="0.45">
      <c r="A355" t="s">
        <v>10704</v>
      </c>
      <c r="B355" t="s">
        <v>10704</v>
      </c>
      <c r="C355" t="s">
        <v>4727</v>
      </c>
    </row>
    <row r="356" spans="1:3" x14ac:dyDescent="0.45">
      <c r="A356" t="s">
        <v>10705</v>
      </c>
      <c r="B356" t="s">
        <v>10705</v>
      </c>
      <c r="C356" t="s">
        <v>771</v>
      </c>
    </row>
    <row r="357" spans="1:3" x14ac:dyDescent="0.45">
      <c r="A357" t="s">
        <v>10706</v>
      </c>
      <c r="B357" t="s">
        <v>10706</v>
      </c>
      <c r="C357" t="s">
        <v>4759</v>
      </c>
    </row>
    <row r="358" spans="1:3" x14ac:dyDescent="0.45">
      <c r="A358" t="s">
        <v>10707</v>
      </c>
      <c r="B358" t="s">
        <v>10707</v>
      </c>
      <c r="C358" t="s">
        <v>4764</v>
      </c>
    </row>
    <row r="359" spans="1:3" x14ac:dyDescent="0.45">
      <c r="A359" t="s">
        <v>10708</v>
      </c>
      <c r="B359" t="s">
        <v>10708</v>
      </c>
      <c r="C359" t="s">
        <v>779</v>
      </c>
    </row>
    <row r="360" spans="1:3" x14ac:dyDescent="0.45">
      <c r="A360" t="s">
        <v>10709</v>
      </c>
      <c r="B360" t="s">
        <v>10709</v>
      </c>
      <c r="C360" t="s">
        <v>4781</v>
      </c>
    </row>
    <row r="361" spans="1:3" x14ac:dyDescent="0.45">
      <c r="A361" t="s">
        <v>10710</v>
      </c>
      <c r="B361" t="s">
        <v>10710</v>
      </c>
      <c r="C361" t="s">
        <v>2301</v>
      </c>
    </row>
    <row r="362" spans="1:3" x14ac:dyDescent="0.45">
      <c r="A362" t="s">
        <v>10711</v>
      </c>
      <c r="B362" t="s">
        <v>10711</v>
      </c>
      <c r="C362" t="s">
        <v>4791</v>
      </c>
    </row>
    <row r="363" spans="1:3" x14ac:dyDescent="0.45">
      <c r="A363" t="s">
        <v>10712</v>
      </c>
      <c r="B363" t="s">
        <v>10712</v>
      </c>
      <c r="C363" t="s">
        <v>785</v>
      </c>
    </row>
    <row r="364" spans="1:3" x14ac:dyDescent="0.45">
      <c r="A364" t="s">
        <v>10713</v>
      </c>
      <c r="B364" t="s">
        <v>10713</v>
      </c>
      <c r="C364" t="s">
        <v>791</v>
      </c>
    </row>
    <row r="365" spans="1:3" x14ac:dyDescent="0.45">
      <c r="A365" t="s">
        <v>10714</v>
      </c>
      <c r="B365" t="s">
        <v>10714</v>
      </c>
      <c r="C365" t="s">
        <v>794</v>
      </c>
    </row>
    <row r="366" spans="1:3" x14ac:dyDescent="0.45">
      <c r="A366" t="s">
        <v>10715</v>
      </c>
      <c r="B366" t="s">
        <v>10715</v>
      </c>
      <c r="C366" t="s">
        <v>65</v>
      </c>
    </row>
    <row r="367" spans="1:3" x14ac:dyDescent="0.45">
      <c r="A367" t="s">
        <v>10716</v>
      </c>
      <c r="B367" t="s">
        <v>10716</v>
      </c>
      <c r="C367" t="s">
        <v>71</v>
      </c>
    </row>
    <row r="368" spans="1:3" x14ac:dyDescent="0.45">
      <c r="A368" t="s">
        <v>10717</v>
      </c>
      <c r="B368" t="s">
        <v>10717</v>
      </c>
      <c r="C368" t="s">
        <v>76</v>
      </c>
    </row>
    <row r="369" spans="1:3" x14ac:dyDescent="0.45">
      <c r="A369" t="s">
        <v>10718</v>
      </c>
      <c r="B369" t="s">
        <v>10718</v>
      </c>
      <c r="C369" t="s">
        <v>82</v>
      </c>
    </row>
    <row r="370" spans="1:3" x14ac:dyDescent="0.45">
      <c r="A370" t="s">
        <v>10719</v>
      </c>
      <c r="B370" t="s">
        <v>10719</v>
      </c>
      <c r="C370" t="s">
        <v>802</v>
      </c>
    </row>
    <row r="371" spans="1:3" x14ac:dyDescent="0.45">
      <c r="A371" t="s">
        <v>10720</v>
      </c>
      <c r="B371" t="s">
        <v>10720</v>
      </c>
      <c r="C371" t="s">
        <v>87</v>
      </c>
    </row>
    <row r="372" spans="1:3" x14ac:dyDescent="0.45">
      <c r="A372" t="s">
        <v>10721</v>
      </c>
      <c r="B372" t="s">
        <v>10721</v>
      </c>
      <c r="C372" t="s">
        <v>92</v>
      </c>
    </row>
    <row r="373" spans="1:3" x14ac:dyDescent="0.45">
      <c r="A373" t="s">
        <v>10722</v>
      </c>
      <c r="B373" t="s">
        <v>10722</v>
      </c>
      <c r="C373" t="s">
        <v>4892</v>
      </c>
    </row>
    <row r="374" spans="1:3" x14ac:dyDescent="0.45">
      <c r="A374" t="s">
        <v>10723</v>
      </c>
      <c r="B374" t="s">
        <v>10723</v>
      </c>
      <c r="C374" t="s">
        <v>815</v>
      </c>
    </row>
    <row r="375" spans="1:3" x14ac:dyDescent="0.45">
      <c r="A375" t="s">
        <v>10724</v>
      </c>
      <c r="B375" t="s">
        <v>10724</v>
      </c>
      <c r="C375" t="s">
        <v>2394</v>
      </c>
    </row>
    <row r="376" spans="1:3" x14ac:dyDescent="0.45">
      <c r="A376" t="s">
        <v>10725</v>
      </c>
      <c r="B376" t="s">
        <v>10725</v>
      </c>
      <c r="C376" t="s">
        <v>818</v>
      </c>
    </row>
    <row r="377" spans="1:3" x14ac:dyDescent="0.45">
      <c r="A377" t="s">
        <v>10726</v>
      </c>
      <c r="B377" t="s">
        <v>10726</v>
      </c>
      <c r="C377" t="s">
        <v>821</v>
      </c>
    </row>
    <row r="378" spans="1:3" x14ac:dyDescent="0.45">
      <c r="A378" t="s">
        <v>10727</v>
      </c>
      <c r="B378" t="s">
        <v>10727</v>
      </c>
      <c r="C378" t="s">
        <v>824</v>
      </c>
    </row>
    <row r="379" spans="1:3" x14ac:dyDescent="0.45">
      <c r="A379" t="s">
        <v>10728</v>
      </c>
      <c r="B379" t="s">
        <v>10728</v>
      </c>
      <c r="C379" t="s">
        <v>827</v>
      </c>
    </row>
    <row r="380" spans="1:3" x14ac:dyDescent="0.45">
      <c r="A380" t="s">
        <v>10729</v>
      </c>
      <c r="B380" t="s">
        <v>10729</v>
      </c>
      <c r="C380" t="s">
        <v>830</v>
      </c>
    </row>
    <row r="381" spans="1:3" x14ac:dyDescent="0.45">
      <c r="A381" t="s">
        <v>10730</v>
      </c>
      <c r="B381" t="s">
        <v>10730</v>
      </c>
      <c r="C381" t="s">
        <v>4960</v>
      </c>
    </row>
    <row r="382" spans="1:3" x14ac:dyDescent="0.45">
      <c r="A382" t="s">
        <v>10731</v>
      </c>
      <c r="B382" t="s">
        <v>10731</v>
      </c>
      <c r="C382" t="s">
        <v>2450</v>
      </c>
    </row>
    <row r="383" spans="1:3" x14ac:dyDescent="0.45">
      <c r="A383" t="s">
        <v>10732</v>
      </c>
      <c r="B383" t="s">
        <v>10732</v>
      </c>
      <c r="C383" t="s">
        <v>2452</v>
      </c>
    </row>
    <row r="384" spans="1:3" x14ac:dyDescent="0.45">
      <c r="A384" t="s">
        <v>10733</v>
      </c>
      <c r="B384" t="s">
        <v>10733</v>
      </c>
      <c r="C384" t="s">
        <v>4975</v>
      </c>
    </row>
    <row r="385" spans="1:3" x14ac:dyDescent="0.45">
      <c r="A385" t="s">
        <v>10734</v>
      </c>
      <c r="B385" t="s">
        <v>10734</v>
      </c>
      <c r="C385" t="s">
        <v>961</v>
      </c>
    </row>
    <row r="386" spans="1:3" x14ac:dyDescent="0.45">
      <c r="A386" t="s">
        <v>10735</v>
      </c>
      <c r="B386" t="s">
        <v>10735</v>
      </c>
      <c r="C386" t="s">
        <v>964</v>
      </c>
    </row>
    <row r="387" spans="1:3" x14ac:dyDescent="0.45">
      <c r="A387" t="s">
        <v>10736</v>
      </c>
      <c r="B387" t="s">
        <v>10736</v>
      </c>
      <c r="C387" t="s">
        <v>967</v>
      </c>
    </row>
    <row r="388" spans="1:3" x14ac:dyDescent="0.45">
      <c r="A388" t="s">
        <v>10737</v>
      </c>
      <c r="B388" t="s">
        <v>10737</v>
      </c>
      <c r="C388" t="s">
        <v>4994</v>
      </c>
    </row>
    <row r="389" spans="1:3" x14ac:dyDescent="0.45">
      <c r="A389" t="s">
        <v>10738</v>
      </c>
      <c r="B389" t="s">
        <v>10738</v>
      </c>
      <c r="C389" t="s">
        <v>2469</v>
      </c>
    </row>
    <row r="390" spans="1:3" x14ac:dyDescent="0.45">
      <c r="A390" t="s">
        <v>10739</v>
      </c>
      <c r="B390" t="s">
        <v>10739</v>
      </c>
      <c r="C390" t="s">
        <v>5005</v>
      </c>
    </row>
    <row r="391" spans="1:3" x14ac:dyDescent="0.45">
      <c r="A391" t="s">
        <v>10740</v>
      </c>
      <c r="B391" t="s">
        <v>10740</v>
      </c>
      <c r="C391" t="s">
        <v>2479</v>
      </c>
    </row>
    <row r="392" spans="1:3" x14ac:dyDescent="0.45">
      <c r="A392" t="s">
        <v>10741</v>
      </c>
      <c r="B392" t="s">
        <v>10741</v>
      </c>
      <c r="C392" t="s">
        <v>849</v>
      </c>
    </row>
    <row r="393" spans="1:3" x14ac:dyDescent="0.45">
      <c r="A393" t="s">
        <v>10742</v>
      </c>
      <c r="B393" t="s">
        <v>10742</v>
      </c>
      <c r="C393" t="s">
        <v>852</v>
      </c>
    </row>
    <row r="394" spans="1:3" x14ac:dyDescent="0.45">
      <c r="A394" t="s">
        <v>10743</v>
      </c>
      <c r="B394" t="s">
        <v>10743</v>
      </c>
      <c r="C394" t="s">
        <v>5026</v>
      </c>
    </row>
    <row r="395" spans="1:3" x14ac:dyDescent="0.45">
      <c r="A395" t="s">
        <v>10744</v>
      </c>
      <c r="B395" t="s">
        <v>10744</v>
      </c>
      <c r="C395" t="s">
        <v>5038</v>
      </c>
    </row>
    <row r="396" spans="1:3" x14ac:dyDescent="0.45">
      <c r="A396" t="s">
        <v>10745</v>
      </c>
      <c r="B396" t="s">
        <v>10745</v>
      </c>
      <c r="C396" t="s">
        <v>2501</v>
      </c>
    </row>
    <row r="397" spans="1:3" x14ac:dyDescent="0.45">
      <c r="A397" t="s">
        <v>10746</v>
      </c>
      <c r="B397" t="s">
        <v>10746</v>
      </c>
      <c r="C397" t="s">
        <v>2503</v>
      </c>
    </row>
    <row r="398" spans="1:3" x14ac:dyDescent="0.45">
      <c r="A398" t="s">
        <v>10747</v>
      </c>
      <c r="B398" t="s">
        <v>10747</v>
      </c>
      <c r="C398" t="s">
        <v>5054</v>
      </c>
    </row>
    <row r="399" spans="1:3" x14ac:dyDescent="0.45">
      <c r="A399" t="s">
        <v>10748</v>
      </c>
      <c r="B399" t="s">
        <v>10748</v>
      </c>
      <c r="C399" t="s">
        <v>11854</v>
      </c>
    </row>
    <row r="400" spans="1:3" x14ac:dyDescent="0.45">
      <c r="A400" t="s">
        <v>10749</v>
      </c>
      <c r="B400" t="s">
        <v>10749</v>
      </c>
      <c r="C400" t="s">
        <v>11856</v>
      </c>
    </row>
    <row r="401" spans="1:3" x14ac:dyDescent="0.45">
      <c r="A401" t="s">
        <v>10750</v>
      </c>
      <c r="B401" t="s">
        <v>10750</v>
      </c>
      <c r="C401" t="s">
        <v>5097</v>
      </c>
    </row>
    <row r="402" spans="1:3" x14ac:dyDescent="0.45">
      <c r="A402" t="s">
        <v>10751</v>
      </c>
      <c r="B402" t="s">
        <v>10751</v>
      </c>
      <c r="C402" t="s">
        <v>5105</v>
      </c>
    </row>
    <row r="403" spans="1:3" x14ac:dyDescent="0.45">
      <c r="A403" t="s">
        <v>10752</v>
      </c>
      <c r="B403" t="s">
        <v>10752</v>
      </c>
      <c r="C403" t="s">
        <v>2550</v>
      </c>
    </row>
    <row r="404" spans="1:3" x14ac:dyDescent="0.45">
      <c r="A404" t="s">
        <v>10753</v>
      </c>
      <c r="B404" t="s">
        <v>10753</v>
      </c>
      <c r="C404" t="s">
        <v>2552</v>
      </c>
    </row>
    <row r="405" spans="1:3" x14ac:dyDescent="0.45">
      <c r="A405" t="s">
        <v>10754</v>
      </c>
      <c r="B405" t="s">
        <v>10754</v>
      </c>
      <c r="C405" t="s">
        <v>101</v>
      </c>
    </row>
    <row r="406" spans="1:3" x14ac:dyDescent="0.45">
      <c r="A406" t="s">
        <v>10755</v>
      </c>
      <c r="B406" t="s">
        <v>10755</v>
      </c>
      <c r="C406" t="s">
        <v>5133</v>
      </c>
    </row>
    <row r="407" spans="1:3" x14ac:dyDescent="0.45">
      <c r="A407" t="s">
        <v>10756</v>
      </c>
      <c r="B407" t="s">
        <v>10756</v>
      </c>
      <c r="C407" t="s">
        <v>107</v>
      </c>
    </row>
    <row r="408" spans="1:3" x14ac:dyDescent="0.45">
      <c r="A408" t="s">
        <v>10757</v>
      </c>
      <c r="B408" t="s">
        <v>10757</v>
      </c>
      <c r="C408" t="s">
        <v>110</v>
      </c>
    </row>
    <row r="409" spans="1:3" x14ac:dyDescent="0.45">
      <c r="A409" t="s">
        <v>10758</v>
      </c>
      <c r="B409" t="s">
        <v>10758</v>
      </c>
      <c r="C409" t="s">
        <v>113</v>
      </c>
    </row>
    <row r="410" spans="1:3" x14ac:dyDescent="0.45">
      <c r="A410" t="s">
        <v>10759</v>
      </c>
      <c r="B410" t="s">
        <v>10759</v>
      </c>
      <c r="C410" t="s">
        <v>116</v>
      </c>
    </row>
    <row r="411" spans="1:3" x14ac:dyDescent="0.45">
      <c r="A411" t="s">
        <v>10760</v>
      </c>
      <c r="B411" t="s">
        <v>10760</v>
      </c>
      <c r="C411" t="s">
        <v>5178</v>
      </c>
    </row>
    <row r="412" spans="1:3" x14ac:dyDescent="0.45">
      <c r="A412" t="s">
        <v>10761</v>
      </c>
      <c r="B412" t="s">
        <v>10761</v>
      </c>
      <c r="C412" t="s">
        <v>869</v>
      </c>
    </row>
    <row r="413" spans="1:3" x14ac:dyDescent="0.45">
      <c r="A413" t="s">
        <v>10762</v>
      </c>
      <c r="B413" t="s">
        <v>10762</v>
      </c>
      <c r="C413" t="s">
        <v>5191</v>
      </c>
    </row>
    <row r="414" spans="1:3" x14ac:dyDescent="0.45">
      <c r="A414" t="s">
        <v>10763</v>
      </c>
      <c r="B414" t="s">
        <v>10763</v>
      </c>
      <c r="C414" t="s">
        <v>879</v>
      </c>
    </row>
    <row r="415" spans="1:3" x14ac:dyDescent="0.45">
      <c r="A415" t="s">
        <v>10764</v>
      </c>
      <c r="B415" t="s">
        <v>10764</v>
      </c>
      <c r="C415" t="s">
        <v>5225</v>
      </c>
    </row>
    <row r="416" spans="1:3" x14ac:dyDescent="0.45">
      <c r="A416" t="s">
        <v>10765</v>
      </c>
      <c r="B416" t="s">
        <v>10765</v>
      </c>
      <c r="C416" t="s">
        <v>2643</v>
      </c>
    </row>
    <row r="417" spans="1:3" x14ac:dyDescent="0.45">
      <c r="A417" t="s">
        <v>10766</v>
      </c>
      <c r="B417" t="s">
        <v>10766</v>
      </c>
      <c r="C417" t="s">
        <v>5235</v>
      </c>
    </row>
    <row r="418" spans="1:3" x14ac:dyDescent="0.45">
      <c r="A418" t="s">
        <v>10767</v>
      </c>
      <c r="B418" t="s">
        <v>10767</v>
      </c>
      <c r="C418" t="s">
        <v>2651</v>
      </c>
    </row>
    <row r="419" spans="1:3" x14ac:dyDescent="0.45">
      <c r="A419" t="s">
        <v>10768</v>
      </c>
      <c r="B419" t="s">
        <v>10768</v>
      </c>
      <c r="C419" t="s">
        <v>5246</v>
      </c>
    </row>
    <row r="420" spans="1:3" x14ac:dyDescent="0.45">
      <c r="A420" t="s">
        <v>10769</v>
      </c>
      <c r="B420" t="s">
        <v>10769</v>
      </c>
      <c r="C420" t="s">
        <v>892</v>
      </c>
    </row>
    <row r="421" spans="1:3" x14ac:dyDescent="0.45">
      <c r="A421" t="s">
        <v>10770</v>
      </c>
      <c r="B421" t="s">
        <v>10770</v>
      </c>
      <c r="C421" t="s">
        <v>2671</v>
      </c>
    </row>
    <row r="422" spans="1:3" x14ac:dyDescent="0.45">
      <c r="A422" t="s">
        <v>10771</v>
      </c>
      <c r="B422" t="s">
        <v>10771</v>
      </c>
      <c r="C422" t="s">
        <v>2673</v>
      </c>
    </row>
    <row r="423" spans="1:3" x14ac:dyDescent="0.45">
      <c r="A423" t="s">
        <v>10772</v>
      </c>
      <c r="B423" t="s">
        <v>10772</v>
      </c>
      <c r="C423" t="s">
        <v>5274</v>
      </c>
    </row>
    <row r="424" spans="1:3" x14ac:dyDescent="0.45">
      <c r="A424" t="s">
        <v>10773</v>
      </c>
      <c r="B424" t="s">
        <v>10773</v>
      </c>
      <c r="C424" t="s">
        <v>5287</v>
      </c>
    </row>
    <row r="425" spans="1:3" x14ac:dyDescent="0.45">
      <c r="A425" t="s">
        <v>10774</v>
      </c>
      <c r="B425" t="s">
        <v>10774</v>
      </c>
      <c r="C425" t="s">
        <v>902</v>
      </c>
    </row>
    <row r="426" spans="1:3" x14ac:dyDescent="0.45">
      <c r="A426" t="s">
        <v>10775</v>
      </c>
      <c r="B426" t="s">
        <v>10775</v>
      </c>
      <c r="C426" t="s">
        <v>905</v>
      </c>
    </row>
    <row r="427" spans="1:3" x14ac:dyDescent="0.45">
      <c r="A427" t="s">
        <v>10776</v>
      </c>
      <c r="B427" t="s">
        <v>10776</v>
      </c>
      <c r="C427" t="s">
        <v>119</v>
      </c>
    </row>
    <row r="428" spans="1:3" x14ac:dyDescent="0.45">
      <c r="A428" t="s">
        <v>10777</v>
      </c>
      <c r="B428" t="s">
        <v>10777</v>
      </c>
      <c r="C428" t="s">
        <v>952</v>
      </c>
    </row>
    <row r="429" spans="1:3" x14ac:dyDescent="0.45">
      <c r="A429" t="s">
        <v>10778</v>
      </c>
      <c r="B429" t="s">
        <v>10778</v>
      </c>
      <c r="C429" t="s">
        <v>2714</v>
      </c>
    </row>
    <row r="430" spans="1:3" x14ac:dyDescent="0.45">
      <c r="A430" t="s">
        <v>10779</v>
      </c>
      <c r="B430" t="s">
        <v>10779</v>
      </c>
      <c r="C430" t="s">
        <v>2716</v>
      </c>
    </row>
    <row r="431" spans="1:3" x14ac:dyDescent="0.45">
      <c r="A431" t="s">
        <v>10780</v>
      </c>
      <c r="B431" t="s">
        <v>10780</v>
      </c>
      <c r="C431" t="s">
        <v>2718</v>
      </c>
    </row>
    <row r="432" spans="1:3" x14ac:dyDescent="0.45">
      <c r="A432" t="s">
        <v>10781</v>
      </c>
      <c r="B432" t="s">
        <v>10781</v>
      </c>
      <c r="C432" t="s">
        <v>5333</v>
      </c>
    </row>
    <row r="433" spans="1:3" x14ac:dyDescent="0.45">
      <c r="A433" t="s">
        <v>10782</v>
      </c>
      <c r="B433" t="s">
        <v>10782</v>
      </c>
      <c r="C433" t="s">
        <v>910</v>
      </c>
    </row>
    <row r="434" spans="1:3" x14ac:dyDescent="0.45">
      <c r="A434" t="s">
        <v>10784</v>
      </c>
      <c r="B434" t="s">
        <v>10784</v>
      </c>
      <c r="C434" t="s">
        <v>981</v>
      </c>
    </row>
    <row r="435" spans="1:3" x14ac:dyDescent="0.45">
      <c r="A435" t="s">
        <v>10783</v>
      </c>
      <c r="B435" t="s">
        <v>10783</v>
      </c>
      <c r="C435" t="s">
        <v>11872</v>
      </c>
    </row>
    <row r="436" spans="1:3" x14ac:dyDescent="0.45">
      <c r="A436" t="s">
        <v>10785</v>
      </c>
      <c r="B436" t="s">
        <v>10785</v>
      </c>
      <c r="C436" t="s">
        <v>11874</v>
      </c>
    </row>
    <row r="437" spans="1:3" x14ac:dyDescent="0.45">
      <c r="A437" t="s">
        <v>10786</v>
      </c>
      <c r="B437" t="s">
        <v>10786</v>
      </c>
      <c r="C437" t="s">
        <v>11876</v>
      </c>
    </row>
    <row r="438" spans="1:3" x14ac:dyDescent="0.45">
      <c r="A438" t="s">
        <v>10787</v>
      </c>
      <c r="B438" t="s">
        <v>10787</v>
      </c>
      <c r="C438" t="s">
        <v>2790</v>
      </c>
    </row>
    <row r="439" spans="1:3" x14ac:dyDescent="0.45">
      <c r="A439" t="s">
        <v>10788</v>
      </c>
      <c r="B439" t="s">
        <v>10788</v>
      </c>
      <c r="C439" t="s">
        <v>5430</v>
      </c>
    </row>
    <row r="440" spans="1:3" x14ac:dyDescent="0.45">
      <c r="A440" t="s">
        <v>11879</v>
      </c>
      <c r="C440" t="s">
        <v>11880</v>
      </c>
    </row>
  </sheetData>
  <autoFilter ref="A1:C440" xr:uid="{D0E851D2-583E-421D-98D9-A76980966837}">
    <sortState xmlns:xlrd2="http://schemas.microsoft.com/office/spreadsheetml/2017/richdata2" ref="A2:C440">
      <sortCondition ref="B1:B44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70C5-B720-48B1-974D-99582C066A92}">
  <dimension ref="A1:B100"/>
  <sheetViews>
    <sheetView workbookViewId="0"/>
  </sheetViews>
  <sheetFormatPr defaultRowHeight="14.25" x14ac:dyDescent="0.45"/>
  <cols>
    <col min="1" max="1" width="8.33203125" bestFit="1" customWidth="1"/>
  </cols>
  <sheetData>
    <row r="1" spans="1:2" x14ac:dyDescent="0.45">
      <c r="A1" s="156" t="s">
        <v>11989</v>
      </c>
      <c r="B1" s="156" t="s">
        <v>11890</v>
      </c>
    </row>
    <row r="2" spans="1:2" x14ac:dyDescent="0.45">
      <c r="A2" s="23" t="s">
        <v>11990</v>
      </c>
      <c r="B2" s="23" t="s">
        <v>11891</v>
      </c>
    </row>
    <row r="3" spans="1:2" x14ac:dyDescent="0.45">
      <c r="A3" s="156" t="s">
        <v>11991</v>
      </c>
      <c r="B3" s="156" t="s">
        <v>11892</v>
      </c>
    </row>
    <row r="4" spans="1:2" x14ac:dyDescent="0.45">
      <c r="A4" s="23" t="s">
        <v>11992</v>
      </c>
      <c r="B4" s="23" t="s">
        <v>11893</v>
      </c>
    </row>
    <row r="5" spans="1:2" x14ac:dyDescent="0.45">
      <c r="A5" s="156" t="s">
        <v>11993</v>
      </c>
      <c r="B5" s="156" t="s">
        <v>11894</v>
      </c>
    </row>
    <row r="6" spans="1:2" x14ac:dyDescent="0.45">
      <c r="A6" s="23" t="s">
        <v>11994</v>
      </c>
      <c r="B6" s="23" t="s">
        <v>182</v>
      </c>
    </row>
    <row r="7" spans="1:2" x14ac:dyDescent="0.45">
      <c r="A7" s="156" t="s">
        <v>11995</v>
      </c>
      <c r="B7" s="156" t="s">
        <v>11895</v>
      </c>
    </row>
    <row r="8" spans="1:2" x14ac:dyDescent="0.45">
      <c r="A8" s="23" t="s">
        <v>11996</v>
      </c>
      <c r="B8" s="23" t="s">
        <v>11896</v>
      </c>
    </row>
    <row r="9" spans="1:2" x14ac:dyDescent="0.45">
      <c r="A9" s="156" t="s">
        <v>11997</v>
      </c>
      <c r="B9" s="156" t="s">
        <v>11897</v>
      </c>
    </row>
    <row r="10" spans="1:2" x14ac:dyDescent="0.45">
      <c r="A10" s="23" t="s">
        <v>11998</v>
      </c>
      <c r="B10" s="23" t="s">
        <v>11898</v>
      </c>
    </row>
    <row r="11" spans="1:2" x14ac:dyDescent="0.45">
      <c r="A11" s="156" t="s">
        <v>11999</v>
      </c>
      <c r="B11" s="156" t="s">
        <v>11899</v>
      </c>
    </row>
    <row r="12" spans="1:2" x14ac:dyDescent="0.45">
      <c r="A12" s="23" t="s">
        <v>12000</v>
      </c>
      <c r="B12" s="23" t="s">
        <v>11900</v>
      </c>
    </row>
    <row r="13" spans="1:2" x14ac:dyDescent="0.45">
      <c r="A13" s="156" t="s">
        <v>12001</v>
      </c>
      <c r="B13" s="156" t="s">
        <v>11901</v>
      </c>
    </row>
    <row r="14" spans="1:2" x14ac:dyDescent="0.45">
      <c r="A14" s="23" t="s">
        <v>12002</v>
      </c>
      <c r="B14" s="23" t="s">
        <v>11902</v>
      </c>
    </row>
    <row r="15" spans="1:2" x14ac:dyDescent="0.45">
      <c r="A15" s="23" t="s">
        <v>12003</v>
      </c>
      <c r="B15" s="23" t="s">
        <v>11903</v>
      </c>
    </row>
    <row r="16" spans="1:2" x14ac:dyDescent="0.45">
      <c r="A16" s="156" t="s">
        <v>12004</v>
      </c>
      <c r="B16" s="156" t="s">
        <v>11904</v>
      </c>
    </row>
    <row r="17" spans="1:2" x14ac:dyDescent="0.45">
      <c r="A17" s="23" t="s">
        <v>12005</v>
      </c>
      <c r="B17" s="23" t="s">
        <v>11905</v>
      </c>
    </row>
    <row r="18" spans="1:2" x14ac:dyDescent="0.45">
      <c r="A18" s="156" t="s">
        <v>12006</v>
      </c>
      <c r="B18" s="156" t="s">
        <v>11906</v>
      </c>
    </row>
    <row r="19" spans="1:2" x14ac:dyDescent="0.45">
      <c r="A19" s="23" t="s">
        <v>12007</v>
      </c>
      <c r="B19" s="23" t="s">
        <v>11907</v>
      </c>
    </row>
    <row r="20" spans="1:2" x14ac:dyDescent="0.45">
      <c r="A20" s="156" t="s">
        <v>12008</v>
      </c>
      <c r="B20" s="156" t="s">
        <v>11908</v>
      </c>
    </row>
    <row r="21" spans="1:2" x14ac:dyDescent="0.45">
      <c r="A21" s="23" t="s">
        <v>12009</v>
      </c>
      <c r="B21" s="23" t="s">
        <v>11909</v>
      </c>
    </row>
    <row r="22" spans="1:2" x14ac:dyDescent="0.45">
      <c r="A22" s="156" t="s">
        <v>12010</v>
      </c>
      <c r="B22" s="156" t="s">
        <v>11910</v>
      </c>
    </row>
    <row r="23" spans="1:2" x14ac:dyDescent="0.45">
      <c r="A23" s="23" t="s">
        <v>12011</v>
      </c>
      <c r="B23" s="23" t="s">
        <v>11911</v>
      </c>
    </row>
    <row r="24" spans="1:2" x14ac:dyDescent="0.45">
      <c r="A24" s="156" t="s">
        <v>12012</v>
      </c>
      <c r="B24" s="156" t="s">
        <v>11912</v>
      </c>
    </row>
    <row r="25" spans="1:2" x14ac:dyDescent="0.45">
      <c r="A25" s="156" t="s">
        <v>12013</v>
      </c>
      <c r="B25" s="156" t="s">
        <v>11913</v>
      </c>
    </row>
    <row r="26" spans="1:2" x14ac:dyDescent="0.45">
      <c r="A26" s="23" t="s">
        <v>12014</v>
      </c>
      <c r="B26" s="23" t="s">
        <v>11914</v>
      </c>
    </row>
    <row r="27" spans="1:2" x14ac:dyDescent="0.45">
      <c r="A27" s="23" t="s">
        <v>12015</v>
      </c>
      <c r="B27" s="23" t="s">
        <v>11915</v>
      </c>
    </row>
    <row r="28" spans="1:2" x14ac:dyDescent="0.45">
      <c r="A28" s="156" t="s">
        <v>12016</v>
      </c>
      <c r="B28" s="156" t="s">
        <v>11916</v>
      </c>
    </row>
    <row r="29" spans="1:2" x14ac:dyDescent="0.45">
      <c r="A29" s="23" t="s">
        <v>12017</v>
      </c>
      <c r="B29" s="23" t="s">
        <v>11917</v>
      </c>
    </row>
    <row r="30" spans="1:2" x14ac:dyDescent="0.45">
      <c r="A30" s="23" t="s">
        <v>12018</v>
      </c>
      <c r="B30" s="23" t="s">
        <v>11918</v>
      </c>
    </row>
    <row r="31" spans="1:2" x14ac:dyDescent="0.45">
      <c r="A31" s="156" t="s">
        <v>12019</v>
      </c>
      <c r="B31" s="156" t="s">
        <v>11919</v>
      </c>
    </row>
    <row r="32" spans="1:2" x14ac:dyDescent="0.45">
      <c r="A32" s="23" t="s">
        <v>12020</v>
      </c>
      <c r="B32" s="23" t="s">
        <v>11920</v>
      </c>
    </row>
    <row r="33" spans="1:2" x14ac:dyDescent="0.45">
      <c r="A33" s="156" t="s">
        <v>12021</v>
      </c>
      <c r="B33" s="156" t="s">
        <v>11921</v>
      </c>
    </row>
    <row r="34" spans="1:2" x14ac:dyDescent="0.45">
      <c r="A34" s="23" t="s">
        <v>12022</v>
      </c>
      <c r="B34" s="23" t="s">
        <v>11922</v>
      </c>
    </row>
    <row r="35" spans="1:2" x14ac:dyDescent="0.45">
      <c r="A35" s="23" t="s">
        <v>12023</v>
      </c>
      <c r="B35" s="23" t="s">
        <v>11923</v>
      </c>
    </row>
    <row r="36" spans="1:2" x14ac:dyDescent="0.45">
      <c r="A36" s="156" t="s">
        <v>12024</v>
      </c>
      <c r="B36" s="156" t="s">
        <v>11924</v>
      </c>
    </row>
    <row r="37" spans="1:2" x14ac:dyDescent="0.45">
      <c r="A37" s="23" t="s">
        <v>12025</v>
      </c>
      <c r="B37" s="23" t="s">
        <v>11925</v>
      </c>
    </row>
    <row r="38" spans="1:2" x14ac:dyDescent="0.45">
      <c r="A38" s="23" t="s">
        <v>12026</v>
      </c>
      <c r="B38" s="23" t="s">
        <v>11926</v>
      </c>
    </row>
    <row r="39" spans="1:2" x14ac:dyDescent="0.45">
      <c r="A39" s="156" t="s">
        <v>12027</v>
      </c>
      <c r="B39" s="156" t="s">
        <v>11927</v>
      </c>
    </row>
    <row r="40" spans="1:2" x14ac:dyDescent="0.45">
      <c r="A40" s="156" t="s">
        <v>12028</v>
      </c>
      <c r="B40" s="156" t="s">
        <v>11928</v>
      </c>
    </row>
    <row r="41" spans="1:2" x14ac:dyDescent="0.45">
      <c r="A41" s="156" t="s">
        <v>12029</v>
      </c>
      <c r="B41" s="156" t="s">
        <v>11929</v>
      </c>
    </row>
    <row r="42" spans="1:2" x14ac:dyDescent="0.45">
      <c r="A42" s="23" t="s">
        <v>12030</v>
      </c>
      <c r="B42" s="23" t="s">
        <v>11930</v>
      </c>
    </row>
    <row r="43" spans="1:2" x14ac:dyDescent="0.45">
      <c r="A43" s="156" t="s">
        <v>12031</v>
      </c>
      <c r="B43" s="156" t="s">
        <v>11931</v>
      </c>
    </row>
    <row r="44" spans="1:2" x14ac:dyDescent="0.45">
      <c r="A44" s="23" t="s">
        <v>12032</v>
      </c>
      <c r="B44" s="23" t="s">
        <v>11932</v>
      </c>
    </row>
    <row r="45" spans="1:2" x14ac:dyDescent="0.45">
      <c r="A45" s="156" t="s">
        <v>12033</v>
      </c>
      <c r="B45" s="156" t="s">
        <v>11933</v>
      </c>
    </row>
    <row r="46" spans="1:2" x14ac:dyDescent="0.45">
      <c r="A46" s="23" t="s">
        <v>12034</v>
      </c>
      <c r="B46" s="23" t="s">
        <v>11934</v>
      </c>
    </row>
    <row r="47" spans="1:2" x14ac:dyDescent="0.45">
      <c r="A47" s="156" t="s">
        <v>12035</v>
      </c>
      <c r="B47" s="156" t="s">
        <v>11935</v>
      </c>
    </row>
    <row r="48" spans="1:2" x14ac:dyDescent="0.45">
      <c r="A48" s="23" t="s">
        <v>12036</v>
      </c>
      <c r="B48" s="23" t="s">
        <v>11936</v>
      </c>
    </row>
    <row r="49" spans="1:2" x14ac:dyDescent="0.45">
      <c r="A49" s="156" t="s">
        <v>12037</v>
      </c>
      <c r="B49" s="156" t="s">
        <v>11937</v>
      </c>
    </row>
    <row r="50" spans="1:2" x14ac:dyDescent="0.45">
      <c r="A50" s="23" t="s">
        <v>12038</v>
      </c>
      <c r="B50" s="23" t="s">
        <v>11938</v>
      </c>
    </row>
    <row r="51" spans="1:2" x14ac:dyDescent="0.45">
      <c r="A51" s="156" t="s">
        <v>12039</v>
      </c>
      <c r="B51" s="156" t="s">
        <v>11939</v>
      </c>
    </row>
    <row r="52" spans="1:2" x14ac:dyDescent="0.45">
      <c r="A52" s="23" t="s">
        <v>12040</v>
      </c>
      <c r="B52" s="23" t="s">
        <v>11940</v>
      </c>
    </row>
    <row r="53" spans="1:2" x14ac:dyDescent="0.45">
      <c r="A53" s="156" t="s">
        <v>12041</v>
      </c>
      <c r="B53" s="156" t="s">
        <v>11941</v>
      </c>
    </row>
    <row r="54" spans="1:2" x14ac:dyDescent="0.45">
      <c r="A54" s="23" t="s">
        <v>12042</v>
      </c>
      <c r="B54" s="23" t="s">
        <v>11942</v>
      </c>
    </row>
    <row r="55" spans="1:2" x14ac:dyDescent="0.45">
      <c r="A55" s="156" t="s">
        <v>12043</v>
      </c>
      <c r="B55" s="156" t="s">
        <v>11943</v>
      </c>
    </row>
    <row r="56" spans="1:2" x14ac:dyDescent="0.45">
      <c r="A56" s="23" t="s">
        <v>12044</v>
      </c>
      <c r="B56" s="23" t="s">
        <v>11944</v>
      </c>
    </row>
    <row r="57" spans="1:2" x14ac:dyDescent="0.45">
      <c r="A57" s="23" t="s">
        <v>12045</v>
      </c>
      <c r="B57" s="23" t="s">
        <v>11945</v>
      </c>
    </row>
    <row r="58" spans="1:2" x14ac:dyDescent="0.45">
      <c r="A58" s="23" t="s">
        <v>10280</v>
      </c>
      <c r="B58" s="23" t="s">
        <v>11946</v>
      </c>
    </row>
    <row r="59" spans="1:2" x14ac:dyDescent="0.45">
      <c r="A59" s="156" t="s">
        <v>12046</v>
      </c>
      <c r="B59" s="156" t="s">
        <v>11947</v>
      </c>
    </row>
    <row r="60" spans="1:2" x14ac:dyDescent="0.45">
      <c r="A60" s="23" t="s">
        <v>12047</v>
      </c>
      <c r="B60" s="23" t="s">
        <v>11948</v>
      </c>
    </row>
    <row r="61" spans="1:2" x14ac:dyDescent="0.45">
      <c r="A61" s="156" t="s">
        <v>12048</v>
      </c>
      <c r="B61" s="156" t="s">
        <v>11949</v>
      </c>
    </row>
    <row r="62" spans="1:2" x14ac:dyDescent="0.45">
      <c r="A62" s="23" t="s">
        <v>12049</v>
      </c>
      <c r="B62" s="23" t="s">
        <v>11950</v>
      </c>
    </row>
    <row r="63" spans="1:2" x14ac:dyDescent="0.45">
      <c r="A63" s="23" t="s">
        <v>12050</v>
      </c>
      <c r="B63" s="23" t="s">
        <v>11951</v>
      </c>
    </row>
    <row r="64" spans="1:2" x14ac:dyDescent="0.45">
      <c r="A64" s="23" t="s">
        <v>12051</v>
      </c>
      <c r="B64" s="23" t="s">
        <v>11952</v>
      </c>
    </row>
    <row r="65" spans="1:2" x14ac:dyDescent="0.45">
      <c r="A65" s="156" t="s">
        <v>10406</v>
      </c>
      <c r="B65" s="156" t="s">
        <v>11953</v>
      </c>
    </row>
    <row r="66" spans="1:2" x14ac:dyDescent="0.45">
      <c r="A66" s="23" t="s">
        <v>12052</v>
      </c>
      <c r="B66" s="23" t="s">
        <v>11954</v>
      </c>
    </row>
    <row r="67" spans="1:2" x14ac:dyDescent="0.45">
      <c r="A67" s="156" t="s">
        <v>12053</v>
      </c>
      <c r="B67" s="156" t="s">
        <v>11955</v>
      </c>
    </row>
    <row r="68" spans="1:2" x14ac:dyDescent="0.45">
      <c r="A68" s="23" t="s">
        <v>12054</v>
      </c>
      <c r="B68" s="23" t="s">
        <v>11956</v>
      </c>
    </row>
    <row r="69" spans="1:2" x14ac:dyDescent="0.45">
      <c r="A69" s="156" t="s">
        <v>12055</v>
      </c>
      <c r="B69" s="156" t="s">
        <v>11957</v>
      </c>
    </row>
    <row r="70" spans="1:2" x14ac:dyDescent="0.45">
      <c r="A70" s="23" t="s">
        <v>12056</v>
      </c>
      <c r="B70" s="23" t="s">
        <v>11958</v>
      </c>
    </row>
    <row r="71" spans="1:2" x14ac:dyDescent="0.45">
      <c r="A71" s="156" t="s">
        <v>12057</v>
      </c>
      <c r="B71" s="156" t="s">
        <v>11959</v>
      </c>
    </row>
    <row r="72" spans="1:2" x14ac:dyDescent="0.45">
      <c r="A72" s="23" t="s">
        <v>10413</v>
      </c>
      <c r="B72" s="23" t="s">
        <v>11960</v>
      </c>
    </row>
    <row r="73" spans="1:2" x14ac:dyDescent="0.45">
      <c r="A73" s="156" t="s">
        <v>12058</v>
      </c>
      <c r="B73" s="156" t="s">
        <v>11961</v>
      </c>
    </row>
    <row r="74" spans="1:2" x14ac:dyDescent="0.45">
      <c r="A74" s="23" t="s">
        <v>10423</v>
      </c>
      <c r="B74" s="23" t="s">
        <v>11962</v>
      </c>
    </row>
    <row r="75" spans="1:2" x14ac:dyDescent="0.45">
      <c r="A75" s="156" t="s">
        <v>12059</v>
      </c>
      <c r="B75" s="156" t="s">
        <v>11963</v>
      </c>
    </row>
    <row r="76" spans="1:2" x14ac:dyDescent="0.45">
      <c r="A76" s="23" t="s">
        <v>12060</v>
      </c>
      <c r="B76" s="23" t="s">
        <v>11964</v>
      </c>
    </row>
    <row r="77" spans="1:2" x14ac:dyDescent="0.45">
      <c r="A77" s="156" t="s">
        <v>12061</v>
      </c>
      <c r="B77" s="156" t="s">
        <v>11965</v>
      </c>
    </row>
    <row r="78" spans="1:2" x14ac:dyDescent="0.45">
      <c r="A78" s="23" t="s">
        <v>12062</v>
      </c>
      <c r="B78" s="23" t="s">
        <v>11966</v>
      </c>
    </row>
    <row r="79" spans="1:2" x14ac:dyDescent="0.45">
      <c r="A79" s="156" t="s">
        <v>12063</v>
      </c>
      <c r="B79" s="156" t="s">
        <v>11967</v>
      </c>
    </row>
    <row r="80" spans="1:2" x14ac:dyDescent="0.45">
      <c r="A80" s="23" t="s">
        <v>12064</v>
      </c>
      <c r="B80" s="23" t="s">
        <v>11968</v>
      </c>
    </row>
    <row r="81" spans="1:2" x14ac:dyDescent="0.45">
      <c r="A81" s="156" t="s">
        <v>12065</v>
      </c>
      <c r="B81" s="156" t="s">
        <v>11969</v>
      </c>
    </row>
    <row r="82" spans="1:2" x14ac:dyDescent="0.45">
      <c r="A82" s="156" t="s">
        <v>12066</v>
      </c>
      <c r="B82" s="156" t="s">
        <v>11970</v>
      </c>
    </row>
    <row r="83" spans="1:2" x14ac:dyDescent="0.45">
      <c r="A83" s="23" t="s">
        <v>12067</v>
      </c>
      <c r="B83" s="23" t="s">
        <v>11971</v>
      </c>
    </row>
    <row r="84" spans="1:2" x14ac:dyDescent="0.45">
      <c r="A84" s="156" t="s">
        <v>12068</v>
      </c>
      <c r="B84" s="156" t="s">
        <v>11972</v>
      </c>
    </row>
    <row r="85" spans="1:2" x14ac:dyDescent="0.45">
      <c r="A85" s="23" t="s">
        <v>12069</v>
      </c>
      <c r="B85" s="23" t="s">
        <v>11973</v>
      </c>
    </row>
    <row r="86" spans="1:2" x14ac:dyDescent="0.45">
      <c r="A86" s="156" t="s">
        <v>12070</v>
      </c>
      <c r="B86" s="156" t="s">
        <v>11974</v>
      </c>
    </row>
    <row r="87" spans="1:2" x14ac:dyDescent="0.45">
      <c r="A87" s="23" t="s">
        <v>12071</v>
      </c>
      <c r="B87" s="23" t="s">
        <v>11975</v>
      </c>
    </row>
    <row r="88" spans="1:2" x14ac:dyDescent="0.45">
      <c r="A88" s="156" t="s">
        <v>12072</v>
      </c>
      <c r="B88" s="156" t="s">
        <v>11976</v>
      </c>
    </row>
    <row r="89" spans="1:2" x14ac:dyDescent="0.45">
      <c r="A89" s="23" t="s">
        <v>12073</v>
      </c>
      <c r="B89" s="23" t="s">
        <v>11977</v>
      </c>
    </row>
    <row r="90" spans="1:2" x14ac:dyDescent="0.45">
      <c r="A90" s="156" t="s">
        <v>12074</v>
      </c>
      <c r="B90" s="156" t="s">
        <v>11978</v>
      </c>
    </row>
    <row r="91" spans="1:2" x14ac:dyDescent="0.45">
      <c r="A91" s="23" t="s">
        <v>12075</v>
      </c>
      <c r="B91" s="23" t="s">
        <v>11979</v>
      </c>
    </row>
    <row r="92" spans="1:2" x14ac:dyDescent="0.45">
      <c r="A92" s="156" t="s">
        <v>12076</v>
      </c>
      <c r="B92" s="156" t="s">
        <v>11980</v>
      </c>
    </row>
    <row r="93" spans="1:2" x14ac:dyDescent="0.45">
      <c r="A93" s="23" t="s">
        <v>12077</v>
      </c>
      <c r="B93" s="23" t="s">
        <v>11981</v>
      </c>
    </row>
    <row r="94" spans="1:2" x14ac:dyDescent="0.45">
      <c r="A94" s="156" t="s">
        <v>12078</v>
      </c>
      <c r="B94" s="156" t="s">
        <v>11982</v>
      </c>
    </row>
    <row r="95" spans="1:2" x14ac:dyDescent="0.45">
      <c r="A95" s="23" t="s">
        <v>12079</v>
      </c>
      <c r="B95" s="23" t="s">
        <v>11983</v>
      </c>
    </row>
    <row r="96" spans="1:2" x14ac:dyDescent="0.45">
      <c r="A96" s="156" t="s">
        <v>12080</v>
      </c>
      <c r="B96" s="156" t="s">
        <v>11984</v>
      </c>
    </row>
    <row r="97" spans="1:2" x14ac:dyDescent="0.45">
      <c r="A97" s="23" t="s">
        <v>12081</v>
      </c>
      <c r="B97" s="23" t="s">
        <v>11985</v>
      </c>
    </row>
    <row r="98" spans="1:2" x14ac:dyDescent="0.45">
      <c r="A98" s="156" t="s">
        <v>12082</v>
      </c>
      <c r="B98" s="156" t="s">
        <v>11986</v>
      </c>
    </row>
    <row r="99" spans="1:2" x14ac:dyDescent="0.45">
      <c r="A99" s="23" t="s">
        <v>12083</v>
      </c>
      <c r="B99" s="23" t="s">
        <v>11987</v>
      </c>
    </row>
    <row r="100" spans="1:2" x14ac:dyDescent="0.45">
      <c r="A100" s="156" t="s">
        <v>12084</v>
      </c>
      <c r="B100" s="156" t="s">
        <v>11988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F501"/>
  <sheetViews>
    <sheetView workbookViewId="0"/>
  </sheetViews>
  <sheetFormatPr defaultRowHeight="14.25" x14ac:dyDescent="0.45"/>
  <cols>
    <col min="2" max="2" width="63" customWidth="1"/>
    <col min="3" max="3" width="10.53125" bestFit="1" customWidth="1"/>
  </cols>
  <sheetData>
    <row r="1" spans="1:6" x14ac:dyDescent="0.45">
      <c r="A1" t="s">
        <v>11714</v>
      </c>
      <c r="B1" t="s">
        <v>11715</v>
      </c>
      <c r="C1" t="s">
        <v>11728</v>
      </c>
      <c r="D1" t="s">
        <v>11716</v>
      </c>
      <c r="E1" t="s">
        <v>11717</v>
      </c>
      <c r="F1" t="s">
        <v>11718</v>
      </c>
    </row>
    <row r="2" spans="1:6" x14ac:dyDescent="0.45">
      <c r="A2" t="s">
        <v>8582</v>
      </c>
      <c r="B2" t="s">
        <v>8583</v>
      </c>
      <c r="C2" t="s">
        <v>8819</v>
      </c>
      <c r="D2" t="s">
        <v>8833</v>
      </c>
    </row>
    <row r="3" spans="1:6" x14ac:dyDescent="0.45">
      <c r="A3" t="s">
        <v>8613</v>
      </c>
      <c r="B3" t="s">
        <v>8614</v>
      </c>
      <c r="C3" t="s">
        <v>8819</v>
      </c>
      <c r="D3" t="s">
        <v>8833</v>
      </c>
      <c r="E3" t="s">
        <v>8830</v>
      </c>
      <c r="F3" t="s">
        <v>9151</v>
      </c>
    </row>
    <row r="4" spans="1:6" x14ac:dyDescent="0.45">
      <c r="A4" t="s">
        <v>8076</v>
      </c>
      <c r="B4" t="s">
        <v>8077</v>
      </c>
      <c r="C4" t="s">
        <v>8819</v>
      </c>
      <c r="D4" t="s">
        <v>8833</v>
      </c>
      <c r="F4" t="s">
        <v>9151</v>
      </c>
    </row>
    <row r="5" spans="1:6" x14ac:dyDescent="0.45">
      <c r="A5" t="s">
        <v>8193</v>
      </c>
      <c r="B5" t="s">
        <v>8194</v>
      </c>
      <c r="C5" t="s">
        <v>8819</v>
      </c>
      <c r="D5" t="s">
        <v>8833</v>
      </c>
      <c r="F5" t="s">
        <v>9151</v>
      </c>
    </row>
    <row r="6" spans="1:6" x14ac:dyDescent="0.45">
      <c r="A6" t="s">
        <v>8617</v>
      </c>
      <c r="B6" t="s">
        <v>8618</v>
      </c>
      <c r="C6" t="s">
        <v>8819</v>
      </c>
      <c r="D6" t="s">
        <v>8833</v>
      </c>
      <c r="E6" t="s">
        <v>8830</v>
      </c>
      <c r="F6" t="s">
        <v>9151</v>
      </c>
    </row>
    <row r="7" spans="1:6" x14ac:dyDescent="0.45">
      <c r="A7" t="s">
        <v>8619</v>
      </c>
      <c r="B7" t="s">
        <v>8620</v>
      </c>
      <c r="C7" t="s">
        <v>8819</v>
      </c>
      <c r="D7" t="s">
        <v>8833</v>
      </c>
      <c r="F7" t="s">
        <v>9151</v>
      </c>
    </row>
    <row r="8" spans="1:6" x14ac:dyDescent="0.45">
      <c r="A8" t="s">
        <v>7937</v>
      </c>
      <c r="B8" t="s">
        <v>7938</v>
      </c>
      <c r="C8" t="s">
        <v>8819</v>
      </c>
      <c r="D8" t="s">
        <v>8833</v>
      </c>
      <c r="E8" t="s">
        <v>8830</v>
      </c>
      <c r="F8" t="s">
        <v>9151</v>
      </c>
    </row>
    <row r="9" spans="1:6" x14ac:dyDescent="0.45">
      <c r="A9" t="s">
        <v>8621</v>
      </c>
      <c r="B9" t="s">
        <v>8622</v>
      </c>
      <c r="C9" t="s">
        <v>8819</v>
      </c>
      <c r="D9" t="s">
        <v>8833</v>
      </c>
      <c r="E9" t="s">
        <v>8830</v>
      </c>
      <c r="F9" t="s">
        <v>9151</v>
      </c>
    </row>
    <row r="10" spans="1:6" x14ac:dyDescent="0.45">
      <c r="A10" t="s">
        <v>8080</v>
      </c>
      <c r="B10" t="s">
        <v>8081</v>
      </c>
      <c r="C10" t="s">
        <v>8819</v>
      </c>
      <c r="D10" t="s">
        <v>8833</v>
      </c>
    </row>
    <row r="11" spans="1:6" x14ac:dyDescent="0.45">
      <c r="A11" t="s">
        <v>7945</v>
      </c>
      <c r="B11" t="s">
        <v>7946</v>
      </c>
      <c r="C11" t="s">
        <v>8819</v>
      </c>
      <c r="D11" t="s">
        <v>8833</v>
      </c>
    </row>
    <row r="12" spans="1:6" x14ac:dyDescent="0.45">
      <c r="A12" t="s">
        <v>8636</v>
      </c>
      <c r="B12" t="s">
        <v>8637</v>
      </c>
      <c r="C12" t="s">
        <v>8819</v>
      </c>
      <c r="D12" t="s">
        <v>8833</v>
      </c>
      <c r="E12" t="s">
        <v>8830</v>
      </c>
      <c r="F12" t="s">
        <v>9151</v>
      </c>
    </row>
    <row r="13" spans="1:6" x14ac:dyDescent="0.45">
      <c r="A13" t="s">
        <v>8212</v>
      </c>
      <c r="B13" t="s">
        <v>8213</v>
      </c>
      <c r="C13" t="s">
        <v>8819</v>
      </c>
      <c r="D13" t="s">
        <v>8833</v>
      </c>
    </row>
    <row r="14" spans="1:6" x14ac:dyDescent="0.45">
      <c r="A14" t="s">
        <v>2929</v>
      </c>
      <c r="B14" t="s">
        <v>8231</v>
      </c>
      <c r="C14" t="s">
        <v>8819</v>
      </c>
      <c r="D14" t="s">
        <v>8833</v>
      </c>
    </row>
    <row r="15" spans="1:6" x14ac:dyDescent="0.45">
      <c r="A15" t="s">
        <v>16</v>
      </c>
      <c r="B15" t="s">
        <v>8682</v>
      </c>
      <c r="C15" t="s">
        <v>8819</v>
      </c>
      <c r="D15" t="s">
        <v>8833</v>
      </c>
      <c r="F15" t="s">
        <v>9151</v>
      </c>
    </row>
    <row r="16" spans="1:6" x14ac:dyDescent="0.45">
      <c r="A16" t="s">
        <v>23</v>
      </c>
      <c r="B16" t="s">
        <v>8238</v>
      </c>
      <c r="C16" t="s">
        <v>8819</v>
      </c>
      <c r="D16" t="s">
        <v>8833</v>
      </c>
      <c r="E16" t="s">
        <v>8830</v>
      </c>
      <c r="F16" t="s">
        <v>9151</v>
      </c>
    </row>
    <row r="17" spans="1:6" x14ac:dyDescent="0.45">
      <c r="A17" t="s">
        <v>8683</v>
      </c>
      <c r="B17" t="s">
        <v>8684</v>
      </c>
      <c r="C17" t="s">
        <v>8819</v>
      </c>
      <c r="D17" t="s">
        <v>8833</v>
      </c>
      <c r="F17" t="s">
        <v>9151</v>
      </c>
    </row>
    <row r="18" spans="1:6" x14ac:dyDescent="0.45">
      <c r="A18" t="s">
        <v>29</v>
      </c>
      <c r="B18" t="s">
        <v>8685</v>
      </c>
      <c r="C18" t="s">
        <v>8819</v>
      </c>
      <c r="D18" t="s">
        <v>8833</v>
      </c>
      <c r="E18" t="s">
        <v>8830</v>
      </c>
      <c r="F18" t="s">
        <v>9151</v>
      </c>
    </row>
    <row r="19" spans="1:6" x14ac:dyDescent="0.45">
      <c r="A19" t="s">
        <v>37</v>
      </c>
      <c r="B19" t="s">
        <v>8686</v>
      </c>
      <c r="C19" t="s">
        <v>8819</v>
      </c>
      <c r="D19" t="s">
        <v>8833</v>
      </c>
      <c r="E19" t="s">
        <v>8830</v>
      </c>
      <c r="F19" t="s">
        <v>9151</v>
      </c>
    </row>
    <row r="20" spans="1:6" x14ac:dyDescent="0.45">
      <c r="A20" t="s">
        <v>8687</v>
      </c>
      <c r="B20" t="s">
        <v>8688</v>
      </c>
      <c r="C20" t="s">
        <v>8819</v>
      </c>
      <c r="D20" t="s">
        <v>8833</v>
      </c>
      <c r="E20" t="s">
        <v>8830</v>
      </c>
      <c r="F20" t="s">
        <v>9151</v>
      </c>
    </row>
    <row r="21" spans="1:6" x14ac:dyDescent="0.45">
      <c r="A21" t="s">
        <v>8689</v>
      </c>
      <c r="B21" t="s">
        <v>8690</v>
      </c>
      <c r="C21" t="s">
        <v>8819</v>
      </c>
      <c r="D21" t="s">
        <v>8833</v>
      </c>
      <c r="E21" t="s">
        <v>8830</v>
      </c>
      <c r="F21" t="s">
        <v>9151</v>
      </c>
    </row>
    <row r="22" spans="1:6" x14ac:dyDescent="0.45">
      <c r="A22" t="s">
        <v>8691</v>
      </c>
      <c r="B22" t="s">
        <v>8692</v>
      </c>
      <c r="C22" t="s">
        <v>8819</v>
      </c>
      <c r="D22" t="s">
        <v>8833</v>
      </c>
      <c r="E22" t="s">
        <v>8830</v>
      </c>
      <c r="F22" t="s">
        <v>9151</v>
      </c>
    </row>
    <row r="23" spans="1:6" x14ac:dyDescent="0.45">
      <c r="A23" t="s">
        <v>8693</v>
      </c>
      <c r="B23" t="s">
        <v>8694</v>
      </c>
      <c r="C23" t="s">
        <v>8819</v>
      </c>
      <c r="D23" t="s">
        <v>8833</v>
      </c>
      <c r="E23" t="s">
        <v>8830</v>
      </c>
      <c r="F23" t="s">
        <v>9151</v>
      </c>
    </row>
    <row r="24" spans="1:6" x14ac:dyDescent="0.45">
      <c r="A24" t="s">
        <v>8122</v>
      </c>
      <c r="B24" t="s">
        <v>8123</v>
      </c>
      <c r="C24" t="s">
        <v>8819</v>
      </c>
      <c r="D24" t="s">
        <v>8833</v>
      </c>
      <c r="E24" t="s">
        <v>8830</v>
      </c>
      <c r="F24" t="s">
        <v>9151</v>
      </c>
    </row>
    <row r="25" spans="1:6" x14ac:dyDescent="0.45">
      <c r="A25" t="s">
        <v>8124</v>
      </c>
      <c r="B25" t="s">
        <v>8125</v>
      </c>
      <c r="C25" t="s">
        <v>8819</v>
      </c>
      <c r="D25" t="s">
        <v>8833</v>
      </c>
      <c r="E25" t="s">
        <v>8830</v>
      </c>
      <c r="F25" t="s">
        <v>9151</v>
      </c>
    </row>
    <row r="26" spans="1:6" x14ac:dyDescent="0.45">
      <c r="A26" t="s">
        <v>7980</v>
      </c>
      <c r="B26" t="s">
        <v>7981</v>
      </c>
      <c r="C26" t="s">
        <v>8819</v>
      </c>
      <c r="D26" t="s">
        <v>8833</v>
      </c>
      <c r="E26" t="s">
        <v>8830</v>
      </c>
      <c r="F26" t="s">
        <v>9151</v>
      </c>
    </row>
    <row r="27" spans="1:6" x14ac:dyDescent="0.45">
      <c r="A27" t="s">
        <v>3001</v>
      </c>
      <c r="B27" t="s">
        <v>7982</v>
      </c>
      <c r="C27" t="s">
        <v>8819</v>
      </c>
      <c r="D27" t="s">
        <v>8833</v>
      </c>
      <c r="E27" t="s">
        <v>8830</v>
      </c>
      <c r="F27" t="s">
        <v>9151</v>
      </c>
    </row>
    <row r="28" spans="1:6" x14ac:dyDescent="0.45">
      <c r="A28" t="s">
        <v>3002</v>
      </c>
      <c r="B28" t="s">
        <v>8695</v>
      </c>
      <c r="C28" t="s">
        <v>8819</v>
      </c>
      <c r="D28" t="s">
        <v>8833</v>
      </c>
      <c r="F28" t="s">
        <v>9151</v>
      </c>
    </row>
    <row r="29" spans="1:6" x14ac:dyDescent="0.45">
      <c r="A29" t="s">
        <v>3003</v>
      </c>
      <c r="B29" t="s">
        <v>7983</v>
      </c>
      <c r="C29" t="s">
        <v>8819</v>
      </c>
      <c r="D29" t="s">
        <v>8833</v>
      </c>
      <c r="F29" t="s">
        <v>9151</v>
      </c>
    </row>
    <row r="30" spans="1:6" x14ac:dyDescent="0.45">
      <c r="A30" t="s">
        <v>8242</v>
      </c>
      <c r="B30" t="s">
        <v>8243</v>
      </c>
      <c r="C30" t="s">
        <v>8819</v>
      </c>
      <c r="D30" t="s">
        <v>8833</v>
      </c>
      <c r="F30" t="s">
        <v>9151</v>
      </c>
    </row>
    <row r="31" spans="1:6" x14ac:dyDescent="0.45">
      <c r="A31" t="s">
        <v>8696</v>
      </c>
      <c r="B31" t="s">
        <v>8697</v>
      </c>
      <c r="C31" t="s">
        <v>8819</v>
      </c>
      <c r="D31" t="s">
        <v>8833</v>
      </c>
      <c r="F31" t="s">
        <v>9151</v>
      </c>
    </row>
    <row r="32" spans="1:6" x14ac:dyDescent="0.45">
      <c r="A32" t="s">
        <v>7984</v>
      </c>
      <c r="B32" t="s">
        <v>7985</v>
      </c>
      <c r="C32" t="s">
        <v>8819</v>
      </c>
      <c r="D32" t="s">
        <v>8833</v>
      </c>
      <c r="F32" t="s">
        <v>9151</v>
      </c>
    </row>
    <row r="33" spans="1:6" x14ac:dyDescent="0.45">
      <c r="A33" t="s">
        <v>3007</v>
      </c>
      <c r="B33" t="s">
        <v>8129</v>
      </c>
      <c r="C33" t="s">
        <v>8819</v>
      </c>
      <c r="D33" t="s">
        <v>8833</v>
      </c>
      <c r="E33" t="s">
        <v>8830</v>
      </c>
      <c r="F33" t="s">
        <v>9151</v>
      </c>
    </row>
    <row r="34" spans="1:6" x14ac:dyDescent="0.45">
      <c r="A34" t="s">
        <v>3008</v>
      </c>
      <c r="B34" t="s">
        <v>8130</v>
      </c>
      <c r="C34" t="s">
        <v>8819</v>
      </c>
      <c r="D34" t="s">
        <v>8833</v>
      </c>
      <c r="E34" t="s">
        <v>8830</v>
      </c>
      <c r="F34" t="s">
        <v>9151</v>
      </c>
    </row>
    <row r="35" spans="1:6" x14ac:dyDescent="0.45">
      <c r="A35" t="s">
        <v>8701</v>
      </c>
      <c r="B35" t="s">
        <v>8702</v>
      </c>
      <c r="C35" t="s">
        <v>8819</v>
      </c>
      <c r="D35" t="s">
        <v>8833</v>
      </c>
      <c r="E35" t="s">
        <v>8830</v>
      </c>
      <c r="F35" t="s">
        <v>9151</v>
      </c>
    </row>
    <row r="36" spans="1:6" x14ac:dyDescent="0.45">
      <c r="A36" t="s">
        <v>8703</v>
      </c>
      <c r="B36" t="s">
        <v>8704</v>
      </c>
      <c r="C36" t="s">
        <v>8819</v>
      </c>
      <c r="D36" t="s">
        <v>8833</v>
      </c>
      <c r="E36" t="s">
        <v>8830</v>
      </c>
      <c r="F36" t="s">
        <v>9151</v>
      </c>
    </row>
    <row r="37" spans="1:6" x14ac:dyDescent="0.45">
      <c r="A37" t="s">
        <v>7986</v>
      </c>
      <c r="B37" t="s">
        <v>7987</v>
      </c>
      <c r="C37" t="s">
        <v>8819</v>
      </c>
      <c r="D37" t="s">
        <v>8833</v>
      </c>
      <c r="F37" t="s">
        <v>9151</v>
      </c>
    </row>
    <row r="38" spans="1:6" x14ac:dyDescent="0.45">
      <c r="A38" t="s">
        <v>8257</v>
      </c>
      <c r="B38" t="s">
        <v>8258</v>
      </c>
      <c r="C38" t="s">
        <v>8819</v>
      </c>
      <c r="D38" t="s">
        <v>8833</v>
      </c>
      <c r="F38" t="s">
        <v>9151</v>
      </c>
    </row>
    <row r="39" spans="1:6" x14ac:dyDescent="0.45">
      <c r="A39" t="s">
        <v>8287</v>
      </c>
      <c r="B39" t="s">
        <v>8288</v>
      </c>
      <c r="C39" t="s">
        <v>8819</v>
      </c>
      <c r="D39" t="s">
        <v>8833</v>
      </c>
    </row>
    <row r="40" spans="1:6" x14ac:dyDescent="0.45">
      <c r="A40" t="s">
        <v>8425</v>
      </c>
      <c r="B40" t="s">
        <v>8426</v>
      </c>
      <c r="C40" t="s">
        <v>8819</v>
      </c>
      <c r="D40" t="s">
        <v>8833</v>
      </c>
      <c r="F40" t="s">
        <v>9151</v>
      </c>
    </row>
    <row r="41" spans="1:6" x14ac:dyDescent="0.45">
      <c r="A41" t="s">
        <v>8473</v>
      </c>
      <c r="B41" t="s">
        <v>8474</v>
      </c>
      <c r="C41" t="s">
        <v>8819</v>
      </c>
      <c r="D41" t="s">
        <v>8833</v>
      </c>
    </row>
    <row r="42" spans="1:6" x14ac:dyDescent="0.45">
      <c r="A42" t="s">
        <v>8361</v>
      </c>
      <c r="B42" t="s">
        <v>8362</v>
      </c>
      <c r="C42" t="s">
        <v>8819</v>
      </c>
      <c r="D42" t="s">
        <v>8833</v>
      </c>
    </row>
    <row r="43" spans="1:6" x14ac:dyDescent="0.45">
      <c r="A43" t="s">
        <v>8143</v>
      </c>
      <c r="B43" t="s">
        <v>8144</v>
      </c>
      <c r="C43" t="s">
        <v>6031</v>
      </c>
    </row>
    <row r="44" spans="1:6" x14ac:dyDescent="0.45">
      <c r="A44" t="s">
        <v>7879</v>
      </c>
      <c r="B44" t="s">
        <v>7880</v>
      </c>
      <c r="C44" t="s">
        <v>6031</v>
      </c>
    </row>
    <row r="45" spans="1:6" x14ac:dyDescent="0.45">
      <c r="A45" t="s">
        <v>8016</v>
      </c>
      <c r="B45" t="s">
        <v>8017</v>
      </c>
      <c r="C45" t="s">
        <v>6031</v>
      </c>
    </row>
    <row r="46" spans="1:6" x14ac:dyDescent="0.45">
      <c r="A46" t="s">
        <v>8018</v>
      </c>
      <c r="B46" t="s">
        <v>8019</v>
      </c>
      <c r="C46" t="s">
        <v>6031</v>
      </c>
    </row>
    <row r="47" spans="1:6" x14ac:dyDescent="0.45">
      <c r="A47" t="s">
        <v>8549</v>
      </c>
      <c r="B47" t="s">
        <v>8550</v>
      </c>
      <c r="C47" t="s">
        <v>6031</v>
      </c>
    </row>
    <row r="48" spans="1:6" x14ac:dyDescent="0.45">
      <c r="A48" t="s">
        <v>8020</v>
      </c>
      <c r="B48" t="s">
        <v>8021</v>
      </c>
      <c r="C48" t="s">
        <v>6031</v>
      </c>
    </row>
    <row r="49" spans="1:5" x14ac:dyDescent="0.45">
      <c r="A49" t="s">
        <v>8551</v>
      </c>
      <c r="B49" t="s">
        <v>8552</v>
      </c>
      <c r="C49" t="s">
        <v>6031</v>
      </c>
    </row>
    <row r="50" spans="1:5" x14ac:dyDescent="0.45">
      <c r="A50" t="s">
        <v>7881</v>
      </c>
      <c r="B50" t="s">
        <v>7882</v>
      </c>
      <c r="C50" t="s">
        <v>6031</v>
      </c>
    </row>
    <row r="51" spans="1:5" x14ac:dyDescent="0.45">
      <c r="A51" t="s">
        <v>8022</v>
      </c>
      <c r="B51" t="s">
        <v>8023</v>
      </c>
      <c r="C51" t="s">
        <v>6031</v>
      </c>
    </row>
    <row r="52" spans="1:5" x14ac:dyDescent="0.45">
      <c r="A52" t="s">
        <v>8553</v>
      </c>
      <c r="B52" t="s">
        <v>8554</v>
      </c>
      <c r="C52" t="s">
        <v>6031</v>
      </c>
    </row>
    <row r="53" spans="1:5" x14ac:dyDescent="0.45">
      <c r="A53" t="s">
        <v>7883</v>
      </c>
      <c r="B53" t="s">
        <v>7884</v>
      </c>
      <c r="C53" t="s">
        <v>6031</v>
      </c>
    </row>
    <row r="54" spans="1:5" x14ac:dyDescent="0.45">
      <c r="A54" t="s">
        <v>8024</v>
      </c>
      <c r="B54" t="s">
        <v>8025</v>
      </c>
      <c r="C54" t="s">
        <v>6031</v>
      </c>
    </row>
    <row r="55" spans="1:5" x14ac:dyDescent="0.45">
      <c r="A55" t="s">
        <v>7885</v>
      </c>
      <c r="B55" t="s">
        <v>7886</v>
      </c>
      <c r="C55" t="s">
        <v>6031</v>
      </c>
      <c r="E55" t="s">
        <v>8830</v>
      </c>
    </row>
    <row r="56" spans="1:5" x14ac:dyDescent="0.45">
      <c r="A56" t="s">
        <v>8026</v>
      </c>
      <c r="B56" t="s">
        <v>8027</v>
      </c>
      <c r="C56" t="s">
        <v>6031</v>
      </c>
    </row>
    <row r="57" spans="1:5" x14ac:dyDescent="0.45">
      <c r="A57" t="s">
        <v>8555</v>
      </c>
      <c r="B57" t="s">
        <v>8556</v>
      </c>
      <c r="C57" t="s">
        <v>6031</v>
      </c>
    </row>
    <row r="58" spans="1:5" x14ac:dyDescent="0.45">
      <c r="A58" t="s">
        <v>7887</v>
      </c>
      <c r="B58" t="s">
        <v>7888</v>
      </c>
      <c r="C58" t="s">
        <v>6031</v>
      </c>
    </row>
    <row r="59" spans="1:5" x14ac:dyDescent="0.45">
      <c r="A59" t="s">
        <v>8557</v>
      </c>
      <c r="B59" t="s">
        <v>8558</v>
      </c>
      <c r="C59" t="s">
        <v>6031</v>
      </c>
    </row>
    <row r="60" spans="1:5" x14ac:dyDescent="0.45">
      <c r="A60" t="s">
        <v>8145</v>
      </c>
      <c r="B60" t="s">
        <v>8146</v>
      </c>
      <c r="C60" t="s">
        <v>6031</v>
      </c>
    </row>
    <row r="61" spans="1:5" x14ac:dyDescent="0.45">
      <c r="A61" t="s">
        <v>8028</v>
      </c>
      <c r="B61" t="s">
        <v>8029</v>
      </c>
      <c r="C61" t="s">
        <v>6031</v>
      </c>
    </row>
    <row r="62" spans="1:5" x14ac:dyDescent="0.45">
      <c r="A62" t="s">
        <v>8147</v>
      </c>
      <c r="B62" t="s">
        <v>8148</v>
      </c>
      <c r="C62" t="s">
        <v>6031</v>
      </c>
    </row>
    <row r="63" spans="1:5" x14ac:dyDescent="0.45">
      <c r="A63" t="s">
        <v>8559</v>
      </c>
      <c r="B63" t="s">
        <v>8560</v>
      </c>
      <c r="C63" t="s">
        <v>6031</v>
      </c>
    </row>
    <row r="64" spans="1:5" x14ac:dyDescent="0.45">
      <c r="A64" t="s">
        <v>8030</v>
      </c>
      <c r="B64" t="s">
        <v>8031</v>
      </c>
      <c r="C64" t="s">
        <v>6031</v>
      </c>
    </row>
    <row r="65" spans="1:5" x14ac:dyDescent="0.45">
      <c r="A65" t="s">
        <v>8032</v>
      </c>
      <c r="B65" t="s">
        <v>8033</v>
      </c>
      <c r="C65" t="s">
        <v>6031</v>
      </c>
    </row>
    <row r="66" spans="1:5" x14ac:dyDescent="0.45">
      <c r="A66" t="s">
        <v>7889</v>
      </c>
      <c r="B66" t="s">
        <v>7890</v>
      </c>
      <c r="C66" t="s">
        <v>6031</v>
      </c>
    </row>
    <row r="67" spans="1:5" x14ac:dyDescent="0.45">
      <c r="A67" t="s">
        <v>8034</v>
      </c>
      <c r="B67" t="s">
        <v>8035</v>
      </c>
      <c r="C67" t="s">
        <v>6031</v>
      </c>
    </row>
    <row r="68" spans="1:5" x14ac:dyDescent="0.45">
      <c r="A68" t="s">
        <v>8036</v>
      </c>
      <c r="B68" t="s">
        <v>8037</v>
      </c>
      <c r="C68" t="s">
        <v>6031</v>
      </c>
    </row>
    <row r="69" spans="1:5" x14ac:dyDescent="0.45">
      <c r="A69" t="s">
        <v>7891</v>
      </c>
      <c r="B69" t="s">
        <v>7892</v>
      </c>
      <c r="C69" t="s">
        <v>6031</v>
      </c>
    </row>
    <row r="70" spans="1:5" x14ac:dyDescent="0.45">
      <c r="A70" t="s">
        <v>8149</v>
      </c>
      <c r="B70" t="s">
        <v>8150</v>
      </c>
      <c r="C70" t="s">
        <v>6031</v>
      </c>
    </row>
    <row r="71" spans="1:5" x14ac:dyDescent="0.45">
      <c r="A71" t="s">
        <v>8561</v>
      </c>
      <c r="B71" t="s">
        <v>8562</v>
      </c>
      <c r="C71" t="s">
        <v>6031</v>
      </c>
    </row>
    <row r="72" spans="1:5" x14ac:dyDescent="0.45">
      <c r="A72" t="s">
        <v>8151</v>
      </c>
      <c r="B72" t="s">
        <v>8152</v>
      </c>
      <c r="C72" t="s">
        <v>6031</v>
      </c>
    </row>
    <row r="73" spans="1:5" x14ac:dyDescent="0.45">
      <c r="A73" t="s">
        <v>8563</v>
      </c>
      <c r="B73" t="s">
        <v>8564</v>
      </c>
      <c r="C73" t="s">
        <v>6031</v>
      </c>
      <c r="E73" t="s">
        <v>8830</v>
      </c>
    </row>
    <row r="74" spans="1:5" x14ac:dyDescent="0.45">
      <c r="A74" t="s">
        <v>7893</v>
      </c>
      <c r="B74" t="s">
        <v>7894</v>
      </c>
      <c r="C74" t="s">
        <v>6031</v>
      </c>
    </row>
    <row r="75" spans="1:5" x14ac:dyDescent="0.45">
      <c r="A75" t="s">
        <v>8153</v>
      </c>
      <c r="B75" t="s">
        <v>8154</v>
      </c>
      <c r="C75" t="s">
        <v>6031</v>
      </c>
    </row>
    <row r="76" spans="1:5" x14ac:dyDescent="0.45">
      <c r="A76" t="s">
        <v>8155</v>
      </c>
      <c r="B76" t="s">
        <v>8156</v>
      </c>
      <c r="C76" t="s">
        <v>6031</v>
      </c>
    </row>
    <row r="77" spans="1:5" x14ac:dyDescent="0.45">
      <c r="A77" t="s">
        <v>8038</v>
      </c>
      <c r="B77" t="s">
        <v>8039</v>
      </c>
      <c r="C77" t="s">
        <v>6031</v>
      </c>
    </row>
    <row r="78" spans="1:5" x14ac:dyDescent="0.45">
      <c r="A78" t="s">
        <v>8040</v>
      </c>
      <c r="B78" t="s">
        <v>8041</v>
      </c>
      <c r="C78" t="s">
        <v>6031</v>
      </c>
    </row>
    <row r="79" spans="1:5" x14ac:dyDescent="0.45">
      <c r="A79" t="s">
        <v>8565</v>
      </c>
      <c r="B79" t="s">
        <v>8566</v>
      </c>
      <c r="C79" t="s">
        <v>6031</v>
      </c>
    </row>
    <row r="80" spans="1:5" x14ac:dyDescent="0.45">
      <c r="A80" t="s">
        <v>8042</v>
      </c>
      <c r="B80" t="s">
        <v>8043</v>
      </c>
      <c r="C80" t="s">
        <v>6031</v>
      </c>
    </row>
    <row r="81" spans="1:3" x14ac:dyDescent="0.45">
      <c r="A81" t="s">
        <v>8567</v>
      </c>
      <c r="B81" t="s">
        <v>8568</v>
      </c>
      <c r="C81" t="s">
        <v>6031</v>
      </c>
    </row>
    <row r="82" spans="1:3" x14ac:dyDescent="0.45">
      <c r="A82" t="s">
        <v>8569</v>
      </c>
      <c r="B82" t="s">
        <v>8570</v>
      </c>
      <c r="C82" t="s">
        <v>6031</v>
      </c>
    </row>
    <row r="83" spans="1:3" x14ac:dyDescent="0.45">
      <c r="A83" t="s">
        <v>8044</v>
      </c>
      <c r="B83" t="s">
        <v>8045</v>
      </c>
      <c r="C83" t="s">
        <v>6031</v>
      </c>
    </row>
    <row r="84" spans="1:3" x14ac:dyDescent="0.45">
      <c r="A84" t="s">
        <v>8571</v>
      </c>
      <c r="B84" t="s">
        <v>8572</v>
      </c>
      <c r="C84" t="s">
        <v>6031</v>
      </c>
    </row>
    <row r="85" spans="1:3" x14ac:dyDescent="0.45">
      <c r="A85" t="s">
        <v>8573</v>
      </c>
      <c r="B85" t="s">
        <v>8574</v>
      </c>
      <c r="C85" t="s">
        <v>6031</v>
      </c>
    </row>
    <row r="86" spans="1:3" x14ac:dyDescent="0.45">
      <c r="A86" t="s">
        <v>8046</v>
      </c>
      <c r="B86" t="s">
        <v>8047</v>
      </c>
      <c r="C86" t="s">
        <v>6031</v>
      </c>
    </row>
    <row r="87" spans="1:3" x14ac:dyDescent="0.45">
      <c r="A87" t="s">
        <v>8575</v>
      </c>
      <c r="B87" t="s">
        <v>8576</v>
      </c>
      <c r="C87" t="s">
        <v>6031</v>
      </c>
    </row>
    <row r="88" spans="1:3" x14ac:dyDescent="0.45">
      <c r="A88" t="s">
        <v>8157</v>
      </c>
      <c r="B88" t="s">
        <v>8158</v>
      </c>
      <c r="C88" t="s">
        <v>6031</v>
      </c>
    </row>
    <row r="89" spans="1:3" x14ac:dyDescent="0.45">
      <c r="A89" t="s">
        <v>8048</v>
      </c>
      <c r="B89" t="s">
        <v>8049</v>
      </c>
      <c r="C89" t="s">
        <v>6031</v>
      </c>
    </row>
    <row r="90" spans="1:3" x14ac:dyDescent="0.45">
      <c r="A90" t="s">
        <v>8050</v>
      </c>
      <c r="B90" t="s">
        <v>8051</v>
      </c>
      <c r="C90" t="s">
        <v>6031</v>
      </c>
    </row>
    <row r="91" spans="1:3" x14ac:dyDescent="0.45">
      <c r="A91" t="s">
        <v>2793</v>
      </c>
      <c r="B91" t="s">
        <v>8159</v>
      </c>
      <c r="C91" t="s">
        <v>6031</v>
      </c>
    </row>
    <row r="92" spans="1:3" x14ac:dyDescent="0.45">
      <c r="A92" t="s">
        <v>2794</v>
      </c>
      <c r="B92" t="s">
        <v>8577</v>
      </c>
      <c r="C92" t="s">
        <v>6031</v>
      </c>
    </row>
    <row r="93" spans="1:3" x14ac:dyDescent="0.45">
      <c r="A93" t="s">
        <v>2795</v>
      </c>
      <c r="B93" t="s">
        <v>8160</v>
      </c>
      <c r="C93" t="s">
        <v>6031</v>
      </c>
    </row>
    <row r="94" spans="1:3" x14ac:dyDescent="0.45">
      <c r="A94" t="s">
        <v>2796</v>
      </c>
      <c r="B94" t="s">
        <v>8161</v>
      </c>
      <c r="C94" t="s">
        <v>6031</v>
      </c>
    </row>
    <row r="95" spans="1:3" x14ac:dyDescent="0.45">
      <c r="A95" t="s">
        <v>2798</v>
      </c>
      <c r="B95" t="s">
        <v>8578</v>
      </c>
      <c r="C95" t="s">
        <v>6031</v>
      </c>
    </row>
    <row r="96" spans="1:3" x14ac:dyDescent="0.45">
      <c r="A96" t="s">
        <v>2799</v>
      </c>
      <c r="B96" t="s">
        <v>7895</v>
      </c>
      <c r="C96" t="s">
        <v>6031</v>
      </c>
    </row>
    <row r="97" spans="1:3" x14ac:dyDescent="0.45">
      <c r="A97" t="s">
        <v>2800</v>
      </c>
      <c r="B97" t="s">
        <v>8579</v>
      </c>
      <c r="C97" t="s">
        <v>6031</v>
      </c>
    </row>
    <row r="98" spans="1:3" x14ac:dyDescent="0.45">
      <c r="A98" t="s">
        <v>8052</v>
      </c>
      <c r="B98" t="s">
        <v>8053</v>
      </c>
      <c r="C98" t="s">
        <v>6031</v>
      </c>
    </row>
    <row r="99" spans="1:3" x14ac:dyDescent="0.45">
      <c r="A99" t="s">
        <v>8162</v>
      </c>
      <c r="B99" t="s">
        <v>8163</v>
      </c>
      <c r="C99" t="s">
        <v>6031</v>
      </c>
    </row>
    <row r="100" spans="1:3" x14ac:dyDescent="0.45">
      <c r="A100" t="s">
        <v>8580</v>
      </c>
      <c r="B100" t="s">
        <v>8581</v>
      </c>
      <c r="C100" t="s">
        <v>6031</v>
      </c>
    </row>
    <row r="101" spans="1:3" x14ac:dyDescent="0.45">
      <c r="A101" t="s">
        <v>8054</v>
      </c>
      <c r="B101" t="s">
        <v>8055</v>
      </c>
      <c r="C101" t="s">
        <v>6031</v>
      </c>
    </row>
    <row r="102" spans="1:3" x14ac:dyDescent="0.45">
      <c r="A102" t="s">
        <v>7896</v>
      </c>
      <c r="B102" t="s">
        <v>7897</v>
      </c>
      <c r="C102" t="s">
        <v>6031</v>
      </c>
    </row>
    <row r="103" spans="1:3" x14ac:dyDescent="0.45">
      <c r="A103" t="s">
        <v>8164</v>
      </c>
      <c r="B103" t="s">
        <v>8165</v>
      </c>
      <c r="C103" t="s">
        <v>6031</v>
      </c>
    </row>
    <row r="104" spans="1:3" x14ac:dyDescent="0.45">
      <c r="A104" t="s">
        <v>7898</v>
      </c>
      <c r="B104" t="s">
        <v>7899</v>
      </c>
      <c r="C104" t="s">
        <v>6031</v>
      </c>
    </row>
    <row r="105" spans="1:3" x14ac:dyDescent="0.45">
      <c r="A105" t="s">
        <v>7900</v>
      </c>
      <c r="B105" t="s">
        <v>7901</v>
      </c>
      <c r="C105" t="s">
        <v>6031</v>
      </c>
    </row>
    <row r="106" spans="1:3" x14ac:dyDescent="0.45">
      <c r="A106" t="s">
        <v>8056</v>
      </c>
      <c r="B106" t="s">
        <v>8057</v>
      </c>
      <c r="C106" t="s">
        <v>6031</v>
      </c>
    </row>
    <row r="107" spans="1:3" x14ac:dyDescent="0.45">
      <c r="A107" t="s">
        <v>8166</v>
      </c>
      <c r="B107" t="s">
        <v>8167</v>
      </c>
      <c r="C107" t="s">
        <v>6031</v>
      </c>
    </row>
    <row r="108" spans="1:3" x14ac:dyDescent="0.45">
      <c r="A108" t="s">
        <v>7902</v>
      </c>
      <c r="B108" t="s">
        <v>7903</v>
      </c>
      <c r="C108" t="s">
        <v>6031</v>
      </c>
    </row>
    <row r="109" spans="1:3" x14ac:dyDescent="0.45">
      <c r="A109" t="s">
        <v>7904</v>
      </c>
      <c r="B109" t="s">
        <v>7905</v>
      </c>
      <c r="C109" t="s">
        <v>6031</v>
      </c>
    </row>
    <row r="110" spans="1:3" x14ac:dyDescent="0.45">
      <c r="A110" t="s">
        <v>8584</v>
      </c>
      <c r="B110" t="s">
        <v>8585</v>
      </c>
      <c r="C110" t="s">
        <v>6031</v>
      </c>
    </row>
    <row r="111" spans="1:3" x14ac:dyDescent="0.45">
      <c r="A111" t="s">
        <v>8586</v>
      </c>
      <c r="B111" t="s">
        <v>8587</v>
      </c>
      <c r="C111" t="s">
        <v>6031</v>
      </c>
    </row>
    <row r="112" spans="1:3" x14ac:dyDescent="0.45">
      <c r="A112" t="s">
        <v>8588</v>
      </c>
      <c r="B112" t="s">
        <v>8589</v>
      </c>
      <c r="C112" t="s">
        <v>6031</v>
      </c>
    </row>
    <row r="113" spans="1:3" x14ac:dyDescent="0.45">
      <c r="A113" t="s">
        <v>8590</v>
      </c>
      <c r="B113" t="s">
        <v>8591</v>
      </c>
      <c r="C113" t="s">
        <v>6031</v>
      </c>
    </row>
    <row r="114" spans="1:3" x14ac:dyDescent="0.45">
      <c r="A114" t="s">
        <v>7906</v>
      </c>
      <c r="B114" t="s">
        <v>7907</v>
      </c>
      <c r="C114" t="s">
        <v>6031</v>
      </c>
    </row>
    <row r="115" spans="1:3" x14ac:dyDescent="0.45">
      <c r="A115" t="s">
        <v>8058</v>
      </c>
      <c r="B115" t="s">
        <v>8059</v>
      </c>
      <c r="C115" t="s">
        <v>6031</v>
      </c>
    </row>
    <row r="116" spans="1:3" x14ac:dyDescent="0.45">
      <c r="A116" t="s">
        <v>8060</v>
      </c>
      <c r="B116" t="s">
        <v>8061</v>
      </c>
      <c r="C116" t="s">
        <v>6031</v>
      </c>
    </row>
    <row r="117" spans="1:3" x14ac:dyDescent="0.45">
      <c r="A117" t="s">
        <v>8168</v>
      </c>
      <c r="B117" t="s">
        <v>8169</v>
      </c>
      <c r="C117" t="s">
        <v>6031</v>
      </c>
    </row>
    <row r="118" spans="1:3" x14ac:dyDescent="0.45">
      <c r="A118" t="s">
        <v>7908</v>
      </c>
      <c r="B118" t="s">
        <v>7909</v>
      </c>
      <c r="C118" t="s">
        <v>6031</v>
      </c>
    </row>
    <row r="119" spans="1:3" x14ac:dyDescent="0.45">
      <c r="A119" t="s">
        <v>8170</v>
      </c>
      <c r="B119" t="s">
        <v>8171</v>
      </c>
      <c r="C119" t="s">
        <v>6031</v>
      </c>
    </row>
    <row r="120" spans="1:3" x14ac:dyDescent="0.45">
      <c r="A120" t="s">
        <v>8172</v>
      </c>
      <c r="B120" t="s">
        <v>8173</v>
      </c>
      <c r="C120" t="s">
        <v>6031</v>
      </c>
    </row>
    <row r="121" spans="1:3" x14ac:dyDescent="0.45">
      <c r="A121" t="s">
        <v>8592</v>
      </c>
      <c r="B121" t="s">
        <v>8593</v>
      </c>
      <c r="C121" t="s">
        <v>6031</v>
      </c>
    </row>
    <row r="122" spans="1:3" x14ac:dyDescent="0.45">
      <c r="A122" t="s">
        <v>8174</v>
      </c>
      <c r="B122" t="s">
        <v>8175</v>
      </c>
      <c r="C122" t="s">
        <v>6031</v>
      </c>
    </row>
    <row r="123" spans="1:3" x14ac:dyDescent="0.45">
      <c r="A123" t="s">
        <v>8594</v>
      </c>
      <c r="B123" t="s">
        <v>8595</v>
      </c>
      <c r="C123" t="s">
        <v>6031</v>
      </c>
    </row>
    <row r="124" spans="1:3" x14ac:dyDescent="0.45">
      <c r="A124" t="s">
        <v>7910</v>
      </c>
      <c r="B124" t="s">
        <v>7911</v>
      </c>
      <c r="C124" t="s">
        <v>6031</v>
      </c>
    </row>
    <row r="125" spans="1:3" x14ac:dyDescent="0.45">
      <c r="A125" t="s">
        <v>8062</v>
      </c>
      <c r="B125" t="s">
        <v>8063</v>
      </c>
      <c r="C125" t="s">
        <v>6031</v>
      </c>
    </row>
    <row r="126" spans="1:3" x14ac:dyDescent="0.45">
      <c r="A126" t="s">
        <v>7912</v>
      </c>
      <c r="B126" t="s">
        <v>7913</v>
      </c>
      <c r="C126" t="s">
        <v>6031</v>
      </c>
    </row>
    <row r="127" spans="1:3" x14ac:dyDescent="0.45">
      <c r="A127" t="s">
        <v>8176</v>
      </c>
      <c r="B127" t="s">
        <v>8177</v>
      </c>
      <c r="C127" t="s">
        <v>6031</v>
      </c>
    </row>
    <row r="128" spans="1:3" x14ac:dyDescent="0.45">
      <c r="A128" t="s">
        <v>7914</v>
      </c>
      <c r="B128" t="s">
        <v>7915</v>
      </c>
      <c r="C128" t="s">
        <v>6031</v>
      </c>
    </row>
    <row r="129" spans="1:3" x14ac:dyDescent="0.45">
      <c r="A129" t="s">
        <v>8064</v>
      </c>
      <c r="B129" t="s">
        <v>8065</v>
      </c>
      <c r="C129" t="s">
        <v>6031</v>
      </c>
    </row>
    <row r="130" spans="1:3" x14ac:dyDescent="0.45">
      <c r="A130" t="s">
        <v>8066</v>
      </c>
      <c r="B130" t="s">
        <v>8067</v>
      </c>
      <c r="C130" t="s">
        <v>6031</v>
      </c>
    </row>
    <row r="131" spans="1:3" x14ac:dyDescent="0.45">
      <c r="A131" t="s">
        <v>8596</v>
      </c>
      <c r="B131" t="s">
        <v>8597</v>
      </c>
      <c r="C131" t="s">
        <v>6031</v>
      </c>
    </row>
    <row r="132" spans="1:3" x14ac:dyDescent="0.45">
      <c r="A132" t="s">
        <v>8178</v>
      </c>
      <c r="B132" t="s">
        <v>8179</v>
      </c>
      <c r="C132" t="s">
        <v>6031</v>
      </c>
    </row>
    <row r="133" spans="1:3" x14ac:dyDescent="0.45">
      <c r="A133" t="s">
        <v>8068</v>
      </c>
      <c r="B133" t="s">
        <v>8069</v>
      </c>
      <c r="C133" t="s">
        <v>6031</v>
      </c>
    </row>
    <row r="134" spans="1:3" x14ac:dyDescent="0.45">
      <c r="A134" t="s">
        <v>8180</v>
      </c>
      <c r="B134" t="s">
        <v>8181</v>
      </c>
      <c r="C134" t="s">
        <v>6031</v>
      </c>
    </row>
    <row r="135" spans="1:3" x14ac:dyDescent="0.45">
      <c r="A135" t="s">
        <v>7916</v>
      </c>
      <c r="B135" t="s">
        <v>7917</v>
      </c>
      <c r="C135" t="s">
        <v>6031</v>
      </c>
    </row>
    <row r="136" spans="1:3" x14ac:dyDescent="0.45">
      <c r="A136" t="s">
        <v>7918</v>
      </c>
      <c r="B136" t="s">
        <v>7919</v>
      </c>
      <c r="C136" t="s">
        <v>6031</v>
      </c>
    </row>
    <row r="137" spans="1:3" x14ac:dyDescent="0.45">
      <c r="A137" t="s">
        <v>8070</v>
      </c>
      <c r="B137" t="s">
        <v>8071</v>
      </c>
      <c r="C137" t="s">
        <v>6031</v>
      </c>
    </row>
    <row r="138" spans="1:3" x14ac:dyDescent="0.45">
      <c r="A138" t="s">
        <v>7920</v>
      </c>
      <c r="B138" t="s">
        <v>7921</v>
      </c>
      <c r="C138" t="s">
        <v>6031</v>
      </c>
    </row>
    <row r="139" spans="1:3" x14ac:dyDescent="0.45">
      <c r="A139" t="s">
        <v>7922</v>
      </c>
      <c r="B139" t="s">
        <v>7923</v>
      </c>
      <c r="C139" t="s">
        <v>6031</v>
      </c>
    </row>
    <row r="140" spans="1:3" x14ac:dyDescent="0.45">
      <c r="A140" t="s">
        <v>8182</v>
      </c>
      <c r="B140" t="s">
        <v>8183</v>
      </c>
      <c r="C140" t="s">
        <v>6031</v>
      </c>
    </row>
    <row r="141" spans="1:3" x14ac:dyDescent="0.45">
      <c r="A141" t="s">
        <v>8598</v>
      </c>
      <c r="B141" t="s">
        <v>8599</v>
      </c>
      <c r="C141" t="s">
        <v>6031</v>
      </c>
    </row>
    <row r="142" spans="1:3" x14ac:dyDescent="0.45">
      <c r="A142" t="s">
        <v>8600</v>
      </c>
      <c r="B142" t="s">
        <v>8601</v>
      </c>
      <c r="C142" t="s">
        <v>6031</v>
      </c>
    </row>
    <row r="143" spans="1:3" x14ac:dyDescent="0.45">
      <c r="A143" t="s">
        <v>8072</v>
      </c>
      <c r="B143" t="s">
        <v>8073</v>
      </c>
      <c r="C143" t="s">
        <v>6031</v>
      </c>
    </row>
    <row r="144" spans="1:3" x14ac:dyDescent="0.45">
      <c r="A144" t="s">
        <v>2812</v>
      </c>
      <c r="B144" t="s">
        <v>8602</v>
      </c>
      <c r="C144" t="s">
        <v>6031</v>
      </c>
    </row>
    <row r="145" spans="1:3" x14ac:dyDescent="0.45">
      <c r="A145" t="s">
        <v>7924</v>
      </c>
      <c r="B145" t="s">
        <v>7925</v>
      </c>
      <c r="C145" t="s">
        <v>6031</v>
      </c>
    </row>
    <row r="146" spans="1:3" x14ac:dyDescent="0.45">
      <c r="A146" t="s">
        <v>7926</v>
      </c>
      <c r="B146" t="s">
        <v>7927</v>
      </c>
      <c r="C146" t="s">
        <v>6031</v>
      </c>
    </row>
    <row r="147" spans="1:3" x14ac:dyDescent="0.45">
      <c r="A147" t="s">
        <v>8184</v>
      </c>
      <c r="B147" t="s">
        <v>8185</v>
      </c>
      <c r="C147" t="s">
        <v>6031</v>
      </c>
    </row>
    <row r="148" spans="1:3" x14ac:dyDescent="0.45">
      <c r="A148" t="s">
        <v>8186</v>
      </c>
      <c r="B148" t="s">
        <v>8187</v>
      </c>
      <c r="C148" t="s">
        <v>6031</v>
      </c>
    </row>
    <row r="149" spans="1:3" x14ac:dyDescent="0.45">
      <c r="A149" t="s">
        <v>2813</v>
      </c>
      <c r="B149" t="s">
        <v>7928</v>
      </c>
      <c r="C149" t="s">
        <v>6031</v>
      </c>
    </row>
    <row r="150" spans="1:3" x14ac:dyDescent="0.45">
      <c r="A150" t="s">
        <v>2814</v>
      </c>
      <c r="B150" t="s">
        <v>8188</v>
      </c>
      <c r="C150" t="s">
        <v>6031</v>
      </c>
    </row>
    <row r="151" spans="1:3" x14ac:dyDescent="0.45">
      <c r="A151" t="s">
        <v>2815</v>
      </c>
      <c r="B151" t="s">
        <v>8603</v>
      </c>
      <c r="C151" t="s">
        <v>6031</v>
      </c>
    </row>
    <row r="152" spans="1:3" x14ac:dyDescent="0.45">
      <c r="A152" t="s">
        <v>2816</v>
      </c>
      <c r="B152" t="s">
        <v>8604</v>
      </c>
      <c r="C152" t="s">
        <v>6031</v>
      </c>
    </row>
    <row r="153" spans="1:3" x14ac:dyDescent="0.45">
      <c r="A153" t="s">
        <v>8189</v>
      </c>
      <c r="B153" t="s">
        <v>8190</v>
      </c>
      <c r="C153" t="s">
        <v>6031</v>
      </c>
    </row>
    <row r="154" spans="1:3" x14ac:dyDescent="0.45">
      <c r="A154" t="s">
        <v>8605</v>
      </c>
      <c r="B154" t="s">
        <v>8606</v>
      </c>
      <c r="C154" t="s">
        <v>6031</v>
      </c>
    </row>
    <row r="155" spans="1:3" x14ac:dyDescent="0.45">
      <c r="A155" t="s">
        <v>8191</v>
      </c>
      <c r="B155" t="s">
        <v>8192</v>
      </c>
      <c r="C155" t="s">
        <v>6031</v>
      </c>
    </row>
    <row r="156" spans="1:3" x14ac:dyDescent="0.45">
      <c r="A156" t="s">
        <v>8074</v>
      </c>
      <c r="B156" t="s">
        <v>8075</v>
      </c>
      <c r="C156" t="s">
        <v>6031</v>
      </c>
    </row>
    <row r="157" spans="1:3" x14ac:dyDescent="0.45">
      <c r="A157" t="s">
        <v>8607</v>
      </c>
      <c r="B157" t="s">
        <v>8608</v>
      </c>
      <c r="C157" t="s">
        <v>6031</v>
      </c>
    </row>
    <row r="158" spans="1:3" x14ac:dyDescent="0.45">
      <c r="A158" t="s">
        <v>7929</v>
      </c>
      <c r="B158" t="s">
        <v>7930</v>
      </c>
      <c r="C158" t="s">
        <v>6031</v>
      </c>
    </row>
    <row r="159" spans="1:3" x14ac:dyDescent="0.45">
      <c r="A159" t="s">
        <v>7931</v>
      </c>
      <c r="B159" t="s">
        <v>7932</v>
      </c>
      <c r="C159" t="s">
        <v>6031</v>
      </c>
    </row>
    <row r="160" spans="1:3" x14ac:dyDescent="0.45">
      <c r="A160" t="s">
        <v>8609</v>
      </c>
      <c r="B160" t="s">
        <v>8610</v>
      </c>
      <c r="C160" t="s">
        <v>6031</v>
      </c>
    </row>
    <row r="161" spans="1:3" x14ac:dyDescent="0.45">
      <c r="A161" t="s">
        <v>7933</v>
      </c>
      <c r="B161" t="s">
        <v>7934</v>
      </c>
      <c r="C161" t="s">
        <v>6031</v>
      </c>
    </row>
    <row r="162" spans="1:3" x14ac:dyDescent="0.45">
      <c r="A162" t="s">
        <v>8611</v>
      </c>
      <c r="B162" t="s">
        <v>8612</v>
      </c>
      <c r="C162" t="s">
        <v>6031</v>
      </c>
    </row>
    <row r="163" spans="1:3" x14ac:dyDescent="0.45">
      <c r="A163" t="s">
        <v>7935</v>
      </c>
      <c r="B163" t="s">
        <v>7936</v>
      </c>
      <c r="C163" t="s">
        <v>6031</v>
      </c>
    </row>
    <row r="164" spans="1:3" x14ac:dyDescent="0.45">
      <c r="A164" t="s">
        <v>8615</v>
      </c>
      <c r="B164" t="s">
        <v>8616</v>
      </c>
      <c r="C164" t="s">
        <v>6031</v>
      </c>
    </row>
    <row r="165" spans="1:3" x14ac:dyDescent="0.45">
      <c r="A165" t="s">
        <v>8078</v>
      </c>
      <c r="B165" t="s">
        <v>8079</v>
      </c>
      <c r="C165" t="s">
        <v>6031</v>
      </c>
    </row>
    <row r="166" spans="1:3" x14ac:dyDescent="0.45">
      <c r="A166" t="s">
        <v>8195</v>
      </c>
      <c r="B166" t="s">
        <v>8196</v>
      </c>
      <c r="C166" t="s">
        <v>6031</v>
      </c>
    </row>
    <row r="167" spans="1:3" x14ac:dyDescent="0.45">
      <c r="A167" t="s">
        <v>2817</v>
      </c>
      <c r="B167" t="s">
        <v>8623</v>
      </c>
      <c r="C167" t="s">
        <v>6031</v>
      </c>
    </row>
    <row r="168" spans="1:3" x14ac:dyDescent="0.45">
      <c r="A168" t="s">
        <v>2818</v>
      </c>
      <c r="B168" t="s">
        <v>8197</v>
      </c>
      <c r="C168" t="s">
        <v>6031</v>
      </c>
    </row>
    <row r="169" spans="1:3" x14ac:dyDescent="0.45">
      <c r="A169" t="s">
        <v>7939</v>
      </c>
      <c r="B169" t="s">
        <v>7940</v>
      </c>
      <c r="C169" t="s">
        <v>6031</v>
      </c>
    </row>
    <row r="170" spans="1:3" x14ac:dyDescent="0.45">
      <c r="A170" t="s">
        <v>7941</v>
      </c>
      <c r="B170" t="s">
        <v>7942</v>
      </c>
      <c r="C170" t="s">
        <v>6031</v>
      </c>
    </row>
    <row r="171" spans="1:3" x14ac:dyDescent="0.45">
      <c r="A171" t="s">
        <v>8624</v>
      </c>
      <c r="B171" t="s">
        <v>8625</v>
      </c>
      <c r="C171" t="s">
        <v>6031</v>
      </c>
    </row>
    <row r="172" spans="1:3" x14ac:dyDescent="0.45">
      <c r="A172" t="s">
        <v>8198</v>
      </c>
      <c r="B172" t="s">
        <v>8199</v>
      </c>
      <c r="C172" t="s">
        <v>6031</v>
      </c>
    </row>
    <row r="173" spans="1:3" x14ac:dyDescent="0.45">
      <c r="A173" t="s">
        <v>7943</v>
      </c>
      <c r="B173" t="s">
        <v>7944</v>
      </c>
      <c r="C173" t="s">
        <v>6031</v>
      </c>
    </row>
    <row r="174" spans="1:3" x14ac:dyDescent="0.45">
      <c r="A174" t="s">
        <v>8082</v>
      </c>
      <c r="B174" t="s">
        <v>8083</v>
      </c>
      <c r="C174" t="s">
        <v>6031</v>
      </c>
    </row>
    <row r="175" spans="1:3" x14ac:dyDescent="0.45">
      <c r="A175" t="s">
        <v>8626</v>
      </c>
      <c r="B175" t="s">
        <v>8627</v>
      </c>
      <c r="C175" t="s">
        <v>6031</v>
      </c>
    </row>
    <row r="176" spans="1:3" x14ac:dyDescent="0.45">
      <c r="A176" t="s">
        <v>8628</v>
      </c>
      <c r="B176" t="s">
        <v>8629</v>
      </c>
      <c r="C176" t="s">
        <v>6031</v>
      </c>
    </row>
    <row r="177" spans="1:3" x14ac:dyDescent="0.45">
      <c r="A177" t="s">
        <v>8630</v>
      </c>
      <c r="B177" t="s">
        <v>8631</v>
      </c>
      <c r="C177" t="s">
        <v>6031</v>
      </c>
    </row>
    <row r="178" spans="1:3" x14ac:dyDescent="0.45">
      <c r="A178" t="s">
        <v>8632</v>
      </c>
      <c r="B178" t="s">
        <v>8633</v>
      </c>
      <c r="C178" t="s">
        <v>6031</v>
      </c>
    </row>
    <row r="179" spans="1:3" x14ac:dyDescent="0.45">
      <c r="A179" t="s">
        <v>8634</v>
      </c>
      <c r="B179" t="s">
        <v>8635</v>
      </c>
      <c r="C179" t="s">
        <v>6031</v>
      </c>
    </row>
    <row r="180" spans="1:3" x14ac:dyDescent="0.45">
      <c r="A180" t="s">
        <v>8200</v>
      </c>
      <c r="B180" t="s">
        <v>8201</v>
      </c>
      <c r="C180" t="s">
        <v>6031</v>
      </c>
    </row>
    <row r="181" spans="1:3" x14ac:dyDescent="0.45">
      <c r="A181" t="s">
        <v>8084</v>
      </c>
      <c r="B181" t="s">
        <v>8085</v>
      </c>
      <c r="C181" t="s">
        <v>6031</v>
      </c>
    </row>
    <row r="182" spans="1:3" x14ac:dyDescent="0.45">
      <c r="A182" t="s">
        <v>8202</v>
      </c>
      <c r="B182" t="s">
        <v>8203</v>
      </c>
      <c r="C182" t="s">
        <v>6031</v>
      </c>
    </row>
    <row r="183" spans="1:3" x14ac:dyDescent="0.45">
      <c r="A183" t="s">
        <v>8086</v>
      </c>
      <c r="B183" t="s">
        <v>8087</v>
      </c>
      <c r="C183" t="s">
        <v>6031</v>
      </c>
    </row>
    <row r="184" spans="1:3" x14ac:dyDescent="0.45">
      <c r="A184" t="s">
        <v>8088</v>
      </c>
      <c r="B184" t="s">
        <v>8089</v>
      </c>
      <c r="C184" t="s">
        <v>6031</v>
      </c>
    </row>
    <row r="185" spans="1:3" x14ac:dyDescent="0.45">
      <c r="A185" t="s">
        <v>8204</v>
      </c>
      <c r="B185" t="s">
        <v>8205</v>
      </c>
      <c r="C185" t="s">
        <v>6031</v>
      </c>
    </row>
    <row r="186" spans="1:3" x14ac:dyDescent="0.45">
      <c r="A186" t="s">
        <v>8638</v>
      </c>
      <c r="B186" t="s">
        <v>8639</v>
      </c>
      <c r="C186" t="s">
        <v>6031</v>
      </c>
    </row>
    <row r="187" spans="1:3" x14ac:dyDescent="0.45">
      <c r="A187" t="s">
        <v>8640</v>
      </c>
      <c r="B187" t="s">
        <v>8641</v>
      </c>
      <c r="C187" t="s">
        <v>6031</v>
      </c>
    </row>
    <row r="188" spans="1:3" x14ac:dyDescent="0.45">
      <c r="A188" t="s">
        <v>7947</v>
      </c>
      <c r="B188" t="s">
        <v>7948</v>
      </c>
      <c r="C188" t="s">
        <v>6031</v>
      </c>
    </row>
    <row r="189" spans="1:3" x14ac:dyDescent="0.45">
      <c r="A189" t="s">
        <v>7949</v>
      </c>
      <c r="B189" t="s">
        <v>7950</v>
      </c>
      <c r="C189" t="s">
        <v>6031</v>
      </c>
    </row>
    <row r="190" spans="1:3" x14ac:dyDescent="0.45">
      <c r="A190" t="s">
        <v>8090</v>
      </c>
      <c r="B190" t="s">
        <v>8091</v>
      </c>
      <c r="C190" t="s">
        <v>6031</v>
      </c>
    </row>
    <row r="191" spans="1:3" x14ac:dyDescent="0.45">
      <c r="A191" t="s">
        <v>8206</v>
      </c>
      <c r="B191" t="s">
        <v>8207</v>
      </c>
      <c r="C191" t="s">
        <v>6031</v>
      </c>
    </row>
    <row r="192" spans="1:3" x14ac:dyDescent="0.45">
      <c r="A192" t="s">
        <v>8642</v>
      </c>
      <c r="B192" t="s">
        <v>8643</v>
      </c>
      <c r="C192" t="s">
        <v>6031</v>
      </c>
    </row>
    <row r="193" spans="1:3" x14ac:dyDescent="0.45">
      <c r="A193" t="s">
        <v>8208</v>
      </c>
      <c r="B193" t="s">
        <v>8209</v>
      </c>
      <c r="C193" t="s">
        <v>6031</v>
      </c>
    </row>
    <row r="194" spans="1:3" x14ac:dyDescent="0.45">
      <c r="A194" t="s">
        <v>8210</v>
      </c>
      <c r="B194" t="s">
        <v>8211</v>
      </c>
      <c r="C194" t="s">
        <v>6031</v>
      </c>
    </row>
    <row r="195" spans="1:3" x14ac:dyDescent="0.45">
      <c r="A195" t="s">
        <v>8644</v>
      </c>
      <c r="B195" t="s">
        <v>8645</v>
      </c>
      <c r="C195" t="s">
        <v>6031</v>
      </c>
    </row>
    <row r="196" spans="1:3" x14ac:dyDescent="0.45">
      <c r="A196" t="s">
        <v>8646</v>
      </c>
      <c r="B196" t="s">
        <v>8647</v>
      </c>
      <c r="C196" t="s">
        <v>6031</v>
      </c>
    </row>
    <row r="197" spans="1:3" x14ac:dyDescent="0.45">
      <c r="A197" t="s">
        <v>2830</v>
      </c>
      <c r="B197" t="s">
        <v>7951</v>
      </c>
      <c r="C197" t="s">
        <v>6031</v>
      </c>
    </row>
    <row r="198" spans="1:3" x14ac:dyDescent="0.45">
      <c r="A198" t="s">
        <v>2831</v>
      </c>
      <c r="B198" t="s">
        <v>8092</v>
      </c>
      <c r="C198" t="s">
        <v>6031</v>
      </c>
    </row>
    <row r="199" spans="1:3" x14ac:dyDescent="0.45">
      <c r="A199" t="s">
        <v>2832</v>
      </c>
      <c r="B199" t="s">
        <v>8093</v>
      </c>
      <c r="C199" t="s">
        <v>6031</v>
      </c>
    </row>
    <row r="200" spans="1:3" x14ac:dyDescent="0.45">
      <c r="A200" t="s">
        <v>2833</v>
      </c>
      <c r="B200" t="s">
        <v>8214</v>
      </c>
      <c r="C200" t="s">
        <v>6031</v>
      </c>
    </row>
    <row r="201" spans="1:3" x14ac:dyDescent="0.45">
      <c r="A201" t="s">
        <v>2839</v>
      </c>
      <c r="B201" t="s">
        <v>8648</v>
      </c>
      <c r="C201" t="s">
        <v>6031</v>
      </c>
    </row>
    <row r="202" spans="1:3" x14ac:dyDescent="0.45">
      <c r="A202" t="s">
        <v>2840</v>
      </c>
      <c r="B202" t="s">
        <v>8094</v>
      </c>
      <c r="C202" t="s">
        <v>6031</v>
      </c>
    </row>
    <row r="203" spans="1:3" x14ac:dyDescent="0.45">
      <c r="A203" t="s">
        <v>8649</v>
      </c>
      <c r="B203" t="s">
        <v>8650</v>
      </c>
      <c r="C203" t="s">
        <v>6031</v>
      </c>
    </row>
    <row r="204" spans="1:3" x14ac:dyDescent="0.45">
      <c r="A204" t="s">
        <v>8651</v>
      </c>
      <c r="B204" t="s">
        <v>8652</v>
      </c>
      <c r="C204" t="s">
        <v>6031</v>
      </c>
    </row>
    <row r="205" spans="1:3" x14ac:dyDescent="0.45">
      <c r="A205" t="s">
        <v>2841</v>
      </c>
      <c r="B205" t="s">
        <v>8653</v>
      </c>
      <c r="C205" t="s">
        <v>6031</v>
      </c>
    </row>
    <row r="206" spans="1:3" x14ac:dyDescent="0.45">
      <c r="A206" t="s">
        <v>2842</v>
      </c>
      <c r="B206" t="s">
        <v>8095</v>
      </c>
      <c r="C206" t="s">
        <v>6031</v>
      </c>
    </row>
    <row r="207" spans="1:3" x14ac:dyDescent="0.45">
      <c r="A207" t="s">
        <v>2844</v>
      </c>
      <c r="B207" t="s">
        <v>7952</v>
      </c>
      <c r="C207" t="s">
        <v>6031</v>
      </c>
    </row>
    <row r="208" spans="1:3" x14ac:dyDescent="0.45">
      <c r="A208" t="s">
        <v>8215</v>
      </c>
      <c r="B208" t="s">
        <v>8216</v>
      </c>
      <c r="C208" t="s">
        <v>6031</v>
      </c>
    </row>
    <row r="209" spans="1:3" x14ac:dyDescent="0.45">
      <c r="A209" t="s">
        <v>8217</v>
      </c>
      <c r="B209" t="s">
        <v>8218</v>
      </c>
      <c r="C209" t="s">
        <v>6031</v>
      </c>
    </row>
    <row r="210" spans="1:3" x14ac:dyDescent="0.45">
      <c r="A210" t="s">
        <v>8654</v>
      </c>
      <c r="B210" t="s">
        <v>8655</v>
      </c>
      <c r="C210" t="s">
        <v>6031</v>
      </c>
    </row>
    <row r="211" spans="1:3" x14ac:dyDescent="0.45">
      <c r="A211" t="s">
        <v>2852</v>
      </c>
      <c r="B211" t="s">
        <v>8656</v>
      </c>
      <c r="C211" t="s">
        <v>6031</v>
      </c>
    </row>
    <row r="212" spans="1:3" x14ac:dyDescent="0.45">
      <c r="A212" t="s">
        <v>2853</v>
      </c>
      <c r="B212" t="s">
        <v>8219</v>
      </c>
      <c r="C212" t="s">
        <v>6031</v>
      </c>
    </row>
    <row r="213" spans="1:3" x14ac:dyDescent="0.45">
      <c r="A213" t="s">
        <v>8096</v>
      </c>
      <c r="B213" t="s">
        <v>8097</v>
      </c>
      <c r="C213" t="s">
        <v>6031</v>
      </c>
    </row>
    <row r="214" spans="1:3" x14ac:dyDescent="0.45">
      <c r="A214" t="s">
        <v>8098</v>
      </c>
      <c r="B214" t="s">
        <v>8099</v>
      </c>
      <c r="C214" t="s">
        <v>6031</v>
      </c>
    </row>
    <row r="215" spans="1:3" x14ac:dyDescent="0.45">
      <c r="A215" t="s">
        <v>7953</v>
      </c>
      <c r="B215" t="s">
        <v>7954</v>
      </c>
      <c r="C215" t="s">
        <v>6031</v>
      </c>
    </row>
    <row r="216" spans="1:3" x14ac:dyDescent="0.45">
      <c r="A216" t="s">
        <v>8657</v>
      </c>
      <c r="B216" t="s">
        <v>8658</v>
      </c>
      <c r="C216" t="s">
        <v>6031</v>
      </c>
    </row>
    <row r="217" spans="1:3" x14ac:dyDescent="0.45">
      <c r="A217" t="s">
        <v>8100</v>
      </c>
      <c r="B217" t="s">
        <v>8101</v>
      </c>
      <c r="C217" t="s">
        <v>6031</v>
      </c>
    </row>
    <row r="218" spans="1:3" x14ac:dyDescent="0.45">
      <c r="A218" t="s">
        <v>2854</v>
      </c>
      <c r="B218" t="s">
        <v>8102</v>
      </c>
      <c r="C218" t="s">
        <v>6031</v>
      </c>
    </row>
    <row r="219" spans="1:3" x14ac:dyDescent="0.45">
      <c r="A219" t="s">
        <v>2855</v>
      </c>
      <c r="B219" t="s">
        <v>7955</v>
      </c>
      <c r="C219" t="s">
        <v>6031</v>
      </c>
    </row>
    <row r="220" spans="1:3" x14ac:dyDescent="0.45">
      <c r="A220" t="s">
        <v>2856</v>
      </c>
      <c r="B220" t="s">
        <v>8103</v>
      </c>
      <c r="C220" t="s">
        <v>6031</v>
      </c>
    </row>
    <row r="221" spans="1:3" x14ac:dyDescent="0.45">
      <c r="A221" t="s">
        <v>7956</v>
      </c>
      <c r="B221" t="s">
        <v>7957</v>
      </c>
      <c r="C221" t="s">
        <v>6031</v>
      </c>
    </row>
    <row r="222" spans="1:3" x14ac:dyDescent="0.45">
      <c r="A222" t="s">
        <v>2857</v>
      </c>
      <c r="B222" t="s">
        <v>7958</v>
      </c>
      <c r="C222" t="s">
        <v>6031</v>
      </c>
    </row>
    <row r="223" spans="1:3" x14ac:dyDescent="0.45">
      <c r="A223" t="s">
        <v>8104</v>
      </c>
      <c r="B223" t="s">
        <v>8105</v>
      </c>
      <c r="C223" t="s">
        <v>6031</v>
      </c>
    </row>
    <row r="224" spans="1:3" x14ac:dyDescent="0.45">
      <c r="A224" t="s">
        <v>7959</v>
      </c>
      <c r="B224" t="s">
        <v>7960</v>
      </c>
      <c r="C224" t="s">
        <v>6031</v>
      </c>
    </row>
    <row r="225" spans="1:3" x14ac:dyDescent="0.45">
      <c r="A225" t="s">
        <v>8220</v>
      </c>
      <c r="B225" t="s">
        <v>8221</v>
      </c>
      <c r="C225" t="s">
        <v>6031</v>
      </c>
    </row>
    <row r="226" spans="1:3" x14ac:dyDescent="0.45">
      <c r="A226" t="s">
        <v>8106</v>
      </c>
      <c r="B226" t="s">
        <v>8107</v>
      </c>
      <c r="C226" t="s">
        <v>6031</v>
      </c>
    </row>
    <row r="227" spans="1:3" x14ac:dyDescent="0.45">
      <c r="A227" t="s">
        <v>8108</v>
      </c>
      <c r="B227" t="s">
        <v>8109</v>
      </c>
      <c r="C227" t="s">
        <v>6031</v>
      </c>
    </row>
    <row r="228" spans="1:3" x14ac:dyDescent="0.45">
      <c r="A228" t="s">
        <v>8659</v>
      </c>
      <c r="B228" t="s">
        <v>8660</v>
      </c>
      <c r="C228" t="s">
        <v>6031</v>
      </c>
    </row>
    <row r="229" spans="1:3" x14ac:dyDescent="0.45">
      <c r="A229" t="s">
        <v>8110</v>
      </c>
      <c r="B229" t="s">
        <v>8111</v>
      </c>
      <c r="C229" t="s">
        <v>6031</v>
      </c>
    </row>
    <row r="230" spans="1:3" x14ac:dyDescent="0.45">
      <c r="A230" t="s">
        <v>8661</v>
      </c>
      <c r="B230" t="s">
        <v>8662</v>
      </c>
      <c r="C230" t="s">
        <v>6031</v>
      </c>
    </row>
    <row r="231" spans="1:3" x14ac:dyDescent="0.45">
      <c r="A231" t="s">
        <v>8222</v>
      </c>
      <c r="B231" t="s">
        <v>8223</v>
      </c>
      <c r="C231" t="s">
        <v>6031</v>
      </c>
    </row>
    <row r="232" spans="1:3" x14ac:dyDescent="0.45">
      <c r="A232" t="s">
        <v>8224</v>
      </c>
      <c r="B232" t="s">
        <v>8225</v>
      </c>
      <c r="C232" t="s">
        <v>6031</v>
      </c>
    </row>
    <row r="233" spans="1:3" x14ac:dyDescent="0.45">
      <c r="A233" t="s">
        <v>8663</v>
      </c>
      <c r="B233" t="s">
        <v>8664</v>
      </c>
      <c r="C233" t="s">
        <v>6031</v>
      </c>
    </row>
    <row r="234" spans="1:3" x14ac:dyDescent="0.45">
      <c r="A234" t="s">
        <v>8112</v>
      </c>
      <c r="B234" t="s">
        <v>8113</v>
      </c>
      <c r="C234" t="s">
        <v>6031</v>
      </c>
    </row>
    <row r="235" spans="1:3" x14ac:dyDescent="0.45">
      <c r="A235" t="s">
        <v>8665</v>
      </c>
      <c r="B235" t="s">
        <v>8666</v>
      </c>
      <c r="C235" t="s">
        <v>6031</v>
      </c>
    </row>
    <row r="236" spans="1:3" x14ac:dyDescent="0.45">
      <c r="A236" t="s">
        <v>7961</v>
      </c>
      <c r="B236" t="s">
        <v>7962</v>
      </c>
      <c r="C236" t="s">
        <v>6031</v>
      </c>
    </row>
    <row r="237" spans="1:3" x14ac:dyDescent="0.45">
      <c r="A237" t="s">
        <v>2914</v>
      </c>
      <c r="B237" t="s">
        <v>8667</v>
      </c>
      <c r="C237" t="s">
        <v>6031</v>
      </c>
    </row>
    <row r="238" spans="1:3" x14ac:dyDescent="0.45">
      <c r="A238" t="s">
        <v>8114</v>
      </c>
      <c r="B238" t="s">
        <v>8115</v>
      </c>
      <c r="C238" t="s">
        <v>6031</v>
      </c>
    </row>
    <row r="239" spans="1:3" x14ac:dyDescent="0.45">
      <c r="A239" t="s">
        <v>2924</v>
      </c>
      <c r="B239" t="s">
        <v>8668</v>
      </c>
      <c r="C239" t="s">
        <v>6031</v>
      </c>
    </row>
    <row r="240" spans="1:3" x14ac:dyDescent="0.45">
      <c r="A240" t="s">
        <v>2925</v>
      </c>
      <c r="B240" t="s">
        <v>8226</v>
      </c>
      <c r="C240" t="s">
        <v>6031</v>
      </c>
    </row>
    <row r="241" spans="1:3" x14ac:dyDescent="0.45">
      <c r="A241" t="s">
        <v>2926</v>
      </c>
      <c r="B241" t="s">
        <v>7963</v>
      </c>
      <c r="C241" t="s">
        <v>6031</v>
      </c>
    </row>
    <row r="242" spans="1:3" x14ac:dyDescent="0.45">
      <c r="A242" t="s">
        <v>8669</v>
      </c>
      <c r="B242" t="s">
        <v>8670</v>
      </c>
      <c r="C242" t="s">
        <v>6031</v>
      </c>
    </row>
    <row r="243" spans="1:3" x14ac:dyDescent="0.45">
      <c r="A243" t="s">
        <v>7964</v>
      </c>
      <c r="B243" t="s">
        <v>7965</v>
      </c>
      <c r="C243" t="s">
        <v>6031</v>
      </c>
    </row>
    <row r="244" spans="1:3" x14ac:dyDescent="0.45">
      <c r="A244" t="s">
        <v>8227</v>
      </c>
      <c r="B244" t="s">
        <v>8228</v>
      </c>
      <c r="C244" t="s">
        <v>6031</v>
      </c>
    </row>
    <row r="245" spans="1:3" x14ac:dyDescent="0.45">
      <c r="A245" t="s">
        <v>2927</v>
      </c>
      <c r="B245" t="s">
        <v>8229</v>
      </c>
      <c r="C245" t="s">
        <v>6031</v>
      </c>
    </row>
    <row r="246" spans="1:3" x14ac:dyDescent="0.45">
      <c r="A246" t="s">
        <v>2928</v>
      </c>
      <c r="B246" t="s">
        <v>8230</v>
      </c>
      <c r="C246" t="s">
        <v>6031</v>
      </c>
    </row>
    <row r="247" spans="1:3" x14ac:dyDescent="0.45">
      <c r="A247" t="s">
        <v>7966</v>
      </c>
      <c r="B247" t="s">
        <v>7967</v>
      </c>
      <c r="C247" t="s">
        <v>6031</v>
      </c>
    </row>
    <row r="248" spans="1:3" x14ac:dyDescent="0.45">
      <c r="A248" t="s">
        <v>7968</v>
      </c>
      <c r="B248" t="s">
        <v>7969</v>
      </c>
      <c r="C248" t="s">
        <v>6031</v>
      </c>
    </row>
    <row r="249" spans="1:3" x14ac:dyDescent="0.45">
      <c r="A249" t="s">
        <v>8671</v>
      </c>
      <c r="B249" t="s">
        <v>8672</v>
      </c>
      <c r="C249" t="s">
        <v>6031</v>
      </c>
    </row>
    <row r="250" spans="1:3" x14ac:dyDescent="0.45">
      <c r="A250" t="s">
        <v>7970</v>
      </c>
      <c r="B250" t="s">
        <v>7971</v>
      </c>
      <c r="C250" t="s">
        <v>6031</v>
      </c>
    </row>
    <row r="251" spans="1:3" x14ac:dyDescent="0.45">
      <c r="A251" t="s">
        <v>8232</v>
      </c>
      <c r="B251" t="s">
        <v>8233</v>
      </c>
      <c r="C251" t="s">
        <v>6031</v>
      </c>
    </row>
    <row r="252" spans="1:3" x14ac:dyDescent="0.45">
      <c r="A252" t="s">
        <v>7972</v>
      </c>
      <c r="B252" t="s">
        <v>7973</v>
      </c>
      <c r="C252" t="s">
        <v>6031</v>
      </c>
    </row>
    <row r="253" spans="1:3" x14ac:dyDescent="0.45">
      <c r="A253" t="s">
        <v>8116</v>
      </c>
      <c r="B253" t="s">
        <v>8117</v>
      </c>
      <c r="C253" t="s">
        <v>6031</v>
      </c>
    </row>
    <row r="254" spans="1:3" x14ac:dyDescent="0.45">
      <c r="A254" t="s">
        <v>8673</v>
      </c>
      <c r="B254" t="s">
        <v>8674</v>
      </c>
      <c r="C254" t="s">
        <v>6031</v>
      </c>
    </row>
    <row r="255" spans="1:3" x14ac:dyDescent="0.45">
      <c r="A255" t="s">
        <v>7974</v>
      </c>
      <c r="B255" t="s">
        <v>7975</v>
      </c>
      <c r="C255" t="s">
        <v>6031</v>
      </c>
    </row>
    <row r="256" spans="1:3" x14ac:dyDescent="0.45">
      <c r="A256" t="s">
        <v>8675</v>
      </c>
      <c r="B256" t="s">
        <v>8676</v>
      </c>
      <c r="C256" t="s">
        <v>6031</v>
      </c>
    </row>
    <row r="257" spans="1:5" x14ac:dyDescent="0.45">
      <c r="A257" t="s">
        <v>8234</v>
      </c>
      <c r="B257" t="s">
        <v>8235</v>
      </c>
      <c r="C257" t="s">
        <v>6031</v>
      </c>
    </row>
    <row r="258" spans="1:5" x14ac:dyDescent="0.45">
      <c r="A258" t="s">
        <v>7976</v>
      </c>
      <c r="B258" t="s">
        <v>7977</v>
      </c>
      <c r="C258" t="s">
        <v>6031</v>
      </c>
    </row>
    <row r="259" spans="1:5" x14ac:dyDescent="0.45">
      <c r="A259" t="s">
        <v>8118</v>
      </c>
      <c r="B259" t="s">
        <v>8119</v>
      </c>
      <c r="C259" t="s">
        <v>6031</v>
      </c>
    </row>
    <row r="260" spans="1:5" x14ac:dyDescent="0.45">
      <c r="A260" t="s">
        <v>8677</v>
      </c>
      <c r="B260" t="s">
        <v>8678</v>
      </c>
      <c r="C260" t="s">
        <v>6031</v>
      </c>
    </row>
    <row r="261" spans="1:5" x14ac:dyDescent="0.45">
      <c r="A261" t="s">
        <v>8679</v>
      </c>
      <c r="B261" t="s">
        <v>8680</v>
      </c>
      <c r="C261" t="s">
        <v>6031</v>
      </c>
    </row>
    <row r="262" spans="1:5" x14ac:dyDescent="0.45">
      <c r="A262" t="s">
        <v>2940</v>
      </c>
      <c r="B262" t="s">
        <v>8681</v>
      </c>
      <c r="C262" t="s">
        <v>6031</v>
      </c>
    </row>
    <row r="263" spans="1:5" x14ac:dyDescent="0.45">
      <c r="A263" t="s">
        <v>2941</v>
      </c>
      <c r="B263" t="s">
        <v>8236</v>
      </c>
      <c r="C263" t="s">
        <v>6031</v>
      </c>
    </row>
    <row r="264" spans="1:5" x14ac:dyDescent="0.45">
      <c r="A264" t="s">
        <v>2942</v>
      </c>
      <c r="B264" t="s">
        <v>8237</v>
      </c>
      <c r="C264" t="s">
        <v>6031</v>
      </c>
    </row>
    <row r="265" spans="1:5" x14ac:dyDescent="0.45">
      <c r="A265" t="s">
        <v>2943</v>
      </c>
      <c r="B265" t="s">
        <v>7978</v>
      </c>
      <c r="C265" t="s">
        <v>6031</v>
      </c>
    </row>
    <row r="266" spans="1:5" x14ac:dyDescent="0.45">
      <c r="A266" t="s">
        <v>2944</v>
      </c>
      <c r="B266" t="s">
        <v>7979</v>
      </c>
      <c r="C266" t="s">
        <v>6031</v>
      </c>
    </row>
    <row r="267" spans="1:5" x14ac:dyDescent="0.45">
      <c r="A267" t="s">
        <v>8120</v>
      </c>
      <c r="B267" t="s">
        <v>8121</v>
      </c>
      <c r="C267" t="s">
        <v>6031</v>
      </c>
    </row>
    <row r="268" spans="1:5" x14ac:dyDescent="0.45">
      <c r="A268" t="s">
        <v>8239</v>
      </c>
      <c r="B268" t="s">
        <v>8240</v>
      </c>
      <c r="C268" t="s">
        <v>6031</v>
      </c>
      <c r="E268" t="s">
        <v>8830</v>
      </c>
    </row>
    <row r="269" spans="1:5" x14ac:dyDescent="0.45">
      <c r="A269" t="s">
        <v>3000</v>
      </c>
      <c r="B269" t="s">
        <v>8241</v>
      </c>
      <c r="C269" t="s">
        <v>6031</v>
      </c>
    </row>
    <row r="270" spans="1:5" x14ac:dyDescent="0.45">
      <c r="A270" t="s">
        <v>8126</v>
      </c>
      <c r="B270" t="s">
        <v>8127</v>
      </c>
      <c r="C270" t="s">
        <v>6031</v>
      </c>
    </row>
    <row r="271" spans="1:5" x14ac:dyDescent="0.45">
      <c r="A271" t="s">
        <v>8698</v>
      </c>
      <c r="B271" t="s">
        <v>8699</v>
      </c>
      <c r="C271" t="s">
        <v>6031</v>
      </c>
    </row>
    <row r="272" spans="1:5" x14ac:dyDescent="0.45">
      <c r="A272" t="s">
        <v>3004</v>
      </c>
      <c r="B272" t="s">
        <v>8700</v>
      </c>
      <c r="C272" t="s">
        <v>6031</v>
      </c>
      <c r="E272" t="s">
        <v>8830</v>
      </c>
    </row>
    <row r="273" spans="1:5" x14ac:dyDescent="0.45">
      <c r="A273" t="s">
        <v>3005</v>
      </c>
      <c r="B273" t="s">
        <v>8128</v>
      </c>
      <c r="C273" t="s">
        <v>6031</v>
      </c>
      <c r="E273" t="s">
        <v>8830</v>
      </c>
    </row>
    <row r="274" spans="1:5" x14ac:dyDescent="0.45">
      <c r="A274" t="s">
        <v>8244</v>
      </c>
      <c r="B274" t="s">
        <v>8245</v>
      </c>
      <c r="C274" t="s">
        <v>6031</v>
      </c>
    </row>
    <row r="275" spans="1:5" x14ac:dyDescent="0.45">
      <c r="A275" t="s">
        <v>7988</v>
      </c>
      <c r="B275" t="s">
        <v>7989</v>
      </c>
      <c r="C275" t="s">
        <v>6031</v>
      </c>
    </row>
    <row r="276" spans="1:5" x14ac:dyDescent="0.45">
      <c r="A276" t="s">
        <v>7990</v>
      </c>
      <c r="B276" t="s">
        <v>7991</v>
      </c>
      <c r="C276" t="s">
        <v>6031</v>
      </c>
    </row>
    <row r="277" spans="1:5" x14ac:dyDescent="0.45">
      <c r="A277" t="s">
        <v>8246</v>
      </c>
      <c r="B277" t="s">
        <v>8247</v>
      </c>
      <c r="C277" t="s">
        <v>6031</v>
      </c>
    </row>
    <row r="278" spans="1:5" x14ac:dyDescent="0.45">
      <c r="A278" t="s">
        <v>3040</v>
      </c>
      <c r="B278" t="s">
        <v>8248</v>
      </c>
      <c r="C278" t="s">
        <v>6031</v>
      </c>
    </row>
    <row r="279" spans="1:5" x14ac:dyDescent="0.45">
      <c r="A279" t="s">
        <v>3047</v>
      </c>
      <c r="B279" t="s">
        <v>8705</v>
      </c>
      <c r="C279" t="s">
        <v>6031</v>
      </c>
    </row>
    <row r="280" spans="1:5" x14ac:dyDescent="0.45">
      <c r="A280" t="s">
        <v>3048</v>
      </c>
      <c r="B280" t="s">
        <v>8131</v>
      </c>
      <c r="C280" t="s">
        <v>6031</v>
      </c>
    </row>
    <row r="281" spans="1:5" x14ac:dyDescent="0.45">
      <c r="A281" t="s">
        <v>3050</v>
      </c>
      <c r="B281" t="s">
        <v>8706</v>
      </c>
      <c r="C281" t="s">
        <v>6031</v>
      </c>
    </row>
    <row r="282" spans="1:5" x14ac:dyDescent="0.45">
      <c r="A282" t="s">
        <v>3051</v>
      </c>
      <c r="B282" t="s">
        <v>8132</v>
      </c>
      <c r="C282" t="s">
        <v>6031</v>
      </c>
    </row>
    <row r="283" spans="1:5" x14ac:dyDescent="0.45">
      <c r="A283" t="s">
        <v>8707</v>
      </c>
      <c r="B283" t="s">
        <v>8708</v>
      </c>
      <c r="C283" t="s">
        <v>6031</v>
      </c>
    </row>
    <row r="284" spans="1:5" x14ac:dyDescent="0.45">
      <c r="A284" t="s">
        <v>8709</v>
      </c>
      <c r="B284" t="s">
        <v>8710</v>
      </c>
      <c r="C284" t="s">
        <v>6031</v>
      </c>
    </row>
    <row r="285" spans="1:5" x14ac:dyDescent="0.45">
      <c r="A285" t="s">
        <v>8133</v>
      </c>
      <c r="B285" t="s">
        <v>8134</v>
      </c>
      <c r="C285" t="s">
        <v>6031</v>
      </c>
    </row>
    <row r="286" spans="1:5" x14ac:dyDescent="0.45">
      <c r="A286" t="s">
        <v>8249</v>
      </c>
      <c r="B286" t="s">
        <v>8250</v>
      </c>
      <c r="C286" t="s">
        <v>6031</v>
      </c>
    </row>
    <row r="287" spans="1:5" x14ac:dyDescent="0.45">
      <c r="A287" t="s">
        <v>8135</v>
      </c>
      <c r="B287" t="s">
        <v>8136</v>
      </c>
      <c r="C287" t="s">
        <v>6031</v>
      </c>
    </row>
    <row r="288" spans="1:5" x14ac:dyDescent="0.45">
      <c r="A288" t="s">
        <v>7992</v>
      </c>
      <c r="B288" t="s">
        <v>7993</v>
      </c>
      <c r="C288" t="s">
        <v>6031</v>
      </c>
    </row>
    <row r="289" spans="1:3" x14ac:dyDescent="0.45">
      <c r="A289" t="s">
        <v>7994</v>
      </c>
      <c r="B289" t="s">
        <v>7995</v>
      </c>
      <c r="C289" t="s">
        <v>6031</v>
      </c>
    </row>
    <row r="290" spans="1:3" x14ac:dyDescent="0.45">
      <c r="A290" t="s">
        <v>8137</v>
      </c>
      <c r="B290" t="s">
        <v>8138</v>
      </c>
      <c r="C290" t="s">
        <v>6031</v>
      </c>
    </row>
    <row r="291" spans="1:3" x14ac:dyDescent="0.45">
      <c r="A291" t="s">
        <v>8251</v>
      </c>
      <c r="B291" t="s">
        <v>8252</v>
      </c>
      <c r="C291" t="s">
        <v>6031</v>
      </c>
    </row>
    <row r="292" spans="1:3" x14ac:dyDescent="0.45">
      <c r="A292" t="s">
        <v>8253</v>
      </c>
      <c r="B292" t="s">
        <v>8254</v>
      </c>
      <c r="C292" t="s">
        <v>6031</v>
      </c>
    </row>
    <row r="293" spans="1:3" x14ac:dyDescent="0.45">
      <c r="A293" t="s">
        <v>7996</v>
      </c>
      <c r="B293" t="s">
        <v>7997</v>
      </c>
      <c r="C293" t="s">
        <v>6031</v>
      </c>
    </row>
    <row r="294" spans="1:3" x14ac:dyDescent="0.45">
      <c r="A294" t="s">
        <v>8255</v>
      </c>
      <c r="B294" t="s">
        <v>8256</v>
      </c>
      <c r="C294" t="s">
        <v>6031</v>
      </c>
    </row>
    <row r="295" spans="1:3" x14ac:dyDescent="0.45">
      <c r="A295" t="s">
        <v>8139</v>
      </c>
      <c r="B295" t="s">
        <v>8140</v>
      </c>
      <c r="C295" t="s">
        <v>6031</v>
      </c>
    </row>
    <row r="296" spans="1:3" x14ac:dyDescent="0.45">
      <c r="A296" t="s">
        <v>7998</v>
      </c>
      <c r="B296" t="s">
        <v>7999</v>
      </c>
      <c r="C296" t="s">
        <v>6031</v>
      </c>
    </row>
    <row r="297" spans="1:3" x14ac:dyDescent="0.45">
      <c r="A297" t="s">
        <v>8000</v>
      </c>
      <c r="B297" t="s">
        <v>8001</v>
      </c>
      <c r="C297" t="s">
        <v>6031</v>
      </c>
    </row>
    <row r="298" spans="1:3" x14ac:dyDescent="0.45">
      <c r="A298" t="s">
        <v>8002</v>
      </c>
      <c r="B298" t="s">
        <v>8003</v>
      </c>
      <c r="C298" t="s">
        <v>6031</v>
      </c>
    </row>
    <row r="299" spans="1:3" x14ac:dyDescent="0.45">
      <c r="A299" t="s">
        <v>8141</v>
      </c>
      <c r="B299" t="s">
        <v>8142</v>
      </c>
      <c r="C299" t="s">
        <v>6031</v>
      </c>
    </row>
    <row r="300" spans="1:3" x14ac:dyDescent="0.45">
      <c r="A300" t="s">
        <v>8711</v>
      </c>
      <c r="B300" t="s">
        <v>8712</v>
      </c>
      <c r="C300" t="s">
        <v>6031</v>
      </c>
    </row>
    <row r="301" spans="1:3" x14ac:dyDescent="0.45">
      <c r="A301" t="s">
        <v>8259</v>
      </c>
      <c r="B301" t="s">
        <v>8260</v>
      </c>
      <c r="C301" t="s">
        <v>6031</v>
      </c>
    </row>
    <row r="302" spans="1:3" x14ac:dyDescent="0.45">
      <c r="A302" t="s">
        <v>8713</v>
      </c>
      <c r="B302" t="s">
        <v>8714</v>
      </c>
      <c r="C302" t="s">
        <v>6031</v>
      </c>
    </row>
    <row r="303" spans="1:3" x14ac:dyDescent="0.45">
      <c r="A303" t="s">
        <v>8715</v>
      </c>
      <c r="B303" t="s">
        <v>8716</v>
      </c>
      <c r="C303" t="s">
        <v>6031</v>
      </c>
    </row>
    <row r="304" spans="1:3" x14ac:dyDescent="0.45">
      <c r="A304" t="s">
        <v>8717</v>
      </c>
      <c r="B304" t="s">
        <v>8718</v>
      </c>
      <c r="C304" t="s">
        <v>6031</v>
      </c>
    </row>
    <row r="305" spans="1:3" x14ac:dyDescent="0.45">
      <c r="A305" t="s">
        <v>8004</v>
      </c>
      <c r="B305" t="s">
        <v>8005</v>
      </c>
      <c r="C305" t="s">
        <v>6031</v>
      </c>
    </row>
    <row r="306" spans="1:3" x14ac:dyDescent="0.45">
      <c r="A306" t="s">
        <v>8719</v>
      </c>
      <c r="B306" t="s">
        <v>8720</v>
      </c>
      <c r="C306" t="s">
        <v>6031</v>
      </c>
    </row>
    <row r="307" spans="1:3" x14ac:dyDescent="0.45">
      <c r="A307" t="s">
        <v>8261</v>
      </c>
      <c r="B307" t="s">
        <v>8262</v>
      </c>
      <c r="C307" t="s">
        <v>6031</v>
      </c>
    </row>
    <row r="308" spans="1:3" x14ac:dyDescent="0.45">
      <c r="A308" t="s">
        <v>8721</v>
      </c>
      <c r="B308" t="s">
        <v>8722</v>
      </c>
      <c r="C308" t="s">
        <v>6031</v>
      </c>
    </row>
    <row r="309" spans="1:3" x14ac:dyDescent="0.45">
      <c r="A309" t="s">
        <v>8263</v>
      </c>
      <c r="B309" t="s">
        <v>8264</v>
      </c>
      <c r="C309" t="s">
        <v>6031</v>
      </c>
    </row>
    <row r="310" spans="1:3" x14ac:dyDescent="0.45">
      <c r="A310" t="s">
        <v>8723</v>
      </c>
      <c r="B310" t="s">
        <v>8724</v>
      </c>
      <c r="C310" t="s">
        <v>6031</v>
      </c>
    </row>
    <row r="311" spans="1:3" x14ac:dyDescent="0.45">
      <c r="A311" t="s">
        <v>8395</v>
      </c>
      <c r="B311" t="s">
        <v>8396</v>
      </c>
      <c r="C311" t="s">
        <v>6031</v>
      </c>
    </row>
    <row r="312" spans="1:3" x14ac:dyDescent="0.45">
      <c r="A312" t="s">
        <v>8397</v>
      </c>
      <c r="B312" t="s">
        <v>8398</v>
      </c>
      <c r="C312" t="s">
        <v>6031</v>
      </c>
    </row>
    <row r="313" spans="1:3" x14ac:dyDescent="0.45">
      <c r="A313" t="s">
        <v>8725</v>
      </c>
      <c r="B313" t="s">
        <v>8726</v>
      </c>
      <c r="C313" t="s">
        <v>6031</v>
      </c>
    </row>
    <row r="314" spans="1:3" x14ac:dyDescent="0.45">
      <c r="A314" t="s">
        <v>8006</v>
      </c>
      <c r="B314" t="s">
        <v>8007</v>
      </c>
      <c r="C314" t="s">
        <v>6031</v>
      </c>
    </row>
    <row r="315" spans="1:3" x14ac:dyDescent="0.45">
      <c r="A315" t="s">
        <v>8727</v>
      </c>
      <c r="B315" t="s">
        <v>8728</v>
      </c>
      <c r="C315" t="s">
        <v>6031</v>
      </c>
    </row>
    <row r="316" spans="1:3" x14ac:dyDescent="0.45">
      <c r="A316" t="s">
        <v>8729</v>
      </c>
      <c r="B316" t="s">
        <v>8730</v>
      </c>
      <c r="C316" t="s">
        <v>6031</v>
      </c>
    </row>
    <row r="317" spans="1:3" x14ac:dyDescent="0.45">
      <c r="A317" t="s">
        <v>8399</v>
      </c>
      <c r="B317" t="s">
        <v>8400</v>
      </c>
      <c r="C317" t="s">
        <v>6031</v>
      </c>
    </row>
    <row r="318" spans="1:3" x14ac:dyDescent="0.45">
      <c r="A318" t="s">
        <v>8265</v>
      </c>
      <c r="B318" t="s">
        <v>8266</v>
      </c>
      <c r="C318" t="s">
        <v>6031</v>
      </c>
    </row>
    <row r="319" spans="1:3" x14ac:dyDescent="0.45">
      <c r="A319" t="s">
        <v>8731</v>
      </c>
      <c r="B319" t="s">
        <v>8732</v>
      </c>
      <c r="C319" t="s">
        <v>6031</v>
      </c>
    </row>
    <row r="320" spans="1:3" x14ac:dyDescent="0.45">
      <c r="A320" t="s">
        <v>8267</v>
      </c>
      <c r="B320" t="s">
        <v>8268</v>
      </c>
      <c r="C320" t="s">
        <v>6031</v>
      </c>
    </row>
    <row r="321" spans="1:3" x14ac:dyDescent="0.45">
      <c r="A321" t="s">
        <v>8008</v>
      </c>
      <c r="B321" t="s">
        <v>8009</v>
      </c>
      <c r="C321" t="s">
        <v>6031</v>
      </c>
    </row>
    <row r="322" spans="1:3" x14ac:dyDescent="0.45">
      <c r="A322" t="s">
        <v>8733</v>
      </c>
      <c r="B322" t="s">
        <v>8734</v>
      </c>
      <c r="C322" t="s">
        <v>6031</v>
      </c>
    </row>
    <row r="323" spans="1:3" x14ac:dyDescent="0.45">
      <c r="A323" t="s">
        <v>8010</v>
      </c>
      <c r="B323" t="s">
        <v>8011</v>
      </c>
      <c r="C323" t="s">
        <v>6031</v>
      </c>
    </row>
    <row r="324" spans="1:3" x14ac:dyDescent="0.45">
      <c r="A324" t="s">
        <v>8401</v>
      </c>
      <c r="B324" t="s">
        <v>8402</v>
      </c>
      <c r="C324" t="s">
        <v>6031</v>
      </c>
    </row>
    <row r="325" spans="1:3" x14ac:dyDescent="0.45">
      <c r="A325" t="s">
        <v>8269</v>
      </c>
      <c r="B325" t="s">
        <v>8270</v>
      </c>
      <c r="C325" t="s">
        <v>6031</v>
      </c>
    </row>
    <row r="326" spans="1:3" x14ac:dyDescent="0.45">
      <c r="A326" t="s">
        <v>8735</v>
      </c>
      <c r="B326" t="s">
        <v>8736</v>
      </c>
      <c r="C326" t="s">
        <v>6031</v>
      </c>
    </row>
    <row r="327" spans="1:3" x14ac:dyDescent="0.45">
      <c r="A327" t="s">
        <v>8403</v>
      </c>
      <c r="B327" t="s">
        <v>8404</v>
      </c>
      <c r="C327" t="s">
        <v>6031</v>
      </c>
    </row>
    <row r="328" spans="1:3" x14ac:dyDescent="0.45">
      <c r="A328" t="s">
        <v>8271</v>
      </c>
      <c r="B328" t="s">
        <v>8272</v>
      </c>
      <c r="C328" t="s">
        <v>6031</v>
      </c>
    </row>
    <row r="329" spans="1:3" x14ac:dyDescent="0.45">
      <c r="A329" t="s">
        <v>8405</v>
      </c>
      <c r="B329" t="s">
        <v>8406</v>
      </c>
      <c r="C329" t="s">
        <v>6031</v>
      </c>
    </row>
    <row r="330" spans="1:3" x14ac:dyDescent="0.45">
      <c r="A330" t="s">
        <v>8737</v>
      </c>
      <c r="B330" t="s">
        <v>8738</v>
      </c>
      <c r="C330" t="s">
        <v>6031</v>
      </c>
    </row>
    <row r="331" spans="1:3" x14ac:dyDescent="0.45">
      <c r="A331" t="s">
        <v>8407</v>
      </c>
      <c r="B331" t="s">
        <v>8408</v>
      </c>
      <c r="C331" t="s">
        <v>6031</v>
      </c>
    </row>
    <row r="332" spans="1:3" x14ac:dyDescent="0.45">
      <c r="A332" t="s">
        <v>8012</v>
      </c>
      <c r="B332" t="s">
        <v>8013</v>
      </c>
      <c r="C332" t="s">
        <v>6031</v>
      </c>
    </row>
    <row r="333" spans="1:3" x14ac:dyDescent="0.45">
      <c r="A333" t="s">
        <v>8014</v>
      </c>
      <c r="B333" t="s">
        <v>8015</v>
      </c>
      <c r="C333" t="s">
        <v>6031</v>
      </c>
    </row>
    <row r="334" spans="1:3" x14ac:dyDescent="0.45">
      <c r="A334" t="s">
        <v>8409</v>
      </c>
      <c r="B334" t="s">
        <v>8410</v>
      </c>
      <c r="C334" t="s">
        <v>6031</v>
      </c>
    </row>
    <row r="335" spans="1:3" x14ac:dyDescent="0.45">
      <c r="A335" t="s">
        <v>8739</v>
      </c>
      <c r="B335" t="s">
        <v>8740</v>
      </c>
      <c r="C335" t="s">
        <v>6031</v>
      </c>
    </row>
    <row r="336" spans="1:3" x14ac:dyDescent="0.45">
      <c r="A336" t="s">
        <v>8273</v>
      </c>
      <c r="B336" t="s">
        <v>8274</v>
      </c>
      <c r="C336" t="s">
        <v>6031</v>
      </c>
    </row>
    <row r="337" spans="1:3" x14ac:dyDescent="0.45">
      <c r="A337" t="s">
        <v>8411</v>
      </c>
      <c r="B337" t="s">
        <v>8412</v>
      </c>
      <c r="C337" t="s">
        <v>6031</v>
      </c>
    </row>
    <row r="338" spans="1:3" x14ac:dyDescent="0.45">
      <c r="A338" t="s">
        <v>8283</v>
      </c>
      <c r="B338" t="s">
        <v>8284</v>
      </c>
      <c r="C338" t="s">
        <v>6031</v>
      </c>
    </row>
    <row r="339" spans="1:3" x14ac:dyDescent="0.45">
      <c r="A339" t="s">
        <v>8285</v>
      </c>
      <c r="B339" t="s">
        <v>8286</v>
      </c>
      <c r="C339" t="s">
        <v>6031</v>
      </c>
    </row>
    <row r="340" spans="1:3" x14ac:dyDescent="0.45">
      <c r="A340" t="s">
        <v>8413</v>
      </c>
      <c r="B340" t="s">
        <v>8414</v>
      </c>
      <c r="C340" t="s">
        <v>6031</v>
      </c>
    </row>
    <row r="341" spans="1:3" x14ac:dyDescent="0.45">
      <c r="A341" t="s">
        <v>8741</v>
      </c>
      <c r="B341" t="s">
        <v>8742</v>
      </c>
      <c r="C341" t="s">
        <v>6031</v>
      </c>
    </row>
    <row r="342" spans="1:3" x14ac:dyDescent="0.45">
      <c r="A342" t="s">
        <v>8415</v>
      </c>
      <c r="B342" t="s">
        <v>8416</v>
      </c>
      <c r="C342" t="s">
        <v>6031</v>
      </c>
    </row>
    <row r="343" spans="1:3" x14ac:dyDescent="0.45">
      <c r="A343" t="s">
        <v>8417</v>
      </c>
      <c r="B343" t="s">
        <v>8418</v>
      </c>
      <c r="C343" t="s">
        <v>6031</v>
      </c>
    </row>
    <row r="344" spans="1:3" x14ac:dyDescent="0.45">
      <c r="A344" t="s">
        <v>8289</v>
      </c>
      <c r="B344" t="s">
        <v>8290</v>
      </c>
      <c r="C344" t="s">
        <v>6031</v>
      </c>
    </row>
    <row r="345" spans="1:3" x14ac:dyDescent="0.45">
      <c r="A345" t="s">
        <v>8743</v>
      </c>
      <c r="B345" t="s">
        <v>8744</v>
      </c>
      <c r="C345" t="s">
        <v>6031</v>
      </c>
    </row>
    <row r="346" spans="1:3" x14ac:dyDescent="0.45">
      <c r="A346" t="s">
        <v>8419</v>
      </c>
      <c r="B346" t="s">
        <v>8420</v>
      </c>
      <c r="C346" t="s">
        <v>6031</v>
      </c>
    </row>
    <row r="347" spans="1:3" x14ac:dyDescent="0.45">
      <c r="A347" t="s">
        <v>8745</v>
      </c>
      <c r="B347" t="s">
        <v>8746</v>
      </c>
      <c r="C347" t="s">
        <v>6031</v>
      </c>
    </row>
    <row r="348" spans="1:3" x14ac:dyDescent="0.45">
      <c r="A348" t="s">
        <v>8275</v>
      </c>
      <c r="B348" t="s">
        <v>8276</v>
      </c>
      <c r="C348" t="s">
        <v>6031</v>
      </c>
    </row>
    <row r="349" spans="1:3" x14ac:dyDescent="0.45">
      <c r="A349" t="s">
        <v>8421</v>
      </c>
      <c r="B349" t="s">
        <v>8422</v>
      </c>
      <c r="C349" t="s">
        <v>6031</v>
      </c>
    </row>
    <row r="350" spans="1:3" x14ac:dyDescent="0.45">
      <c r="A350" t="s">
        <v>8291</v>
      </c>
      <c r="B350" t="s">
        <v>8292</v>
      </c>
      <c r="C350" t="s">
        <v>6031</v>
      </c>
    </row>
    <row r="351" spans="1:3" x14ac:dyDescent="0.45">
      <c r="A351" t="s">
        <v>8277</v>
      </c>
      <c r="B351" t="s">
        <v>8278</v>
      </c>
      <c r="C351" t="s">
        <v>6031</v>
      </c>
    </row>
    <row r="352" spans="1:3" x14ac:dyDescent="0.45">
      <c r="A352" t="s">
        <v>8423</v>
      </c>
      <c r="B352" t="s">
        <v>8424</v>
      </c>
      <c r="C352" t="s">
        <v>6031</v>
      </c>
    </row>
    <row r="353" spans="1:3" x14ac:dyDescent="0.45">
      <c r="A353" t="s">
        <v>8279</v>
      </c>
      <c r="B353" t="s">
        <v>8280</v>
      </c>
      <c r="C353" t="s">
        <v>6031</v>
      </c>
    </row>
    <row r="354" spans="1:3" x14ac:dyDescent="0.45">
      <c r="A354" t="s">
        <v>8293</v>
      </c>
      <c r="B354" t="s">
        <v>8294</v>
      </c>
      <c r="C354" t="s">
        <v>6031</v>
      </c>
    </row>
    <row r="355" spans="1:3" x14ac:dyDescent="0.45">
      <c r="A355" t="s">
        <v>8295</v>
      </c>
      <c r="B355" t="s">
        <v>8296</v>
      </c>
      <c r="C355" t="s">
        <v>6031</v>
      </c>
    </row>
    <row r="356" spans="1:3" x14ac:dyDescent="0.45">
      <c r="A356" t="s">
        <v>8427</v>
      </c>
      <c r="B356" t="s">
        <v>8428</v>
      </c>
      <c r="C356" t="s">
        <v>6031</v>
      </c>
    </row>
    <row r="357" spans="1:3" x14ac:dyDescent="0.45">
      <c r="A357" t="s">
        <v>8297</v>
      </c>
      <c r="B357" t="s">
        <v>8298</v>
      </c>
      <c r="C357" t="s">
        <v>6031</v>
      </c>
    </row>
    <row r="358" spans="1:3" x14ac:dyDescent="0.45">
      <c r="A358" t="s">
        <v>8299</v>
      </c>
      <c r="B358" t="s">
        <v>8300</v>
      </c>
      <c r="C358" t="s">
        <v>6031</v>
      </c>
    </row>
    <row r="359" spans="1:3" x14ac:dyDescent="0.45">
      <c r="A359" t="s">
        <v>8281</v>
      </c>
      <c r="B359" t="s">
        <v>8282</v>
      </c>
      <c r="C359" t="s">
        <v>6031</v>
      </c>
    </row>
    <row r="360" spans="1:3" x14ac:dyDescent="0.45">
      <c r="A360" t="s">
        <v>8429</v>
      </c>
      <c r="B360" t="s">
        <v>8430</v>
      </c>
      <c r="C360" t="s">
        <v>6031</v>
      </c>
    </row>
    <row r="361" spans="1:3" x14ac:dyDescent="0.45">
      <c r="A361" t="s">
        <v>8497</v>
      </c>
      <c r="B361" t="s">
        <v>8498</v>
      </c>
      <c r="C361" t="s">
        <v>6031</v>
      </c>
    </row>
    <row r="362" spans="1:3" x14ac:dyDescent="0.45">
      <c r="A362" t="s">
        <v>8431</v>
      </c>
      <c r="B362" t="s">
        <v>8432</v>
      </c>
      <c r="C362" t="s">
        <v>6031</v>
      </c>
    </row>
    <row r="363" spans="1:3" x14ac:dyDescent="0.45">
      <c r="A363" t="s">
        <v>8433</v>
      </c>
      <c r="B363" t="s">
        <v>8434</v>
      </c>
      <c r="C363" t="s">
        <v>6031</v>
      </c>
    </row>
    <row r="364" spans="1:3" x14ac:dyDescent="0.45">
      <c r="A364" t="s">
        <v>8301</v>
      </c>
      <c r="B364" t="s">
        <v>8302</v>
      </c>
      <c r="C364" t="s">
        <v>6031</v>
      </c>
    </row>
    <row r="365" spans="1:3" x14ac:dyDescent="0.45">
      <c r="A365" t="s">
        <v>8747</v>
      </c>
      <c r="B365" t="s">
        <v>8748</v>
      </c>
      <c r="C365" t="s">
        <v>6031</v>
      </c>
    </row>
    <row r="366" spans="1:3" x14ac:dyDescent="0.45">
      <c r="A366" t="s">
        <v>8303</v>
      </c>
      <c r="B366" t="s">
        <v>8304</v>
      </c>
      <c r="C366" t="s">
        <v>6031</v>
      </c>
    </row>
    <row r="367" spans="1:3" x14ac:dyDescent="0.45">
      <c r="A367" t="s">
        <v>8435</v>
      </c>
      <c r="B367" t="s">
        <v>8436</v>
      </c>
      <c r="C367" t="s">
        <v>6031</v>
      </c>
    </row>
    <row r="368" spans="1:3" x14ac:dyDescent="0.45">
      <c r="A368" t="s">
        <v>8499</v>
      </c>
      <c r="B368" t="s">
        <v>8500</v>
      </c>
      <c r="C368" t="s">
        <v>6031</v>
      </c>
    </row>
    <row r="369" spans="1:3" x14ac:dyDescent="0.45">
      <c r="A369" t="s">
        <v>8305</v>
      </c>
      <c r="B369" t="s">
        <v>8306</v>
      </c>
      <c r="C369" t="s">
        <v>6031</v>
      </c>
    </row>
    <row r="370" spans="1:3" x14ac:dyDescent="0.45">
      <c r="A370" t="s">
        <v>8501</v>
      </c>
      <c r="B370" t="s">
        <v>8502</v>
      </c>
      <c r="C370" t="s">
        <v>6031</v>
      </c>
    </row>
    <row r="371" spans="1:3" x14ac:dyDescent="0.45">
      <c r="A371" t="s">
        <v>8437</v>
      </c>
      <c r="B371" t="s">
        <v>8438</v>
      </c>
      <c r="C371" t="s">
        <v>6031</v>
      </c>
    </row>
    <row r="372" spans="1:3" x14ac:dyDescent="0.45">
      <c r="A372" t="s">
        <v>8439</v>
      </c>
      <c r="B372" t="s">
        <v>8440</v>
      </c>
      <c r="C372" t="s">
        <v>6031</v>
      </c>
    </row>
    <row r="373" spans="1:3" x14ac:dyDescent="0.45">
      <c r="A373" t="s">
        <v>8503</v>
      </c>
      <c r="B373" t="s">
        <v>8504</v>
      </c>
      <c r="C373" t="s">
        <v>6031</v>
      </c>
    </row>
    <row r="374" spans="1:3" x14ac:dyDescent="0.45">
      <c r="A374" t="s">
        <v>8307</v>
      </c>
      <c r="B374" t="s">
        <v>8308</v>
      </c>
      <c r="C374" t="s">
        <v>6031</v>
      </c>
    </row>
    <row r="375" spans="1:3" x14ac:dyDescent="0.45">
      <c r="A375" t="s">
        <v>8309</v>
      </c>
      <c r="B375" t="s">
        <v>8310</v>
      </c>
      <c r="C375" t="s">
        <v>6031</v>
      </c>
    </row>
    <row r="376" spans="1:3" x14ac:dyDescent="0.45">
      <c r="A376" t="s">
        <v>8749</v>
      </c>
      <c r="B376" t="s">
        <v>8750</v>
      </c>
      <c r="C376" t="s">
        <v>6031</v>
      </c>
    </row>
    <row r="377" spans="1:3" x14ac:dyDescent="0.45">
      <c r="A377" t="s">
        <v>8441</v>
      </c>
      <c r="B377" t="s">
        <v>8442</v>
      </c>
      <c r="C377" t="s">
        <v>6031</v>
      </c>
    </row>
    <row r="378" spans="1:3" x14ac:dyDescent="0.45">
      <c r="A378" t="s">
        <v>8505</v>
      </c>
      <c r="B378" t="s">
        <v>8506</v>
      </c>
      <c r="C378" t="s">
        <v>6031</v>
      </c>
    </row>
    <row r="379" spans="1:3" x14ac:dyDescent="0.45">
      <c r="A379" t="s">
        <v>8443</v>
      </c>
      <c r="B379" t="s">
        <v>8444</v>
      </c>
      <c r="C379" t="s">
        <v>6031</v>
      </c>
    </row>
    <row r="380" spans="1:3" x14ac:dyDescent="0.45">
      <c r="A380" t="s">
        <v>8311</v>
      </c>
      <c r="B380" t="s">
        <v>8312</v>
      </c>
      <c r="C380" t="s">
        <v>6031</v>
      </c>
    </row>
    <row r="381" spans="1:3" x14ac:dyDescent="0.45">
      <c r="A381" t="s">
        <v>8751</v>
      </c>
      <c r="B381" t="s">
        <v>8752</v>
      </c>
      <c r="C381" t="s">
        <v>6031</v>
      </c>
    </row>
    <row r="382" spans="1:3" x14ac:dyDescent="0.45">
      <c r="A382" t="s">
        <v>8753</v>
      </c>
      <c r="B382" t="s">
        <v>8754</v>
      </c>
      <c r="C382" t="s">
        <v>6031</v>
      </c>
    </row>
    <row r="383" spans="1:3" x14ac:dyDescent="0.45">
      <c r="A383" t="s">
        <v>8313</v>
      </c>
      <c r="B383" t="s">
        <v>8314</v>
      </c>
      <c r="C383" t="s">
        <v>6031</v>
      </c>
    </row>
    <row r="384" spans="1:3" x14ac:dyDescent="0.45">
      <c r="A384" t="s">
        <v>8507</v>
      </c>
      <c r="B384" t="s">
        <v>8508</v>
      </c>
      <c r="C384" t="s">
        <v>6031</v>
      </c>
    </row>
    <row r="385" spans="1:3" x14ac:dyDescent="0.45">
      <c r="A385" t="s">
        <v>8755</v>
      </c>
      <c r="B385" t="s">
        <v>8756</v>
      </c>
      <c r="C385" t="s">
        <v>6031</v>
      </c>
    </row>
    <row r="386" spans="1:3" x14ac:dyDescent="0.45">
      <c r="A386" t="s">
        <v>8757</v>
      </c>
      <c r="B386" t="s">
        <v>8758</v>
      </c>
      <c r="C386" t="s">
        <v>6031</v>
      </c>
    </row>
    <row r="387" spans="1:3" x14ac:dyDescent="0.45">
      <c r="A387" t="s">
        <v>8509</v>
      </c>
      <c r="B387" t="s">
        <v>8510</v>
      </c>
      <c r="C387" t="s">
        <v>6031</v>
      </c>
    </row>
    <row r="388" spans="1:3" x14ac:dyDescent="0.45">
      <c r="A388" t="s">
        <v>8759</v>
      </c>
      <c r="B388" t="s">
        <v>8760</v>
      </c>
      <c r="C388" t="s">
        <v>6031</v>
      </c>
    </row>
    <row r="389" spans="1:3" x14ac:dyDescent="0.45">
      <c r="A389" t="s">
        <v>8761</v>
      </c>
      <c r="B389" t="s">
        <v>8762</v>
      </c>
      <c r="C389" t="s">
        <v>6031</v>
      </c>
    </row>
    <row r="390" spans="1:3" x14ac:dyDescent="0.45">
      <c r="A390" t="s">
        <v>8763</v>
      </c>
      <c r="B390" t="s">
        <v>8764</v>
      </c>
      <c r="C390" t="s">
        <v>6031</v>
      </c>
    </row>
    <row r="391" spans="1:3" x14ac:dyDescent="0.45">
      <c r="A391" t="s">
        <v>8511</v>
      </c>
      <c r="B391" t="s">
        <v>8512</v>
      </c>
      <c r="C391" t="s">
        <v>6031</v>
      </c>
    </row>
    <row r="392" spans="1:3" x14ac:dyDescent="0.45">
      <c r="A392" t="s">
        <v>8765</v>
      </c>
      <c r="B392" t="s">
        <v>8766</v>
      </c>
      <c r="C392" t="s">
        <v>6031</v>
      </c>
    </row>
    <row r="393" spans="1:3" x14ac:dyDescent="0.45">
      <c r="A393" t="s">
        <v>8445</v>
      </c>
      <c r="B393" t="s">
        <v>8446</v>
      </c>
      <c r="C393" t="s">
        <v>6031</v>
      </c>
    </row>
    <row r="394" spans="1:3" x14ac:dyDescent="0.45">
      <c r="A394" t="s">
        <v>8513</v>
      </c>
      <c r="B394" t="s">
        <v>8514</v>
      </c>
      <c r="C394" t="s">
        <v>6031</v>
      </c>
    </row>
    <row r="395" spans="1:3" x14ac:dyDescent="0.45">
      <c r="A395" t="s">
        <v>8315</v>
      </c>
      <c r="B395" t="s">
        <v>8316</v>
      </c>
      <c r="C395" t="s">
        <v>6031</v>
      </c>
    </row>
    <row r="396" spans="1:3" x14ac:dyDescent="0.45">
      <c r="A396" t="s">
        <v>8447</v>
      </c>
      <c r="B396" t="s">
        <v>8448</v>
      </c>
      <c r="C396" t="s">
        <v>6031</v>
      </c>
    </row>
    <row r="397" spans="1:3" x14ac:dyDescent="0.45">
      <c r="A397" t="s">
        <v>8515</v>
      </c>
      <c r="B397" t="s">
        <v>8516</v>
      </c>
      <c r="C397" t="s">
        <v>6031</v>
      </c>
    </row>
    <row r="398" spans="1:3" x14ac:dyDescent="0.45">
      <c r="A398" t="s">
        <v>8317</v>
      </c>
      <c r="B398" t="s">
        <v>8318</v>
      </c>
      <c r="C398" t="s">
        <v>6031</v>
      </c>
    </row>
    <row r="399" spans="1:3" x14ac:dyDescent="0.45">
      <c r="A399" t="s">
        <v>8319</v>
      </c>
      <c r="B399" t="s">
        <v>8320</v>
      </c>
      <c r="C399" t="s">
        <v>6031</v>
      </c>
    </row>
    <row r="400" spans="1:3" x14ac:dyDescent="0.45">
      <c r="A400" t="s">
        <v>8449</v>
      </c>
      <c r="B400" t="s">
        <v>8450</v>
      </c>
      <c r="C400" t="s">
        <v>6031</v>
      </c>
    </row>
    <row r="401" spans="1:3" x14ac:dyDescent="0.45">
      <c r="A401" t="s">
        <v>8321</v>
      </c>
      <c r="B401" t="s">
        <v>8322</v>
      </c>
      <c r="C401" t="s">
        <v>6031</v>
      </c>
    </row>
    <row r="402" spans="1:3" x14ac:dyDescent="0.45">
      <c r="A402" t="s">
        <v>8767</v>
      </c>
      <c r="B402" t="s">
        <v>8768</v>
      </c>
      <c r="C402" t="s">
        <v>6031</v>
      </c>
    </row>
    <row r="403" spans="1:3" x14ac:dyDescent="0.45">
      <c r="A403" t="s">
        <v>8769</v>
      </c>
      <c r="B403" t="s">
        <v>8770</v>
      </c>
      <c r="C403" t="s">
        <v>6031</v>
      </c>
    </row>
    <row r="404" spans="1:3" x14ac:dyDescent="0.45">
      <c r="A404" t="s">
        <v>8323</v>
      </c>
      <c r="B404" t="s">
        <v>8324</v>
      </c>
      <c r="C404" t="s">
        <v>6031</v>
      </c>
    </row>
    <row r="405" spans="1:3" x14ac:dyDescent="0.45">
      <c r="A405" t="s">
        <v>8325</v>
      </c>
      <c r="B405" t="s">
        <v>8326</v>
      </c>
      <c r="C405" t="s">
        <v>6031</v>
      </c>
    </row>
    <row r="406" spans="1:3" x14ac:dyDescent="0.45">
      <c r="A406" t="s">
        <v>8771</v>
      </c>
      <c r="B406" t="s">
        <v>8772</v>
      </c>
      <c r="C406" t="s">
        <v>6031</v>
      </c>
    </row>
    <row r="407" spans="1:3" x14ac:dyDescent="0.45">
      <c r="A407" t="s">
        <v>8773</v>
      </c>
      <c r="B407" t="s">
        <v>8774</v>
      </c>
      <c r="C407" t="s">
        <v>6031</v>
      </c>
    </row>
    <row r="408" spans="1:3" x14ac:dyDescent="0.45">
      <c r="A408" t="s">
        <v>8327</v>
      </c>
      <c r="B408" t="s">
        <v>8328</v>
      </c>
      <c r="C408" t="s">
        <v>6031</v>
      </c>
    </row>
    <row r="409" spans="1:3" x14ac:dyDescent="0.45">
      <c r="A409" t="s">
        <v>8329</v>
      </c>
      <c r="B409" t="s">
        <v>8330</v>
      </c>
      <c r="C409" t="s">
        <v>6031</v>
      </c>
    </row>
    <row r="410" spans="1:3" x14ac:dyDescent="0.45">
      <c r="A410" t="s">
        <v>8775</v>
      </c>
      <c r="B410" t="s">
        <v>8776</v>
      </c>
      <c r="C410" t="s">
        <v>6031</v>
      </c>
    </row>
    <row r="411" spans="1:3" x14ac:dyDescent="0.45">
      <c r="A411" t="s">
        <v>8331</v>
      </c>
      <c r="B411" t="s">
        <v>8332</v>
      </c>
      <c r="C411" t="s">
        <v>6031</v>
      </c>
    </row>
    <row r="412" spans="1:3" x14ac:dyDescent="0.45">
      <c r="A412" t="s">
        <v>8451</v>
      </c>
      <c r="B412" t="s">
        <v>8452</v>
      </c>
      <c r="C412" t="s">
        <v>6031</v>
      </c>
    </row>
    <row r="413" spans="1:3" x14ac:dyDescent="0.45">
      <c r="A413" t="s">
        <v>8333</v>
      </c>
      <c r="B413" t="s">
        <v>8334</v>
      </c>
      <c r="C413" t="s">
        <v>6031</v>
      </c>
    </row>
    <row r="414" spans="1:3" x14ac:dyDescent="0.45">
      <c r="A414" t="s">
        <v>8453</v>
      </c>
      <c r="B414" t="s">
        <v>8454</v>
      </c>
      <c r="C414" t="s">
        <v>6031</v>
      </c>
    </row>
    <row r="415" spans="1:3" x14ac:dyDescent="0.45">
      <c r="A415" t="s">
        <v>8777</v>
      </c>
      <c r="B415" t="s">
        <v>8778</v>
      </c>
      <c r="C415" t="s">
        <v>6031</v>
      </c>
    </row>
    <row r="416" spans="1:3" x14ac:dyDescent="0.45">
      <c r="A416" t="s">
        <v>8335</v>
      </c>
      <c r="B416" t="s">
        <v>8336</v>
      </c>
      <c r="C416" t="s">
        <v>6031</v>
      </c>
    </row>
    <row r="417" spans="1:3" x14ac:dyDescent="0.45">
      <c r="A417" t="s">
        <v>8779</v>
      </c>
      <c r="B417" t="s">
        <v>8780</v>
      </c>
      <c r="C417" t="s">
        <v>6031</v>
      </c>
    </row>
    <row r="418" spans="1:3" x14ac:dyDescent="0.45">
      <c r="A418" t="s">
        <v>8455</v>
      </c>
      <c r="B418" t="s">
        <v>8456</v>
      </c>
      <c r="C418" t="s">
        <v>6031</v>
      </c>
    </row>
    <row r="419" spans="1:3" x14ac:dyDescent="0.45">
      <c r="A419" t="s">
        <v>8337</v>
      </c>
      <c r="B419" t="s">
        <v>8338</v>
      </c>
      <c r="C419" t="s">
        <v>6031</v>
      </c>
    </row>
    <row r="420" spans="1:3" x14ac:dyDescent="0.45">
      <c r="A420" t="s">
        <v>8457</v>
      </c>
      <c r="B420" t="s">
        <v>8458</v>
      </c>
      <c r="C420" t="s">
        <v>6031</v>
      </c>
    </row>
    <row r="421" spans="1:3" x14ac:dyDescent="0.45">
      <c r="A421" t="s">
        <v>8459</v>
      </c>
      <c r="B421" t="s">
        <v>8460</v>
      </c>
      <c r="C421" t="s">
        <v>6031</v>
      </c>
    </row>
    <row r="422" spans="1:3" x14ac:dyDescent="0.45">
      <c r="A422" t="s">
        <v>8517</v>
      </c>
      <c r="B422" t="s">
        <v>8518</v>
      </c>
      <c r="C422" t="s">
        <v>6031</v>
      </c>
    </row>
    <row r="423" spans="1:3" x14ac:dyDescent="0.45">
      <c r="A423" t="s">
        <v>8519</v>
      </c>
      <c r="B423" t="s">
        <v>8520</v>
      </c>
      <c r="C423" t="s">
        <v>6031</v>
      </c>
    </row>
    <row r="424" spans="1:3" x14ac:dyDescent="0.45">
      <c r="A424" t="s">
        <v>8521</v>
      </c>
      <c r="B424" t="s">
        <v>8522</v>
      </c>
      <c r="C424" t="s">
        <v>6031</v>
      </c>
    </row>
    <row r="425" spans="1:3" x14ac:dyDescent="0.45">
      <c r="A425" t="s">
        <v>8523</v>
      </c>
      <c r="B425" t="s">
        <v>8524</v>
      </c>
      <c r="C425" t="s">
        <v>6031</v>
      </c>
    </row>
    <row r="426" spans="1:3" x14ac:dyDescent="0.45">
      <c r="A426" t="s">
        <v>8781</v>
      </c>
      <c r="B426" t="s">
        <v>8782</v>
      </c>
      <c r="C426" t="s">
        <v>6031</v>
      </c>
    </row>
    <row r="427" spans="1:3" x14ac:dyDescent="0.45">
      <c r="A427" t="s">
        <v>8339</v>
      </c>
      <c r="B427" t="s">
        <v>8340</v>
      </c>
      <c r="C427" t="s">
        <v>6031</v>
      </c>
    </row>
    <row r="428" spans="1:3" x14ac:dyDescent="0.45">
      <c r="A428" t="s">
        <v>8341</v>
      </c>
      <c r="B428" t="s">
        <v>8342</v>
      </c>
      <c r="C428" t="s">
        <v>6031</v>
      </c>
    </row>
    <row r="429" spans="1:3" x14ac:dyDescent="0.45">
      <c r="A429" t="s">
        <v>8783</v>
      </c>
      <c r="B429" t="s">
        <v>8784</v>
      </c>
      <c r="C429" t="s">
        <v>6031</v>
      </c>
    </row>
    <row r="430" spans="1:3" x14ac:dyDescent="0.45">
      <c r="A430" t="s">
        <v>8785</v>
      </c>
      <c r="B430" t="s">
        <v>8786</v>
      </c>
      <c r="C430" t="s">
        <v>6031</v>
      </c>
    </row>
    <row r="431" spans="1:3" x14ac:dyDescent="0.45">
      <c r="A431" t="s">
        <v>8461</v>
      </c>
      <c r="B431" t="s">
        <v>8462</v>
      </c>
      <c r="C431" t="s">
        <v>6031</v>
      </c>
    </row>
    <row r="432" spans="1:3" x14ac:dyDescent="0.45">
      <c r="A432" t="s">
        <v>8787</v>
      </c>
      <c r="B432" t="s">
        <v>8788</v>
      </c>
      <c r="C432" t="s">
        <v>6031</v>
      </c>
    </row>
    <row r="433" spans="1:3" x14ac:dyDescent="0.45">
      <c r="A433" t="s">
        <v>8463</v>
      </c>
      <c r="B433" t="s">
        <v>8464</v>
      </c>
      <c r="C433" t="s">
        <v>6031</v>
      </c>
    </row>
    <row r="434" spans="1:3" x14ac:dyDescent="0.45">
      <c r="A434" t="s">
        <v>8789</v>
      </c>
      <c r="B434" t="s">
        <v>8790</v>
      </c>
      <c r="C434" t="s">
        <v>6031</v>
      </c>
    </row>
    <row r="435" spans="1:3" x14ac:dyDescent="0.45">
      <c r="A435" t="s">
        <v>8343</v>
      </c>
      <c r="B435" t="s">
        <v>8344</v>
      </c>
      <c r="C435" t="s">
        <v>6031</v>
      </c>
    </row>
    <row r="436" spans="1:3" x14ac:dyDescent="0.45">
      <c r="A436" t="s">
        <v>8824</v>
      </c>
      <c r="B436" t="s">
        <v>8826</v>
      </c>
      <c r="C436" t="s">
        <v>6031</v>
      </c>
    </row>
    <row r="437" spans="1:3" x14ac:dyDescent="0.45">
      <c r="A437" t="s">
        <v>8465</v>
      </c>
      <c r="B437" t="s">
        <v>8466</v>
      </c>
      <c r="C437" t="s">
        <v>6031</v>
      </c>
    </row>
    <row r="438" spans="1:3" x14ac:dyDescent="0.45">
      <c r="A438" t="s">
        <v>8791</v>
      </c>
      <c r="B438" t="s">
        <v>8792</v>
      </c>
      <c r="C438" t="s">
        <v>6031</v>
      </c>
    </row>
    <row r="439" spans="1:3" x14ac:dyDescent="0.45">
      <c r="A439" t="s">
        <v>8345</v>
      </c>
      <c r="B439" t="s">
        <v>8346</v>
      </c>
      <c r="C439" t="s">
        <v>6031</v>
      </c>
    </row>
    <row r="440" spans="1:3" x14ac:dyDescent="0.45">
      <c r="A440" t="s">
        <v>8347</v>
      </c>
      <c r="B440" t="s">
        <v>8348</v>
      </c>
      <c r="C440" t="s">
        <v>6031</v>
      </c>
    </row>
    <row r="441" spans="1:3" x14ac:dyDescent="0.45">
      <c r="A441" t="s">
        <v>8793</v>
      </c>
      <c r="B441" t="s">
        <v>8794</v>
      </c>
      <c r="C441" t="s">
        <v>6031</v>
      </c>
    </row>
    <row r="442" spans="1:3" x14ac:dyDescent="0.45">
      <c r="A442" t="s">
        <v>8349</v>
      </c>
      <c r="B442" t="s">
        <v>8350</v>
      </c>
      <c r="C442" t="s">
        <v>6031</v>
      </c>
    </row>
    <row r="443" spans="1:3" x14ac:dyDescent="0.45">
      <c r="A443" t="s">
        <v>8467</v>
      </c>
      <c r="B443" t="s">
        <v>8468</v>
      </c>
      <c r="C443" t="s">
        <v>6031</v>
      </c>
    </row>
    <row r="444" spans="1:3" x14ac:dyDescent="0.45">
      <c r="A444" t="s">
        <v>8525</v>
      </c>
      <c r="B444" t="s">
        <v>8526</v>
      </c>
      <c r="C444" t="s">
        <v>6031</v>
      </c>
    </row>
    <row r="445" spans="1:3" x14ac:dyDescent="0.45">
      <c r="A445" t="s">
        <v>8795</v>
      </c>
      <c r="B445" t="s">
        <v>8796</v>
      </c>
      <c r="C445" t="s">
        <v>6031</v>
      </c>
    </row>
    <row r="446" spans="1:3" x14ac:dyDescent="0.45">
      <c r="A446" t="s">
        <v>8469</v>
      </c>
      <c r="B446" t="s">
        <v>8470</v>
      </c>
      <c r="C446" t="s">
        <v>6031</v>
      </c>
    </row>
    <row r="447" spans="1:3" x14ac:dyDescent="0.45">
      <c r="A447" t="s">
        <v>8471</v>
      </c>
      <c r="B447" t="s">
        <v>8472</v>
      </c>
      <c r="C447" t="s">
        <v>6031</v>
      </c>
    </row>
    <row r="448" spans="1:3" x14ac:dyDescent="0.45">
      <c r="A448" t="s">
        <v>8351</v>
      </c>
      <c r="B448" t="s">
        <v>8352</v>
      </c>
      <c r="C448" t="s">
        <v>6031</v>
      </c>
    </row>
    <row r="449" spans="1:3" x14ac:dyDescent="0.45">
      <c r="A449" t="s">
        <v>8797</v>
      </c>
      <c r="B449" t="s">
        <v>8798</v>
      </c>
      <c r="C449" t="s">
        <v>6031</v>
      </c>
    </row>
    <row r="450" spans="1:3" x14ac:dyDescent="0.45">
      <c r="A450" t="s">
        <v>8353</v>
      </c>
      <c r="B450" t="s">
        <v>8354</v>
      </c>
      <c r="C450" t="s">
        <v>6031</v>
      </c>
    </row>
    <row r="451" spans="1:3" x14ac:dyDescent="0.45">
      <c r="A451" t="s">
        <v>8355</v>
      </c>
      <c r="B451" t="s">
        <v>8356</v>
      </c>
      <c r="C451" t="s">
        <v>6031</v>
      </c>
    </row>
    <row r="452" spans="1:3" x14ac:dyDescent="0.45">
      <c r="A452" t="s">
        <v>8357</v>
      </c>
      <c r="B452" t="s">
        <v>8358</v>
      </c>
      <c r="C452" t="s">
        <v>6031</v>
      </c>
    </row>
    <row r="453" spans="1:3" x14ac:dyDescent="0.45">
      <c r="A453" t="s">
        <v>8359</v>
      </c>
      <c r="B453" t="s">
        <v>8360</v>
      </c>
      <c r="C453" t="s">
        <v>6031</v>
      </c>
    </row>
    <row r="454" spans="1:3" x14ac:dyDescent="0.45">
      <c r="A454" t="s">
        <v>8475</v>
      </c>
      <c r="B454" t="s">
        <v>8476</v>
      </c>
      <c r="C454" t="s">
        <v>6031</v>
      </c>
    </row>
    <row r="455" spans="1:3" x14ac:dyDescent="0.45">
      <c r="A455" t="s">
        <v>8477</v>
      </c>
      <c r="B455" t="s">
        <v>8478</v>
      </c>
      <c r="C455" t="s">
        <v>6031</v>
      </c>
    </row>
    <row r="456" spans="1:3" x14ac:dyDescent="0.45">
      <c r="A456" t="s">
        <v>8527</v>
      </c>
      <c r="B456" t="s">
        <v>8528</v>
      </c>
      <c r="C456" t="s">
        <v>6031</v>
      </c>
    </row>
    <row r="457" spans="1:3" x14ac:dyDescent="0.45">
      <c r="A457" t="s">
        <v>8363</v>
      </c>
      <c r="B457" t="s">
        <v>8364</v>
      </c>
      <c r="C457" t="s">
        <v>6031</v>
      </c>
    </row>
    <row r="458" spans="1:3" x14ac:dyDescent="0.45">
      <c r="A458" t="s">
        <v>8799</v>
      </c>
      <c r="B458" t="s">
        <v>8800</v>
      </c>
      <c r="C458" t="s">
        <v>6031</v>
      </c>
    </row>
    <row r="459" spans="1:3" x14ac:dyDescent="0.45">
      <c r="A459" t="s">
        <v>8479</v>
      </c>
      <c r="B459" t="s">
        <v>8480</v>
      </c>
      <c r="C459" t="s">
        <v>6031</v>
      </c>
    </row>
    <row r="460" spans="1:3" x14ac:dyDescent="0.45">
      <c r="A460" t="s">
        <v>8801</v>
      </c>
      <c r="B460" t="s">
        <v>8802</v>
      </c>
      <c r="C460" t="s">
        <v>6031</v>
      </c>
    </row>
    <row r="461" spans="1:3" x14ac:dyDescent="0.45">
      <c r="A461" t="s">
        <v>8365</v>
      </c>
      <c r="B461" t="s">
        <v>8366</v>
      </c>
      <c r="C461" t="s">
        <v>6031</v>
      </c>
    </row>
    <row r="462" spans="1:3" x14ac:dyDescent="0.45">
      <c r="A462" t="s">
        <v>8367</v>
      </c>
      <c r="B462" t="s">
        <v>8368</v>
      </c>
      <c r="C462" t="s">
        <v>6031</v>
      </c>
    </row>
    <row r="463" spans="1:3" x14ac:dyDescent="0.45">
      <c r="A463" t="s">
        <v>8529</v>
      </c>
      <c r="B463" t="s">
        <v>8530</v>
      </c>
      <c r="C463" t="s">
        <v>6031</v>
      </c>
    </row>
    <row r="464" spans="1:3" x14ac:dyDescent="0.45">
      <c r="A464" t="s">
        <v>8803</v>
      </c>
      <c r="B464" t="s">
        <v>8804</v>
      </c>
      <c r="C464" t="s">
        <v>6031</v>
      </c>
    </row>
    <row r="465" spans="1:3" x14ac:dyDescent="0.45">
      <c r="A465" t="s">
        <v>8805</v>
      </c>
      <c r="B465" t="s">
        <v>8806</v>
      </c>
      <c r="C465" t="s">
        <v>6031</v>
      </c>
    </row>
    <row r="466" spans="1:3" x14ac:dyDescent="0.45">
      <c r="A466" t="s">
        <v>8531</v>
      </c>
      <c r="B466" t="s">
        <v>8532</v>
      </c>
      <c r="C466" t="s">
        <v>6031</v>
      </c>
    </row>
    <row r="467" spans="1:3" x14ac:dyDescent="0.45">
      <c r="A467" t="s">
        <v>8533</v>
      </c>
      <c r="B467" t="s">
        <v>8534</v>
      </c>
      <c r="C467" t="s">
        <v>6031</v>
      </c>
    </row>
    <row r="468" spans="1:3" x14ac:dyDescent="0.45">
      <c r="A468" t="s">
        <v>8369</v>
      </c>
      <c r="B468" t="s">
        <v>8370</v>
      </c>
      <c r="C468" t="s">
        <v>6031</v>
      </c>
    </row>
    <row r="469" spans="1:3" x14ac:dyDescent="0.45">
      <c r="A469" t="s">
        <v>8371</v>
      </c>
      <c r="B469" t="s">
        <v>8372</v>
      </c>
      <c r="C469" t="s">
        <v>6031</v>
      </c>
    </row>
    <row r="470" spans="1:3" x14ac:dyDescent="0.45">
      <c r="A470" t="s">
        <v>8535</v>
      </c>
      <c r="B470" t="s">
        <v>8536</v>
      </c>
      <c r="C470" t="s">
        <v>6031</v>
      </c>
    </row>
    <row r="471" spans="1:3" x14ac:dyDescent="0.45">
      <c r="A471" t="s">
        <v>8373</v>
      </c>
      <c r="B471" t="s">
        <v>8374</v>
      </c>
      <c r="C471" t="s">
        <v>6031</v>
      </c>
    </row>
    <row r="472" spans="1:3" x14ac:dyDescent="0.45">
      <c r="A472" t="s">
        <v>8375</v>
      </c>
      <c r="B472" t="s">
        <v>8376</v>
      </c>
      <c r="C472" t="s">
        <v>6031</v>
      </c>
    </row>
    <row r="473" spans="1:3" x14ac:dyDescent="0.45">
      <c r="A473" t="s">
        <v>8481</v>
      </c>
      <c r="B473" t="s">
        <v>8482</v>
      </c>
      <c r="C473" t="s">
        <v>6031</v>
      </c>
    </row>
    <row r="474" spans="1:3" x14ac:dyDescent="0.45">
      <c r="A474" t="s">
        <v>8807</v>
      </c>
      <c r="B474" t="s">
        <v>8808</v>
      </c>
      <c r="C474" t="s">
        <v>6031</v>
      </c>
    </row>
    <row r="475" spans="1:3" x14ac:dyDescent="0.45">
      <c r="A475" t="s">
        <v>8537</v>
      </c>
      <c r="B475" t="s">
        <v>8538</v>
      </c>
      <c r="C475" t="s">
        <v>6031</v>
      </c>
    </row>
    <row r="476" spans="1:3" x14ac:dyDescent="0.45">
      <c r="A476" t="s">
        <v>8539</v>
      </c>
      <c r="B476" t="s">
        <v>8540</v>
      </c>
      <c r="C476" t="s">
        <v>6031</v>
      </c>
    </row>
    <row r="477" spans="1:3" x14ac:dyDescent="0.45">
      <c r="A477" t="s">
        <v>8377</v>
      </c>
      <c r="B477" t="s">
        <v>8378</v>
      </c>
      <c r="C477" t="s">
        <v>6031</v>
      </c>
    </row>
    <row r="478" spans="1:3" x14ac:dyDescent="0.45">
      <c r="A478" t="s">
        <v>8809</v>
      </c>
      <c r="B478" t="s">
        <v>8810</v>
      </c>
      <c r="C478" t="s">
        <v>6031</v>
      </c>
    </row>
    <row r="479" spans="1:3" x14ac:dyDescent="0.45">
      <c r="A479" t="s">
        <v>8483</v>
      </c>
      <c r="B479" t="s">
        <v>8484</v>
      </c>
      <c r="C479" t="s">
        <v>6031</v>
      </c>
    </row>
    <row r="480" spans="1:3" x14ac:dyDescent="0.45">
      <c r="A480" t="s">
        <v>8379</v>
      </c>
      <c r="B480" t="s">
        <v>8380</v>
      </c>
      <c r="C480" t="s">
        <v>6031</v>
      </c>
    </row>
    <row r="481" spans="1:3" x14ac:dyDescent="0.45">
      <c r="A481" t="s">
        <v>8381</v>
      </c>
      <c r="B481" t="s">
        <v>8382</v>
      </c>
      <c r="C481" t="s">
        <v>6031</v>
      </c>
    </row>
    <row r="482" spans="1:3" x14ac:dyDescent="0.45">
      <c r="A482" t="s">
        <v>8383</v>
      </c>
      <c r="B482" t="s">
        <v>8384</v>
      </c>
      <c r="C482" t="s">
        <v>6031</v>
      </c>
    </row>
    <row r="483" spans="1:3" x14ac:dyDescent="0.45">
      <c r="A483" t="s">
        <v>8385</v>
      </c>
      <c r="B483" t="s">
        <v>8386</v>
      </c>
      <c r="C483" t="s">
        <v>6031</v>
      </c>
    </row>
    <row r="484" spans="1:3" x14ac:dyDescent="0.45">
      <c r="A484" t="s">
        <v>8811</v>
      </c>
      <c r="B484" t="s">
        <v>8812</v>
      </c>
      <c r="C484" t="s">
        <v>6031</v>
      </c>
    </row>
    <row r="485" spans="1:3" x14ac:dyDescent="0.45">
      <c r="A485" t="s">
        <v>8485</v>
      </c>
      <c r="B485" t="s">
        <v>8486</v>
      </c>
      <c r="C485" t="s">
        <v>6031</v>
      </c>
    </row>
    <row r="486" spans="1:3" x14ac:dyDescent="0.45">
      <c r="A486" t="s">
        <v>8387</v>
      </c>
      <c r="B486" t="s">
        <v>8388</v>
      </c>
      <c r="C486" t="s">
        <v>6031</v>
      </c>
    </row>
    <row r="487" spans="1:3" x14ac:dyDescent="0.45">
      <c r="A487" t="s">
        <v>8541</v>
      </c>
      <c r="B487" t="s">
        <v>8542</v>
      </c>
      <c r="C487" t="s">
        <v>6031</v>
      </c>
    </row>
    <row r="488" spans="1:3" x14ac:dyDescent="0.45">
      <c r="A488" t="s">
        <v>8813</v>
      </c>
      <c r="B488" t="s">
        <v>8814</v>
      </c>
      <c r="C488" t="s">
        <v>6031</v>
      </c>
    </row>
    <row r="489" spans="1:3" x14ac:dyDescent="0.45">
      <c r="A489" t="s">
        <v>8389</v>
      </c>
      <c r="B489" t="s">
        <v>8390</v>
      </c>
      <c r="C489" t="s">
        <v>6031</v>
      </c>
    </row>
    <row r="490" spans="1:3" x14ac:dyDescent="0.45">
      <c r="A490" t="s">
        <v>8487</v>
      </c>
      <c r="B490" t="s">
        <v>8488</v>
      </c>
      <c r="C490" t="s">
        <v>6031</v>
      </c>
    </row>
    <row r="491" spans="1:3" x14ac:dyDescent="0.45">
      <c r="A491" t="s">
        <v>8489</v>
      </c>
      <c r="B491" t="s">
        <v>8490</v>
      </c>
      <c r="C491" t="s">
        <v>6031</v>
      </c>
    </row>
    <row r="492" spans="1:3" x14ac:dyDescent="0.45">
      <c r="A492" t="s">
        <v>8391</v>
      </c>
      <c r="B492" t="s">
        <v>8392</v>
      </c>
      <c r="C492" t="s">
        <v>6031</v>
      </c>
    </row>
    <row r="493" spans="1:3" x14ac:dyDescent="0.45">
      <c r="A493" t="s">
        <v>8491</v>
      </c>
      <c r="B493" t="s">
        <v>8492</v>
      </c>
      <c r="C493" t="s">
        <v>6031</v>
      </c>
    </row>
    <row r="494" spans="1:3" x14ac:dyDescent="0.45">
      <c r="A494" t="s">
        <v>8543</v>
      </c>
      <c r="B494" t="s">
        <v>8544</v>
      </c>
      <c r="C494" t="s">
        <v>6031</v>
      </c>
    </row>
    <row r="495" spans="1:3" x14ac:dyDescent="0.45">
      <c r="A495" t="s">
        <v>8493</v>
      </c>
      <c r="B495" t="s">
        <v>8494</v>
      </c>
      <c r="C495" t="s">
        <v>6031</v>
      </c>
    </row>
    <row r="496" spans="1:3" x14ac:dyDescent="0.45">
      <c r="A496" t="s">
        <v>8815</v>
      </c>
      <c r="B496" t="s">
        <v>8816</v>
      </c>
      <c r="C496" t="s">
        <v>6031</v>
      </c>
    </row>
    <row r="497" spans="1:3" x14ac:dyDescent="0.45">
      <c r="A497" t="s">
        <v>8495</v>
      </c>
      <c r="B497" t="s">
        <v>8496</v>
      </c>
      <c r="C497" t="s">
        <v>6031</v>
      </c>
    </row>
    <row r="498" spans="1:3" x14ac:dyDescent="0.45">
      <c r="A498" t="s">
        <v>8545</v>
      </c>
      <c r="B498" t="s">
        <v>8546</v>
      </c>
      <c r="C498" t="s">
        <v>6031</v>
      </c>
    </row>
    <row r="499" spans="1:3" x14ac:dyDescent="0.45">
      <c r="A499" t="s">
        <v>8817</v>
      </c>
      <c r="B499" t="s">
        <v>8818</v>
      </c>
      <c r="C499" t="s">
        <v>6031</v>
      </c>
    </row>
    <row r="500" spans="1:3" x14ac:dyDescent="0.45">
      <c r="A500" t="s">
        <v>8393</v>
      </c>
      <c r="B500" t="s">
        <v>8394</v>
      </c>
      <c r="C500" t="s">
        <v>6031</v>
      </c>
    </row>
    <row r="501" spans="1:3" x14ac:dyDescent="0.45">
      <c r="A501" t="s">
        <v>8547</v>
      </c>
      <c r="B501" t="s">
        <v>8548</v>
      </c>
      <c r="C501" t="s">
        <v>6031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A1:B17"/>
  <sheetViews>
    <sheetView workbookViewId="0"/>
  </sheetViews>
  <sheetFormatPr defaultRowHeight="14.25" x14ac:dyDescent="0.45"/>
  <cols>
    <col min="1" max="1" width="34.1328125" bestFit="1" customWidth="1"/>
    <col min="2" max="2" width="42.33203125" bestFit="1" customWidth="1"/>
  </cols>
  <sheetData>
    <row r="1" spans="1:2" x14ac:dyDescent="0.45">
      <c r="A1" s="50" t="s">
        <v>11729</v>
      </c>
      <c r="B1" t="s">
        <v>11730</v>
      </c>
    </row>
    <row r="2" spans="1:2" x14ac:dyDescent="0.45">
      <c r="A2" s="52" t="s">
        <v>122</v>
      </c>
      <c r="B2" s="52" t="s">
        <v>122</v>
      </c>
    </row>
    <row r="3" spans="1:2" x14ac:dyDescent="0.45">
      <c r="A3" s="54" t="s">
        <v>123</v>
      </c>
      <c r="B3" s="54" t="s">
        <v>123</v>
      </c>
    </row>
    <row r="4" spans="1:2" x14ac:dyDescent="0.45">
      <c r="A4" s="52" t="s">
        <v>124</v>
      </c>
      <c r="B4" s="52" t="s">
        <v>124</v>
      </c>
    </row>
    <row r="5" spans="1:2" x14ac:dyDescent="0.45">
      <c r="A5" s="54" t="s">
        <v>125</v>
      </c>
      <c r="B5" s="54" t="s">
        <v>125</v>
      </c>
    </row>
    <row r="6" spans="1:2" x14ac:dyDescent="0.45">
      <c r="A6" s="52" t="s">
        <v>126</v>
      </c>
      <c r="B6" s="52" t="s">
        <v>126</v>
      </c>
    </row>
    <row r="7" spans="1:2" x14ac:dyDescent="0.45">
      <c r="A7" s="54" t="s">
        <v>127</v>
      </c>
      <c r="B7" s="54" t="s">
        <v>127</v>
      </c>
    </row>
    <row r="8" spans="1:2" x14ac:dyDescent="0.45">
      <c r="A8" s="52" t="s">
        <v>128</v>
      </c>
      <c r="B8" s="52" t="s">
        <v>128</v>
      </c>
    </row>
    <row r="9" spans="1:2" x14ac:dyDescent="0.45">
      <c r="A9" s="54" t="s">
        <v>129</v>
      </c>
      <c r="B9" s="54" t="s">
        <v>129</v>
      </c>
    </row>
    <row r="10" spans="1:2" x14ac:dyDescent="0.45">
      <c r="A10" s="52" t="s">
        <v>130</v>
      </c>
      <c r="B10" s="52" t="s">
        <v>130</v>
      </c>
    </row>
    <row r="11" spans="1:2" x14ac:dyDescent="0.45">
      <c r="A11" s="54" t="s">
        <v>131</v>
      </c>
      <c r="B11" s="54" t="s">
        <v>131</v>
      </c>
    </row>
    <row r="12" spans="1:2" x14ac:dyDescent="0.45">
      <c r="A12" s="52" t="s">
        <v>132</v>
      </c>
      <c r="B12" s="52" t="s">
        <v>132</v>
      </c>
    </row>
    <row r="13" spans="1:2" x14ac:dyDescent="0.45">
      <c r="A13" s="67" t="s">
        <v>9147</v>
      </c>
      <c r="B13" s="66" t="s">
        <v>9144</v>
      </c>
    </row>
    <row r="14" spans="1:2" x14ac:dyDescent="0.45">
      <c r="A14" s="67" t="s">
        <v>9148</v>
      </c>
      <c r="B14" s="66" t="s">
        <v>9144</v>
      </c>
    </row>
    <row r="15" spans="1:2" x14ac:dyDescent="0.45">
      <c r="A15" s="67" t="s">
        <v>9149</v>
      </c>
      <c r="B15" s="66" t="s">
        <v>9144</v>
      </c>
    </row>
    <row r="16" spans="1:2" x14ac:dyDescent="0.45">
      <c r="A16" s="67" t="s">
        <v>9146</v>
      </c>
      <c r="B16" s="54" t="s">
        <v>123</v>
      </c>
    </row>
    <row r="17" spans="1:2" x14ac:dyDescent="0.45">
      <c r="A17" s="67" t="s">
        <v>9150</v>
      </c>
      <c r="B17" s="66" t="s">
        <v>9144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Copyright</vt:lpstr>
      <vt:lpstr>META</vt:lpstr>
      <vt:lpstr>TODO</vt:lpstr>
      <vt:lpstr>dim_industry</vt:lpstr>
      <vt:lpstr>LFS Metadata</vt:lpstr>
      <vt:lpstr>3-digit PNAIC dimindustry codes</vt:lpstr>
      <vt:lpstr>Omitted IOICC codes</vt:lpstr>
      <vt:lpstr>dim_occupation</vt:lpstr>
      <vt:lpstr>dim_geography</vt:lpstr>
      <vt:lpstr>ioicc_splitter</vt:lpstr>
      <vt:lpstr>industry_descriptions</vt:lpstr>
      <vt:lpstr>NAICSall</vt:lpstr>
      <vt:lpstr>Nathan et al NOCS</vt:lpstr>
      <vt:lpstr>Nathan et al NAICS</vt:lpstr>
      <vt:lpstr>Sample GDP Data</vt:lpstr>
      <vt:lpstr>GDP MetaData</vt:lpstr>
      <vt:lpstr>IOICC GDP Hierarchy</vt:lpstr>
      <vt:lpstr>IOIC Allocator</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2021-03-11T22:27:15Z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