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free\Documents\Github\MacroEconomic History\DATA\TESTS\"/>
    </mc:Choice>
  </mc:AlternateContent>
  <xr:revisionPtr revIDLastSave="0" documentId="13_ncr:1_{6B3AE761-E2E1-4A32-A382-92C627F1A590}" xr6:coauthVersionLast="45" xr6:coauthVersionMax="45" xr10:uidLastSave="{00000000-0000-0000-0000-000000000000}"/>
  <bookViews>
    <workbookView xWindow="-98" yWindow="-98" windowWidth="28996" windowHeight="15945" activeTab="2" xr2:uid="{A2366108-150B-48B2-8F24-14E8CDD32DD7}"/>
  </bookViews>
  <sheets>
    <sheet name="Title" sheetId="2" r:id="rId1"/>
    <sheet name="Pivot" sheetId="1" r:id="rId2"/>
    <sheet name="Cube" sheetId="5" r:id="rId3"/>
  </sheets>
  <functionGroups builtInGroupCount="19"/>
  <calcPr calcId="191029"/>
  <pivotCaches>
    <pivotCache cacheId="80" r:id="rId4"/>
    <pivotCache cacheId="85" r:id="rId5"/>
    <pivotCache cacheId="88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strictedQuery_46b8c5ab-5ecc-4e10-bdae-e0502c62e411" name="RestrictedQuery" connection="SqlServer DESKTOP-KSAPEQM macrohistory_rolap"/>
        </x15:modelTables>
        <x15:extLst>
          <ext xmlns:x16="http://schemas.microsoft.com/office/spreadsheetml/2014/11/main" uri="{9835A34E-60A6-4A7C-AAB8-D5F71C897F49}">
            <x16:modelTimeGroupings>
              <x16:modelTimeGrouping tableName="RestrictedQuery" columnName="DateField" columnId="DateField">
                <x16:calculatedTimeColumn columnName="DateField (Year)" columnId="DateField (Year)" contentType="years" isSelected="1"/>
                <x16:calculatedTimeColumn columnName="DateField (Quarter)" columnId="DateField (Quarter)" contentType="quarters" isSelected="1"/>
                <x16:calculatedTimeColumn columnName="DateField (Month Index)" columnId="DateField (Month Index)" contentType="monthsindex" isSelected="1"/>
                <x16:calculatedTimeColumn columnName="DateField (Month)" columnId="DateField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5" l="1" a="1"/>
  <c r="AZ15" i="5"/>
  <c r="AJ15" i="5"/>
  <c r="T15" i="5"/>
  <c r="D15" i="5"/>
  <c r="AM14" i="5"/>
  <c r="W14" i="5"/>
  <c r="G14" i="5"/>
  <c r="AP13" i="5"/>
  <c r="Z13" i="5"/>
  <c r="J13" i="5"/>
  <c r="AV9" i="5"/>
  <c r="AF9" i="5"/>
  <c r="P9" i="5"/>
  <c r="AI15" i="5"/>
  <c r="C15" i="5"/>
  <c r="AL14" i="5"/>
  <c r="AO13" i="5"/>
  <c r="I13" i="5"/>
  <c r="AE9" i="5"/>
  <c r="K15" i="5"/>
  <c r="J15" i="5"/>
  <c r="F9" i="5"/>
  <c r="Y15" i="5"/>
  <c r="AU13" i="5"/>
  <c r="E9" i="5"/>
  <c r="D9" i="5"/>
  <c r="F14" i="5"/>
  <c r="AP15" i="5"/>
  <c r="A14" i="5"/>
  <c r="AE13" i="5"/>
  <c r="X15" i="5"/>
  <c r="AX15" i="5"/>
  <c r="AH15" i="5"/>
  <c r="R15" i="5"/>
  <c r="B15" i="5"/>
  <c r="AK14" i="5"/>
  <c r="U14" i="5"/>
  <c r="E14" i="5"/>
  <c r="AN13" i="5"/>
  <c r="X13" i="5"/>
  <c r="H13" i="5"/>
  <c r="AT9" i="5"/>
  <c r="AD9" i="5"/>
  <c r="N9" i="5"/>
  <c r="AW15" i="5"/>
  <c r="AG15" i="5"/>
  <c r="Q15" i="5"/>
  <c r="AZ14" i="5"/>
  <c r="AJ14" i="5"/>
  <c r="T14" i="5"/>
  <c r="D14" i="5"/>
  <c r="AM13" i="5"/>
  <c r="W13" i="5"/>
  <c r="G13" i="5"/>
  <c r="AS9" i="5"/>
  <c r="AC9" i="5"/>
  <c r="M9" i="5"/>
  <c r="AV15" i="5"/>
  <c r="AF15" i="5"/>
  <c r="P15" i="5"/>
  <c r="AY14" i="5"/>
  <c r="AI14" i="5"/>
  <c r="S14" i="5"/>
  <c r="C14" i="5"/>
  <c r="AL13" i="5"/>
  <c r="V13" i="5"/>
  <c r="F13" i="5"/>
  <c r="AR9" i="5"/>
  <c r="AB9" i="5"/>
  <c r="L9" i="5"/>
  <c r="O15" i="5"/>
  <c r="R14" i="5"/>
  <c r="AK13" i="5"/>
  <c r="E13" i="5"/>
  <c r="K9" i="5"/>
  <c r="AW13" i="5"/>
  <c r="W9" i="5"/>
  <c r="M14" i="5"/>
  <c r="AO15" i="5"/>
  <c r="AJ9" i="5"/>
  <c r="AG13" i="5"/>
  <c r="AA14" i="5"/>
  <c r="AA9" i="5"/>
  <c r="AM9" i="5"/>
  <c r="AC14" i="5"/>
  <c r="L14" i="5"/>
  <c r="U9" i="5"/>
  <c r="H15" i="5"/>
  <c r="AU15" i="5"/>
  <c r="AE15" i="5"/>
  <c r="AX14" i="5"/>
  <c r="AH14" i="5"/>
  <c r="B14" i="5"/>
  <c r="U13" i="5"/>
  <c r="AQ9" i="5"/>
  <c r="N14" i="5"/>
  <c r="G9" i="5"/>
  <c r="P13" i="5"/>
  <c r="AR14" i="5"/>
  <c r="O13" i="5"/>
  <c r="AT13" i="5"/>
  <c r="T9" i="5"/>
  <c r="C9" i="5"/>
  <c r="AT15" i="5"/>
  <c r="AD15" i="5"/>
  <c r="N15" i="5"/>
  <c r="AW14" i="5"/>
  <c r="AG14" i="5"/>
  <c r="Q14" i="5"/>
  <c r="AZ13" i="5"/>
  <c r="AJ13" i="5"/>
  <c r="T13" i="5"/>
  <c r="D13" i="5"/>
  <c r="AP9" i="5"/>
  <c r="Z9" i="5"/>
  <c r="J9" i="5"/>
  <c r="AS15" i="5"/>
  <c r="AC15" i="5"/>
  <c r="M15" i="5"/>
  <c r="AV14" i="5"/>
  <c r="P14" i="5"/>
  <c r="AY13" i="5"/>
  <c r="AI13" i="5"/>
  <c r="S13" i="5"/>
  <c r="C13" i="5"/>
  <c r="AO9" i="5"/>
  <c r="Y9" i="5"/>
  <c r="AR15" i="5"/>
  <c r="AB15" i="5"/>
  <c r="L15" i="5"/>
  <c r="AE14" i="5"/>
  <c r="O14" i="5"/>
  <c r="AH13" i="5"/>
  <c r="R13" i="5"/>
  <c r="B13" i="5"/>
  <c r="X9" i="5"/>
  <c r="AQ15" i="5"/>
  <c r="AD14" i="5"/>
  <c r="Q13" i="5"/>
  <c r="AV13" i="5"/>
  <c r="AL9" i="5"/>
  <c r="V9" i="5"/>
  <c r="AB14" i="5"/>
  <c r="AF14" i="5"/>
  <c r="I9" i="5"/>
  <c r="AU14" i="5"/>
  <c r="AX13" i="5"/>
  <c r="AN9" i="5"/>
  <c r="H9" i="5"/>
  <c r="AA15" i="5"/>
  <c r="A15" i="5"/>
  <c r="AS14" i="5"/>
  <c r="A13" i="5"/>
  <c r="AK9" i="5"/>
  <c r="AD13" i="5"/>
  <c r="AM15" i="5"/>
  <c r="W15" i="5"/>
  <c r="G15" i="5"/>
  <c r="AP14" i="5"/>
  <c r="Z14" i="5"/>
  <c r="J14" i="5"/>
  <c r="AS13" i="5"/>
  <c r="AC13" i="5"/>
  <c r="M13" i="5"/>
  <c r="AY9" i="5"/>
  <c r="AI9" i="5"/>
  <c r="S9" i="5"/>
  <c r="AL15" i="5"/>
  <c r="V15" i="5"/>
  <c r="F15" i="5"/>
  <c r="AO14" i="5"/>
  <c r="Y14" i="5"/>
  <c r="I14" i="5"/>
  <c r="AR13" i="5"/>
  <c r="AB13" i="5"/>
  <c r="L13" i="5"/>
  <c r="AX9" i="5"/>
  <c r="AH9" i="5"/>
  <c r="R9" i="5"/>
  <c r="B9" i="5"/>
  <c r="AN15" i="5"/>
  <c r="AQ14" i="5"/>
  <c r="N13" i="5"/>
  <c r="AK15" i="5"/>
  <c r="U15" i="5"/>
  <c r="E15" i="5"/>
  <c r="AN14" i="5"/>
  <c r="X14" i="5"/>
  <c r="H14" i="5"/>
  <c r="AQ13" i="5"/>
  <c r="AA13" i="5"/>
  <c r="K13" i="5"/>
  <c r="AW9" i="5"/>
  <c r="AG9" i="5"/>
  <c r="Q9" i="5"/>
  <c r="A8" i="5"/>
  <c r="AY15" i="5"/>
  <c r="S15" i="5"/>
  <c r="V14" i="5"/>
  <c r="Y13" i="5"/>
  <c r="AU9" i="5"/>
  <c r="O9" i="5"/>
  <c r="AZ9" i="5" s="1"/>
  <c r="AT14" i="5"/>
  <c r="Z15" i="5"/>
  <c r="AF13" i="5"/>
  <c r="I15" i="5"/>
  <c r="K14" i="5"/>
  <c r="D5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D3C4F2-229D-49F5-B8E4-3CC1FF91DBF1}" name="SqlServer DESKTOP-KSAPEQM macrohistory_rolap" type="100" refreshedVersion="0">
    <extLst>
      <ext xmlns:x15="http://schemas.microsoft.com/office/spreadsheetml/2010/11/main" uri="{DE250136-89BD-433C-8126-D09CA5730AF9}">
        <x15:connection id="d4d81f24-2110-4613-a747-5e80f653d3ef"/>
      </ext>
    </extLst>
  </connection>
  <connection id="2" xr16:uid="{9AF39A44-38D5-4161-902F-614A6B830003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62">
    <s v="ThisWorkbookDataModel"/>
    <s v="{[RestrictedQuery].[indicator_units].&amp;[USD]}"/>
    <s v="{[RestrictedQuery].[industrial_sector].&amp;[Whole economy]}"/>
    <s v="{[RestrictedQuery].[measure_type].&amp;[Flow]}"/>
    <s v="{[RestrictedQuery].[indicator_dimension].&amp;[Money]}"/>
    <s v="{[RestrictedQuery].[output_definition].&amp;[Expenditure Approach]}"/>
    <s v="{[RestrictedQuery].[SourceName].&amp;[WDI2020]}"/>
    <s v="[RestrictedQuery].[DateField (Year)].&amp;[2016]"/>
    <s v="[RestrictedQuery].[DateField (Year)].&amp;[2000]"/>
    <s v="[RestrictedQuery].[DateField (Year)].&amp;[1984]"/>
    <s v="[RestrictedQuery].[DateField (Year)].&amp;[1999]"/>
    <s v="[RestrictedQuery].[DateField (Year)].&amp;[1974]"/>
    <s v="[RestrictedQuery].[DateField (Year)].&amp;[1973]"/>
    <s v="[RestrictedQuery].[DateField (Year)].&amp;[1972]"/>
    <s v="[RestrictedQuery].[GeoStandardName].&amp;[United Kingdom]"/>
    <s v="[RestrictedQuery].[DateField (Year)].&amp;[2014]"/>
    <s v="[RestrictedQuery].[DateField (Year)].&amp;[1998]"/>
    <s v="[RestrictedQuery].[DateField (Year)].&amp;[1982]"/>
    <s v="[RestrictedQuery].[DateField (Year)].&amp;[2013]"/>
    <s v="[RestrictedQuery].[DateField (Year)].&amp;[1997]"/>
    <s v="[RestrictedQuery].[DateField (Year)].&amp;[1981]"/>
    <s v="[RestrictedQuery].[DateField (Year)].&amp;[2012]"/>
    <s v="[RestrictedQuery].[DateField (Year)].&amp;[1996]"/>
    <s v="[RestrictedQuery].[DateField (Year)].&amp;[1980]"/>
    <s v="[RestrictedQuery].[DateField (Year)].&amp;[1979]"/>
    <s v="[RestrictedQuery].[DateField (Year)].&amp;[1991]"/>
    <s v="[RestrictedQuery].[DateField (Year)].&amp;[2004]"/>
    <s v="[RestrictedQuery].[DateField (Year)].&amp;[1995]"/>
    <s v="[RestrictedQuery].[DateField (Year)].&amp;[2007]"/>
    <s v="[RestrictedQuery].[DateField (Year)].&amp;[1989]"/>
    <s v="[RestrictedQuery].[DateField (Year)].&amp;[2011]"/>
    <s v="[RestrictedQuery].[DateField (Year)].&amp;[1975]"/>
    <s v="[RestrictedQuery].[DateField (Year)].&amp;[1988]"/>
    <s v="[RestrictedQuery].[DateField (Year)].&amp;[1971]"/>
    <s v="[RestrictedQuery].[DateField (Year)].&amp;[2010]"/>
    <s v="[RestrictedQuery].[DateField (Year)].&amp;[1994]"/>
    <s v="[RestrictedQuery].[DateField (Year)].&amp;[1978]"/>
    <s v="[RestrictedQuery].[DateField (Year)].&amp;[2009]"/>
    <s v="[RestrictedQuery].[DateField (Year)].&amp;[1993]"/>
    <s v="[RestrictedQuery].[DateField (Year)].&amp;[1992]"/>
    <s v="[RestrictedQuery].[DateField (Year)].&amp;[2006]"/>
    <s v="[RestrictedQuery].[DateField (Year)].&amp;[1990]"/>
    <s v="[RestrictedQuery].[DateField (Year)].&amp;[1977]"/>
    <s v="[RestrictedQuery].[DateField (Year)].&amp;[2008]"/>
    <s v="[RestrictedQuery].[DateField (Year)].&amp;[1976]"/>
    <s v="[RestrictedQuery].[GeoStandardName].[All]"/>
    <s v="[RestrictedQuery].[GeoStandardName].&amp;[France]"/>
    <s v="[RestrictedQuery].[DateField (Year)].&amp;[2005]"/>
    <s v="[RestrictedQuery].[DateField (Year)].&amp;[2019]"/>
    <s v="[RestrictedQuery].[DateField (Year)].&amp;[2003]"/>
    <s v="[RestrictedQuery].[DateField (Year)].&amp;[1987]"/>
    <s v="[RestrictedQuery].[DateField (Year)].&amp;[2018]"/>
    <s v="[RestrictedQuery].[DateField (Year)].&amp;[2002]"/>
    <s v="[RestrictedQuery].[DateField (Year)].&amp;[1986]"/>
    <s v="[RestrictedQuery].[DateField (Year)].&amp;[1970]"/>
    <s v="[RestrictedQuery].[DateField (Year)].&amp;[2017]"/>
    <s v="[RestrictedQuery].[DateField (Year)].&amp;[2001]"/>
    <s v="[RestrictedQuery].[DateField (Year)].&amp;[1985]"/>
    <s v="[Measures].[Sum of Value]"/>
    <s v="[RestrictedQuery].[DateField (Year)].&amp;[2015]"/>
    <s v="[RestrictedQuery].[DateField (Year)].&amp;[1983]"/>
    <s v="{([RestrictedQuery].[DateField (Year)].&amp;[2019]),([RestrictedQuery].[DateField (Year)].&amp;[2018]),([RestrictedQuery].[DateField (Year)].&amp;[2017]),([RestrictedQuery].[DateField (Year)].&amp;[2016]),([RestrictedQuery].[DateField (Year)].&amp;[2015]),([RestrictedQuery].[DateField (Year)].&amp;[2014]),([RestrictedQuery].[DateField (Year)].&amp;[2013]),([RestrictedQuery].[DateField (Year)].&amp;[2012]),([RestrictedQuery].[DateField (Year)].&amp;[2011]),([RestrictedQuery].[DateField (Year)].&amp;[2010]),([RestrictedQuery].[DateField (Year)].&amp;[2009]),([RestrictedQuery].[DateField (Year)].&amp;[2008]),([RestrictedQuery].[DateField (Year)].&amp;[2007]),([RestrictedQuery].[DateField (Year)].&amp;[2006]),([RestrictedQuery].[DateField (Year)].&amp;[2005]),([RestrictedQuery].[DateField (Year)].&amp;[2004]),([RestrictedQuery].[DateField (Year)].&amp;[2003]),([RestrictedQuery].[DateField (Year)].&amp;[2002]),([RestrictedQuery].[DateField (Year)].&amp;[2001]),([RestrictedQuery].[DateField (Year)].&amp;[2000]),([RestrictedQuery].[DateField (Year)].&amp;[1999]),([RestrictedQuery].[DateField (Year)].&amp;[1998]),([RestrictedQuery].[DateField (Year)].&amp;[1997]),([RestrictedQuery].[DateField (Year)].&amp;[1996]),([RestrictedQuery].[DateField (Year)].&amp;[1995]),([RestrictedQuery].[DateField (Year)].&amp;[1994]),([RestrictedQuery].[DateField (Year)].&amp;[1993]),([RestrictedQuery].[DateField (Year)].&amp;[1992]),([RestrictedQuery].[DateField (Year)].&amp;[1991]),([RestrictedQuery].[DateField (Year)].&amp;[1990]),([RestrictedQuery].[DateField (Year)].&amp;[1989]),([RestrictedQuery].[DateField (Year)].&amp;[1988]),([RestrictedQuery].[DateField (Year)].&amp;[1987]),([RestrictedQuery].[DateField (Year)].&amp;[1986]),([RestrictedQuery].[DateField (Year)].&amp;[1985]),([RestrictedQuery].[DateField (Year)].&amp;[1984]),([RestrictedQuery].[DateField (Year)].&amp;[1983]),([RestrictedQuery].[DateField (Year)].&amp;[1982]),([RestrictedQuery].[DateField (Year)].&amp;[1981]),([RestrictedQuery].[DateField (Year)].&amp;[1980]),([RestrictedQuery].[DateField (Year)].&amp;[1979]),([RestrictedQuery].[DateField (Year)].&amp;[1978]),([RestrictedQuery].[DateField (Year)].&amp;[1977]),([RestrictedQuery].[DateField (Year)].&amp;[1976]),([RestrictedQuery].[DateField (Year)].&amp;[1975]),([RestrictedQuery].[DateField (Year)].&amp;[1974]),([RestrictedQuery].[DateField (Year)].&amp;[1973]),([RestrictedQuery].[DateField (Year)].&amp;[1972]),([RestrictedQuery].[DateField (Year)].&amp;[1971]),([RestrictedQuery].[DateField (Year)].&amp;[1970])}"/>
  </metadataStrings>
  <mdxMetadata count="214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m">
      <t c="1">
        <n x="21"/>
      </t>
    </mdx>
    <mdx n="0" f="m">
      <t c="1">
        <n x="22"/>
      </t>
    </mdx>
    <mdx n="0" f="m">
      <t c="1">
        <n x="23"/>
      </t>
    </mdx>
    <mdx n="0" f="m">
      <t c="1">
        <n x="24"/>
      </t>
    </mdx>
    <mdx n="0" f="m">
      <t c="1">
        <n x="25"/>
      </t>
    </mdx>
    <mdx n="0" f="m">
      <t c="1">
        <n x="26"/>
      </t>
    </mdx>
    <mdx n="0" f="m">
      <t c="1">
        <n x="27"/>
      </t>
    </mdx>
    <mdx n="0" f="m">
      <t c="1">
        <n x="28"/>
      </t>
    </mdx>
    <mdx n="0" f="m">
      <t c="1">
        <n x="29"/>
      </t>
    </mdx>
    <mdx n="0" f="m">
      <t c="1">
        <n x="30"/>
      </t>
    </mdx>
    <mdx n="0" f="m">
      <t c="1">
        <n x="31"/>
      </t>
    </mdx>
    <mdx n="0" f="m">
      <t c="1">
        <n x="32"/>
      </t>
    </mdx>
    <mdx n="0" f="m">
      <t c="1">
        <n x="33"/>
      </t>
    </mdx>
    <mdx n="0" f="m">
      <t c="1">
        <n x="34"/>
      </t>
    </mdx>
    <mdx n="0" f="m">
      <t c="1">
        <n x="35"/>
      </t>
    </mdx>
    <mdx n="0" f="m">
      <t c="1">
        <n x="36"/>
      </t>
    </mdx>
    <mdx n="0" f="m">
      <t c="1">
        <n x="37"/>
      </t>
    </mdx>
    <mdx n="0" f="m">
      <t c="1">
        <n x="38"/>
      </t>
    </mdx>
    <mdx n="0" f="m">
      <t c="1">
        <n x="39"/>
      </t>
    </mdx>
    <mdx n="0" f="m">
      <t c="1">
        <n x="40"/>
      </t>
    </mdx>
    <mdx n="0" f="m">
      <t c="1">
        <n x="41"/>
      </t>
    </mdx>
    <mdx n="0" f="m">
      <t c="1">
        <n x="42"/>
      </t>
    </mdx>
    <mdx n="0" f="m">
      <t c="1">
        <n x="43"/>
      </t>
    </mdx>
    <mdx n="0" f="m">
      <t c="1">
        <n x="44"/>
      </t>
    </mdx>
    <mdx n="0" f="m">
      <t c="1">
        <n x="45"/>
      </t>
    </mdx>
    <mdx n="0" f="m">
      <t c="1">
        <n x="46"/>
      </t>
    </mdx>
    <mdx n="0" f="m">
      <t c="1">
        <n x="47"/>
      </t>
    </mdx>
    <mdx n="0" f="m">
      <t c="1">
        <n x="48"/>
      </t>
    </mdx>
    <mdx n="0" f="m">
      <t c="1">
        <n x="49"/>
      </t>
    </mdx>
    <mdx n="0" f="m">
      <t c="1">
        <n x="50"/>
      </t>
    </mdx>
    <mdx n="0" f="m">
      <t c="1">
        <n x="51"/>
      </t>
    </mdx>
    <mdx n="0" f="m">
      <t c="1">
        <n x="52"/>
      </t>
    </mdx>
    <mdx n="0" f="m">
      <t c="1">
        <n x="53"/>
      </t>
    </mdx>
    <mdx n="0" f="m">
      <t c="1">
        <n x="54"/>
      </t>
    </mdx>
    <mdx n="0" f="m">
      <t c="1">
        <n x="55"/>
      </t>
    </mdx>
    <mdx n="0" f="m">
      <t c="1">
        <n x="56"/>
      </t>
    </mdx>
    <mdx n="0" f="m">
      <t c="1">
        <n x="57"/>
      </t>
    </mdx>
    <mdx n="0" f="m">
      <t c="1">
        <n x="58"/>
      </t>
    </mdx>
    <mdx n="0" f="m">
      <t c="1">
        <n x="59"/>
      </t>
    </mdx>
    <mdx n="0" f="m">
      <t c="1">
        <n x="60"/>
      </t>
    </mdx>
    <mdx n="0" f="s">
      <ms ns="61" c="0"/>
    </mdx>
    <mdx n="0" f="v">
      <t c="9">
        <n x="1" s="1"/>
        <n x="2" s="1"/>
        <n x="3" s="1"/>
        <n x="4" s="1"/>
        <n x="5" s="1"/>
        <n x="6" s="1"/>
        <n x="58"/>
        <n x="45"/>
        <n x="61" s="1"/>
      </t>
    </mdx>
    <mdx n="0" f="v">
      <t c="9">
        <n x="1" s="1"/>
        <n x="2" s="1"/>
        <n x="3" s="1"/>
        <n x="4" s="1"/>
        <n x="5" s="1"/>
        <n x="6" s="1"/>
        <n x="58"/>
        <n x="45"/>
        <n x="26"/>
      </t>
    </mdx>
    <mdx n="0" f="v">
      <t c="9">
        <n x="1" s="1"/>
        <n x="2" s="1"/>
        <n x="3" s="1"/>
        <n x="4" s="1"/>
        <n x="5" s="1"/>
        <n x="6" s="1"/>
        <n x="58"/>
        <n x="45"/>
        <n x="32"/>
      </t>
    </mdx>
    <mdx n="0" f="v">
      <t c="9">
        <n x="1" s="1"/>
        <n x="2" s="1"/>
        <n x="3" s="1"/>
        <n x="4" s="1"/>
        <n x="5" s="1"/>
        <n x="6" s="1"/>
        <n x="58"/>
        <n x="45"/>
        <n x="13"/>
      </t>
    </mdx>
    <mdx n="0" f="v">
      <t c="9">
        <n x="1" s="1"/>
        <n x="2" s="1"/>
        <n x="3" s="1"/>
        <n x="4" s="1"/>
        <n x="5" s="1"/>
        <n x="6" s="1"/>
        <n x="58"/>
        <n x="14"/>
        <n x="28"/>
      </t>
    </mdx>
    <mdx n="0" f="v">
      <t c="9">
        <n x="1" s="1"/>
        <n x="2" s="1"/>
        <n x="3" s="1"/>
        <n x="4" s="1"/>
        <n x="5" s="1"/>
        <n x="6" s="1"/>
        <n x="58"/>
        <n x="14"/>
        <n x="25"/>
      </t>
    </mdx>
    <mdx n="0" f="v">
      <t c="9">
        <n x="1" s="1"/>
        <n x="2" s="1"/>
        <n x="3" s="1"/>
        <n x="4" s="1"/>
        <n x="5" s="1"/>
        <n x="6" s="1"/>
        <n x="58"/>
        <n x="14"/>
        <n x="31"/>
      </t>
    </mdx>
    <mdx n="0" f="v">
      <t c="9">
        <n x="1" s="1"/>
        <n x="2" s="1"/>
        <n x="3" s="1"/>
        <n x="4" s="1"/>
        <n x="5" s="1"/>
        <n x="6" s="1"/>
        <n x="58"/>
        <n x="46"/>
        <n x="34"/>
      </t>
    </mdx>
    <mdx n="0" f="v">
      <t c="9">
        <n x="1" s="1"/>
        <n x="2" s="1"/>
        <n x="3" s="1"/>
        <n x="4" s="1"/>
        <n x="5" s="1"/>
        <n x="6" s="1"/>
        <n x="58"/>
        <n x="46"/>
        <n x="35"/>
      </t>
    </mdx>
    <mdx n="0" f="v">
      <t c="9">
        <n x="1" s="1"/>
        <n x="2" s="1"/>
        <n x="3" s="1"/>
        <n x="4" s="1"/>
        <n x="5" s="1"/>
        <n x="6" s="1"/>
        <n x="58"/>
        <n x="46"/>
        <n x="36"/>
      </t>
    </mdx>
    <mdx n="0" f="v">
      <t c="9">
        <n x="1" s="1"/>
        <n x="2" s="1"/>
        <n x="3" s="1"/>
        <n x="4" s="1"/>
        <n x="5" s="1"/>
        <n x="6" s="1"/>
        <n x="58"/>
        <n x="45"/>
        <n x="49"/>
      </t>
    </mdx>
    <mdx n="0" f="v">
      <t c="9">
        <n x="1" s="1"/>
        <n x="2" s="1"/>
        <n x="3" s="1"/>
        <n x="4" s="1"/>
        <n x="5" s="1"/>
        <n x="6" s="1"/>
        <n x="58"/>
        <n x="45"/>
        <n x="33"/>
      </t>
    </mdx>
    <mdx n="0" f="v">
      <t c="9">
        <n x="1" s="1"/>
        <n x="2" s="1"/>
        <n x="3" s="1"/>
        <n x="4" s="1"/>
        <n x="5" s="1"/>
        <n x="6" s="1"/>
        <n x="58"/>
        <n x="14"/>
        <n x="40"/>
      </t>
    </mdx>
    <mdx n="0" f="v">
      <t c="9">
        <n x="1" s="1"/>
        <n x="2" s="1"/>
        <n x="3" s="1"/>
        <n x="4" s="1"/>
        <n x="5" s="1"/>
        <n x="6" s="1"/>
        <n x="58"/>
        <n x="46"/>
        <n x="37"/>
      </t>
    </mdx>
    <mdx n="0" f="v">
      <t c="9">
        <n x="1" s="1"/>
        <n x="2" s="1"/>
        <n x="3" s="1"/>
        <n x="4" s="1"/>
        <n x="5" s="1"/>
        <n x="6" s="1"/>
        <n x="58"/>
        <n x="46"/>
        <n x="42"/>
      </t>
    </mdx>
    <mdx n="0" f="v">
      <t c="9">
        <n x="1" s="1"/>
        <n x="2" s="1"/>
        <n x="3" s="1"/>
        <n x="4" s="1"/>
        <n x="5" s="1"/>
        <n x="6" s="1"/>
        <n x="58"/>
        <n x="45"/>
        <n x="24"/>
      </t>
    </mdx>
    <mdx n="0" f="v">
      <t c="9">
        <n x="1" s="1"/>
        <n x="2" s="1"/>
        <n x="3" s="1"/>
        <n x="4" s="1"/>
        <n x="5" s="1"/>
        <n x="6" s="1"/>
        <n x="58"/>
        <n x="45"/>
        <n x="36"/>
      </t>
    </mdx>
    <mdx n="0" f="v">
      <t c="9">
        <n x="1" s="1"/>
        <n x="2" s="1"/>
        <n x="3" s="1"/>
        <n x="4" s="1"/>
        <n x="5" s="1"/>
        <n x="6" s="1"/>
        <n x="58"/>
        <n x="45"/>
        <n x="38"/>
      </t>
    </mdx>
    <mdx n="0" f="v">
      <t c="9">
        <n x="1" s="1"/>
        <n x="2" s="1"/>
        <n x="3" s="1"/>
        <n x="4" s="1"/>
        <n x="5" s="1"/>
        <n x="6" s="1"/>
        <n x="58"/>
        <n x="46"/>
        <n x="59"/>
      </t>
    </mdx>
    <mdx n="0" f="v">
      <t c="9">
        <n x="1" s="1"/>
        <n x="2" s="1"/>
        <n x="3" s="1"/>
        <n x="4" s="1"/>
        <n x="5" s="1"/>
        <n x="6" s="1"/>
        <n x="58"/>
        <n x="14"/>
        <n x="11"/>
      </t>
    </mdx>
    <mdx n="0" f="v">
      <t c="9">
        <n x="1" s="1"/>
        <n x="2" s="1"/>
        <n x="3" s="1"/>
        <n x="4" s="1"/>
        <n x="5" s="1"/>
        <n x="6" s="1"/>
        <n x="58"/>
        <n x="45"/>
        <n x="34"/>
      </t>
    </mdx>
    <mdx n="0" f="v">
      <t c="9">
        <n x="1" s="1"/>
        <n x="2" s="1"/>
        <n x="3" s="1"/>
        <n x="4" s="1"/>
        <n x="5" s="1"/>
        <n x="6" s="1"/>
        <n x="58"/>
        <n x="46"/>
        <n x="10"/>
      </t>
    </mdx>
    <mdx n="0" f="v">
      <t c="9">
        <n x="1" s="1"/>
        <n x="2" s="1"/>
        <n x="3" s="1"/>
        <n x="4" s="1"/>
        <n x="5" s="1"/>
        <n x="6" s="1"/>
        <n x="58"/>
        <n x="45"/>
        <n x="39"/>
      </t>
    </mdx>
    <mdx n="0" f="v">
      <t c="9">
        <n x="1" s="1"/>
        <n x="2" s="1"/>
        <n x="3" s="1"/>
        <n x="4" s="1"/>
        <n x="5" s="1"/>
        <n x="6" s="1"/>
        <n x="58"/>
        <n x="45"/>
        <n x="51"/>
      </t>
    </mdx>
    <mdx n="0" f="v">
      <t c="9">
        <n x="1" s="1"/>
        <n x="2" s="1"/>
        <n x="3" s="1"/>
        <n x="4" s="1"/>
        <n x="5" s="1"/>
        <n x="6" s="1"/>
        <n x="58"/>
        <n x="45"/>
        <n x="52"/>
      </t>
    </mdx>
    <mdx n="0" f="v">
      <t c="9">
        <n x="1" s="1"/>
        <n x="2" s="1"/>
        <n x="3" s="1"/>
        <n x="4" s="1"/>
        <n x="5" s="1"/>
        <n x="6" s="1"/>
        <n x="58"/>
        <n x="45"/>
        <n x="53"/>
      </t>
    </mdx>
    <mdx n="0" f="v">
      <t c="9">
        <n x="1" s="1"/>
        <n x="2" s="1"/>
        <n x="3" s="1"/>
        <n x="4" s="1"/>
        <n x="5" s="1"/>
        <n x="6" s="1"/>
        <n x="58"/>
        <n x="45"/>
        <n x="54"/>
      </t>
    </mdx>
    <mdx n="0" f="v">
      <t c="9">
        <n x="1" s="1"/>
        <n x="2" s="1"/>
        <n x="3" s="1"/>
        <n x="4" s="1"/>
        <n x="5" s="1"/>
        <n x="6" s="1"/>
        <n x="58"/>
        <n x="14"/>
        <n x="47"/>
      </t>
    </mdx>
    <mdx n="0" f="v">
      <t c="9">
        <n x="1" s="1"/>
        <n x="2" s="1"/>
        <n x="3" s="1"/>
        <n x="4" s="1"/>
        <n x="5" s="1"/>
        <n x="6" s="1"/>
        <n x="58"/>
        <n x="14"/>
        <n x="29"/>
      </t>
    </mdx>
    <mdx n="0" f="v">
      <t c="9">
        <n x="1" s="1"/>
        <n x="2" s="1"/>
        <n x="3" s="1"/>
        <n x="4" s="1"/>
        <n x="5" s="1"/>
        <n x="6" s="1"/>
        <n x="58"/>
        <n x="14"/>
        <n x="12"/>
      </t>
    </mdx>
    <mdx n="0" f="v">
      <t c="9">
        <n x="1" s="1"/>
        <n x="2" s="1"/>
        <n x="3" s="1"/>
        <n x="4" s="1"/>
        <n x="5" s="1"/>
        <n x="6" s="1"/>
        <n x="58"/>
        <n x="46"/>
        <n x="43"/>
      </t>
    </mdx>
    <mdx n="0" f="v">
      <t c="9">
        <n x="1" s="1"/>
        <n x="2" s="1"/>
        <n x="3" s="1"/>
        <n x="4" s="1"/>
        <n x="5" s="1"/>
        <n x="6" s="1"/>
        <n x="58"/>
        <n x="46"/>
        <n x="39"/>
      </t>
    </mdx>
    <mdx n="0" f="v">
      <t c="9">
        <n x="1" s="1"/>
        <n x="2" s="1"/>
        <n x="3" s="1"/>
        <n x="4" s="1"/>
        <n x="5" s="1"/>
        <n x="6" s="1"/>
        <n x="58"/>
        <n x="46"/>
        <n x="44"/>
      </t>
    </mdx>
    <mdx n="0" f="v">
      <t c="9">
        <n x="1" s="1"/>
        <n x="2" s="1"/>
        <n x="3" s="1"/>
        <n x="4" s="1"/>
        <n x="5" s="1"/>
        <n x="6" s="1"/>
        <n x="58"/>
        <n x="45"/>
        <n x="55"/>
      </t>
    </mdx>
    <mdx n="0" f="v">
      <t c="9">
        <n x="1" s="1"/>
        <n x="2" s="1"/>
        <n x="3" s="1"/>
        <n x="4" s="1"/>
        <n x="5" s="1"/>
        <n x="6" s="1"/>
        <n x="58"/>
        <n x="45"/>
        <n x="56"/>
      </t>
    </mdx>
    <mdx n="0" f="v">
      <t c="9">
        <n x="1" s="1"/>
        <n x="2" s="1"/>
        <n x="3" s="1"/>
        <n x="4" s="1"/>
        <n x="5" s="1"/>
        <n x="6" s="1"/>
        <n x="58"/>
        <n x="45"/>
        <n x="57"/>
      </t>
    </mdx>
    <mdx n="0" f="v">
      <t c="9">
        <n x="1" s="1"/>
        <n x="2" s="1"/>
        <n x="3" s="1"/>
        <n x="4" s="1"/>
        <n x="5" s="1"/>
        <n x="6" s="1"/>
        <n x="58"/>
        <n x="14"/>
        <n x="61" s="1"/>
      </t>
    </mdx>
    <mdx n="0" f="v">
      <t c="9">
        <n x="1" s="1"/>
        <n x="2" s="1"/>
        <n x="3" s="1"/>
        <n x="4" s="1"/>
        <n x="5" s="1"/>
        <n x="6" s="1"/>
        <n x="58"/>
        <n x="14"/>
        <n x="26"/>
      </t>
    </mdx>
    <mdx n="0" f="v">
      <t c="9">
        <n x="1" s="1"/>
        <n x="2" s="1"/>
        <n x="3" s="1"/>
        <n x="4" s="1"/>
        <n x="5" s="1"/>
        <n x="6" s="1"/>
        <n x="58"/>
        <n x="14"/>
        <n x="32"/>
      </t>
    </mdx>
    <mdx n="0" f="v">
      <t c="9">
        <n x="1" s="1"/>
        <n x="2" s="1"/>
        <n x="3" s="1"/>
        <n x="4" s="1"/>
        <n x="5" s="1"/>
        <n x="6" s="1"/>
        <n x="58"/>
        <n x="14"/>
        <n x="13"/>
      </t>
    </mdx>
    <mdx n="0" f="v">
      <t c="9">
        <n x="1" s="1"/>
        <n x="2" s="1"/>
        <n x="3" s="1"/>
        <n x="4" s="1"/>
        <n x="5" s="1"/>
        <n x="6" s="1"/>
        <n x="58"/>
        <n x="46"/>
        <n x="28"/>
      </t>
    </mdx>
    <mdx n="0" f="v">
      <t c="9">
        <n x="1" s="1"/>
        <n x="2" s="1"/>
        <n x="3" s="1"/>
        <n x="4" s="1"/>
        <n x="5" s="1"/>
        <n x="6" s="1"/>
        <n x="58"/>
        <n x="46"/>
        <n x="25"/>
      </t>
    </mdx>
    <mdx n="0" f="v">
      <t c="9">
        <n x="1" s="1"/>
        <n x="2" s="1"/>
        <n x="3" s="1"/>
        <n x="4" s="1"/>
        <n x="5" s="1"/>
        <n x="6" s="1"/>
        <n x="58"/>
        <n x="46"/>
        <n x="31"/>
      </t>
    </mdx>
    <mdx n="0" f="v">
      <t c="9">
        <n x="1" s="1"/>
        <n x="2" s="1"/>
        <n x="3" s="1"/>
        <n x="4" s="1"/>
        <n x="5" s="1"/>
        <n x="6" s="1"/>
        <n x="58"/>
        <n x="45"/>
        <n x="7"/>
      </t>
    </mdx>
    <mdx n="0" f="v">
      <t c="9">
        <n x="1" s="1"/>
        <n x="2" s="1"/>
        <n x="3" s="1"/>
        <n x="4" s="1"/>
        <n x="5" s="1"/>
        <n x="6" s="1"/>
        <n x="58"/>
        <n x="45"/>
        <n x="8"/>
      </t>
    </mdx>
    <mdx n="0" f="v">
      <t c="9">
        <n x="1" s="1"/>
        <n x="2" s="1"/>
        <n x="3" s="1"/>
        <n x="4" s="1"/>
        <n x="5" s="1"/>
        <n x="6" s="1"/>
        <n x="58"/>
        <n x="45"/>
        <n x="9"/>
      </t>
    </mdx>
    <mdx n="0" f="v">
      <t c="9">
        <n x="1" s="1"/>
        <n x="2" s="1"/>
        <n x="3" s="1"/>
        <n x="4" s="1"/>
        <n x="5" s="1"/>
        <n x="6" s="1"/>
        <n x="58"/>
        <n x="14"/>
        <n x="48"/>
      </t>
    </mdx>
    <mdx n="0" f="v">
      <t c="9">
        <n x="1" s="1"/>
        <n x="2" s="1"/>
        <n x="3" s="1"/>
        <n x="4" s="1"/>
        <n x="5" s="1"/>
        <n x="6" s="1"/>
        <n x="58"/>
        <n x="14"/>
        <n x="49"/>
      </t>
    </mdx>
    <mdx n="0" f="v">
      <t c="9">
        <n x="1" s="1"/>
        <n x="2" s="1"/>
        <n x="3" s="1"/>
        <n x="4" s="1"/>
        <n x="5" s="1"/>
        <n x="6" s="1"/>
        <n x="58"/>
        <n x="14"/>
        <n x="50"/>
      </t>
    </mdx>
    <mdx n="0" f="v">
      <t c="9">
        <n x="1" s="1"/>
        <n x="2" s="1"/>
        <n x="3" s="1"/>
        <n x="4" s="1"/>
        <n x="5" s="1"/>
        <n x="6" s="1"/>
        <n x="58"/>
        <n x="14"/>
        <n x="33"/>
      </t>
    </mdx>
    <mdx n="0" f="v">
      <t c="9">
        <n x="1" s="1"/>
        <n x="2" s="1"/>
        <n x="3" s="1"/>
        <n x="4" s="1"/>
        <n x="5" s="1"/>
        <n x="6" s="1"/>
        <n x="58"/>
        <n x="46"/>
        <n x="40"/>
      </t>
    </mdx>
    <mdx n="0" f="v">
      <t c="9">
        <n x="1" s="1"/>
        <n x="2" s="1"/>
        <n x="3" s="1"/>
        <n x="4" s="1"/>
        <n x="5" s="1"/>
        <n x="6" s="1"/>
        <n x="58"/>
        <n x="46"/>
        <n x="41"/>
      </t>
    </mdx>
    <mdx n="0" f="v">
      <t c="9">
        <n x="1" s="1"/>
        <n x="2" s="1"/>
        <n x="3" s="1"/>
        <n x="4" s="1"/>
        <n x="5" s="1"/>
        <n x="6" s="1"/>
        <n x="58"/>
        <n x="46"/>
        <n x="11"/>
      </t>
    </mdx>
    <mdx n="0" f="v">
      <t c="9">
        <n x="1" s="1"/>
        <n x="2" s="1"/>
        <n x="3" s="1"/>
        <n x="4" s="1"/>
        <n x="5" s="1"/>
        <n x="6" s="1"/>
        <n x="58"/>
        <n x="45"/>
        <n x="60"/>
      </t>
    </mdx>
    <mdx n="0" f="v">
      <t c="9">
        <n x="1" s="1"/>
        <n x="2" s="1"/>
        <n x="3" s="1"/>
        <n x="4" s="1"/>
        <n x="5" s="1"/>
        <n x="6" s="1"/>
        <n x="58"/>
        <n x="14"/>
        <n x="53"/>
      </t>
    </mdx>
    <mdx n="0" f="v">
      <t c="9">
        <n x="1" s="1"/>
        <n x="2" s="1"/>
        <n x="3" s="1"/>
        <n x="4" s="1"/>
        <n x="5" s="1"/>
        <n x="6" s="1"/>
        <n x="58"/>
        <n x="46"/>
        <n x="47"/>
      </t>
    </mdx>
    <mdx n="0" f="v">
      <t c="9">
        <n x="1" s="1"/>
        <n x="2" s="1"/>
        <n x="3" s="1"/>
        <n x="4" s="1"/>
        <n x="5" s="1"/>
        <n x="6" s="1"/>
        <n x="58"/>
        <n x="46"/>
        <n x="12"/>
      </t>
    </mdx>
    <mdx n="0" f="v">
      <t c="9">
        <n x="1" s="1"/>
        <n x="2" s="1"/>
        <n x="3" s="1"/>
        <n x="4" s="1"/>
        <n x="5" s="1"/>
        <n x="6" s="1"/>
        <n x="58"/>
        <n x="46"/>
        <n x="55"/>
      </t>
    </mdx>
    <mdx n="0" f="v">
      <t c="9">
        <n x="1" s="1"/>
        <n x="2" s="1"/>
        <n x="3" s="1"/>
        <n x="4" s="1"/>
        <n x="5" s="1"/>
        <n x="6" s="1"/>
        <n x="58"/>
        <n x="14"/>
        <n x="20"/>
      </t>
    </mdx>
    <mdx n="0" f="v">
      <t c="9">
        <n x="1" s="1"/>
        <n x="2" s="1"/>
        <n x="3" s="1"/>
        <n x="4" s="1"/>
        <n x="5" s="1"/>
        <n x="6" s="1"/>
        <n x="58"/>
        <n x="45"/>
        <n x="37"/>
      </t>
    </mdx>
    <mdx n="0" f="v">
      <t c="9">
        <n x="1" s="1"/>
        <n x="2" s="1"/>
        <n x="3" s="1"/>
        <n x="4" s="1"/>
        <n x="5" s="1"/>
        <n x="6" s="1"/>
        <n x="58"/>
        <n x="46"/>
        <n x="56"/>
      </t>
    </mdx>
    <mdx n="0" f="v">
      <t c="9">
        <n x="1" s="1"/>
        <n x="2" s="1"/>
        <n x="3" s="1"/>
        <n x="4" s="1"/>
        <n x="5" s="1"/>
        <n x="6" s="1"/>
        <n x="58"/>
        <n x="14"/>
        <n x="27"/>
      </t>
    </mdx>
    <mdx n="0" f="v">
      <t c="9">
        <n x="1" s="1"/>
        <n x="2" s="1"/>
        <n x="3" s="1"/>
        <n x="4" s="1"/>
        <n x="5" s="1"/>
        <n x="6" s="1"/>
        <n x="58"/>
        <n x="14"/>
        <n x="19"/>
      </t>
    </mdx>
    <mdx n="0" f="v">
      <t c="9">
        <n x="1" s="1"/>
        <n x="2" s="1"/>
        <n x="3" s="1"/>
        <n x="4" s="1"/>
        <n x="5" s="1"/>
        <n x="6" s="1"/>
        <n x="58"/>
        <n x="14"/>
        <n x="23"/>
      </t>
    </mdx>
    <mdx n="0" f="v">
      <t c="9">
        <n x="1" s="1"/>
        <n x="2" s="1"/>
        <n x="3" s="1"/>
        <n x="4" s="1"/>
        <n x="5" s="1"/>
        <n x="6" s="1"/>
        <n x="58"/>
        <n x="45"/>
        <n x="44"/>
      </t>
    </mdx>
    <mdx n="0" f="v">
      <t c="9">
        <n x="1" s="1"/>
        <n x="2" s="1"/>
        <n x="3" s="1"/>
        <n x="4" s="1"/>
        <n x="5" s="1"/>
        <n x="6" s="1"/>
        <n x="58"/>
        <n x="45"/>
        <n x="59"/>
      </t>
    </mdx>
    <mdx n="0" f="v">
      <t c="9">
        <n x="1" s="1"/>
        <n x="2" s="1"/>
        <n x="3" s="1"/>
        <n x="4" s="1"/>
        <n x="5" s="1"/>
        <n x="6" s="1"/>
        <n x="58"/>
        <n x="45"/>
        <n x="10"/>
      </t>
    </mdx>
    <mdx n="0" f="v">
      <t c="9">
        <n x="1" s="1"/>
        <n x="2" s="1"/>
        <n x="3" s="1"/>
        <n x="4" s="1"/>
        <n x="5" s="1"/>
        <n x="6" s="1"/>
        <n x="58"/>
        <n x="14"/>
        <n x="51"/>
      </t>
    </mdx>
    <mdx n="0" f="v">
      <t c="9">
        <n x="1" s="1"/>
        <n x="2" s="1"/>
        <n x="3" s="1"/>
        <n x="4" s="1"/>
        <n x="5" s="1"/>
        <n x="6" s="1"/>
        <n x="58"/>
        <n x="14"/>
        <n x="52"/>
      </t>
    </mdx>
    <mdx n="0" f="v">
      <t c="9">
        <n x="1" s="1"/>
        <n x="2" s="1"/>
        <n x="3" s="1"/>
        <n x="4" s="1"/>
        <n x="5" s="1"/>
        <n x="6" s="1"/>
        <n x="58"/>
        <n x="14"/>
        <n x="54"/>
      </t>
    </mdx>
    <mdx n="0" f="v">
      <t c="9">
        <n x="1" s="1"/>
        <n x="2" s="1"/>
        <n x="3" s="1"/>
        <n x="4" s="1"/>
        <n x="5" s="1"/>
        <n x="6" s="1"/>
        <n x="58"/>
        <n x="46"/>
        <n x="29"/>
      </t>
    </mdx>
    <mdx n="0" f="v">
      <t c="9">
        <n x="1" s="1"/>
        <n x="2" s="1"/>
        <n x="3" s="1"/>
        <n x="4" s="1"/>
        <n x="5" s="1"/>
        <n x="6" s="1"/>
        <n x="58"/>
        <n x="14"/>
        <n x="17"/>
      </t>
    </mdx>
    <mdx n="0" f="v">
      <t c="9">
        <n x="1" s="1"/>
        <n x="2" s="1"/>
        <n x="3" s="1"/>
        <n x="4" s="1"/>
        <n x="5" s="1"/>
        <n x="6" s="1"/>
        <n x="58"/>
        <n x="46"/>
        <n x="9"/>
      </t>
    </mdx>
    <mdx n="0" f="v">
      <t c="9">
        <n x="1" s="1"/>
        <n x="2" s="1"/>
        <n x="3" s="1"/>
        <n x="4" s="1"/>
        <n x="5" s="1"/>
        <n x="6" s="1"/>
        <n x="58"/>
        <n x="14"/>
        <n x="21"/>
      </t>
    </mdx>
    <mdx n="0" f="v">
      <t c="9">
        <n x="1" s="1"/>
        <n x="2" s="1"/>
        <n x="3" s="1"/>
        <n x="4" s="1"/>
        <n x="5" s="1"/>
        <n x="6" s="1"/>
        <n x="58"/>
        <n x="46"/>
        <n x="60"/>
      </t>
    </mdx>
    <mdx n="0" f="v">
      <t c="9">
        <n x="1" s="1"/>
        <n x="2" s="1"/>
        <n x="3" s="1"/>
        <n x="4" s="1"/>
        <n x="5" s="1"/>
        <n x="6" s="1"/>
        <n x="58"/>
        <n x="46"/>
        <n x="15"/>
      </t>
    </mdx>
    <mdx n="0" f="v">
      <t c="9">
        <n x="1" s="1"/>
        <n x="2" s="1"/>
        <n x="3" s="1"/>
        <n x="4" s="1"/>
        <n x="5" s="1"/>
        <n x="6" s="1"/>
        <n x="58"/>
        <n x="45"/>
        <n x="15"/>
      </t>
    </mdx>
    <mdx n="0" f="v">
      <t c="9">
        <n x="1" s="1"/>
        <n x="2" s="1"/>
        <n x="3" s="1"/>
        <n x="4" s="1"/>
        <n x="5" s="1"/>
        <n x="6" s="1"/>
        <n x="58"/>
        <n x="45"/>
        <n x="16"/>
      </t>
    </mdx>
    <mdx n="0" f="v">
      <t c="9">
        <n x="1" s="1"/>
        <n x="2" s="1"/>
        <n x="3" s="1"/>
        <n x="4" s="1"/>
        <n x="5" s="1"/>
        <n x="6" s="1"/>
        <n x="58"/>
        <n x="45"/>
        <n x="17"/>
      </t>
    </mdx>
    <mdx n="0" f="v">
      <t c="9">
        <n x="1" s="1"/>
        <n x="2" s="1"/>
        <n x="3" s="1"/>
        <n x="4" s="1"/>
        <n x="5" s="1"/>
        <n x="6" s="1"/>
        <n x="58"/>
        <n x="14"/>
        <n x="55"/>
      </t>
    </mdx>
    <mdx n="0" f="v">
      <t c="9">
        <n x="1" s="1"/>
        <n x="2" s="1"/>
        <n x="3" s="1"/>
        <n x="4" s="1"/>
        <n x="5" s="1"/>
        <n x="6" s="1"/>
        <n x="58"/>
        <n x="14"/>
        <n x="56"/>
      </t>
    </mdx>
    <mdx n="0" f="v">
      <t c="9">
        <n x="1" s="1"/>
        <n x="2" s="1"/>
        <n x="3" s="1"/>
        <n x="4" s="1"/>
        <n x="5" s="1"/>
        <n x="6" s="1"/>
        <n x="58"/>
        <n x="14"/>
        <n x="57"/>
      </t>
    </mdx>
    <mdx n="0" f="v">
      <t c="9">
        <n x="1" s="1"/>
        <n x="2" s="1"/>
        <n x="3" s="1"/>
        <n x="4" s="1"/>
        <n x="5" s="1"/>
        <n x="6" s="1"/>
        <n x="58"/>
        <n x="46"/>
        <n x="61" s="1"/>
      </t>
    </mdx>
    <mdx n="0" f="v">
      <t c="9">
        <n x="1" s="1"/>
        <n x="2" s="1"/>
        <n x="3" s="1"/>
        <n x="4" s="1"/>
        <n x="5" s="1"/>
        <n x="6" s="1"/>
        <n x="58"/>
        <n x="46"/>
        <n x="26"/>
      </t>
    </mdx>
    <mdx n="0" f="v">
      <t c="9">
        <n x="1" s="1"/>
        <n x="2" s="1"/>
        <n x="3" s="1"/>
        <n x="4" s="1"/>
        <n x="5" s="1"/>
        <n x="6" s="1"/>
        <n x="58"/>
        <n x="46"/>
        <n x="32"/>
      </t>
    </mdx>
    <mdx n="0" f="v">
      <t c="9">
        <n x="1" s="1"/>
        <n x="2" s="1"/>
        <n x="3" s="1"/>
        <n x="4" s="1"/>
        <n x="5" s="1"/>
        <n x="6" s="1"/>
        <n x="58"/>
        <n x="46"/>
        <n x="13"/>
      </t>
    </mdx>
    <mdx n="0" f="v">
      <t c="9">
        <n x="1" s="1"/>
        <n x="2" s="1"/>
        <n x="3" s="1"/>
        <n x="4" s="1"/>
        <n x="5" s="1"/>
        <n x="6" s="1"/>
        <n x="58"/>
        <n x="45"/>
        <n x="18"/>
      </t>
    </mdx>
    <mdx n="0" f="v">
      <t c="9">
        <n x="1" s="1"/>
        <n x="2" s="1"/>
        <n x="3" s="1"/>
        <n x="4" s="1"/>
        <n x="5" s="1"/>
        <n x="6" s="1"/>
        <n x="58"/>
        <n x="45"/>
        <n x="19"/>
      </t>
    </mdx>
    <mdx n="0" f="v">
      <t c="9">
        <n x="1" s="1"/>
        <n x="2" s="1"/>
        <n x="3" s="1"/>
        <n x="4" s="1"/>
        <n x="5" s="1"/>
        <n x="6" s="1"/>
        <n x="58"/>
        <n x="45"/>
        <n x="20"/>
      </t>
    </mdx>
    <mdx n="0" f="v">
      <t c="9">
        <n x="1" s="1"/>
        <n x="2" s="1"/>
        <n x="3" s="1"/>
        <n x="4" s="1"/>
        <n x="5" s="1"/>
        <n x="6" s="1"/>
        <n x="58"/>
        <n x="14"/>
        <n x="7"/>
      </t>
    </mdx>
    <mdx n="0" f="v">
      <t c="9">
        <n x="1" s="1"/>
        <n x="2" s="1"/>
        <n x="3" s="1"/>
        <n x="4" s="1"/>
        <n x="5" s="1"/>
        <n x="6" s="1"/>
        <n x="58"/>
        <n x="14"/>
        <n x="9"/>
      </t>
    </mdx>
    <mdx n="0" f="v">
      <t c="9">
        <n x="1" s="1"/>
        <n x="2" s="1"/>
        <n x="3" s="1"/>
        <n x="4" s="1"/>
        <n x="5" s="1"/>
        <n x="6" s="1"/>
        <n x="58"/>
        <n x="46"/>
        <n x="48"/>
      </t>
    </mdx>
    <mdx n="0" f="v">
      <t c="9">
        <n x="1" s="1"/>
        <n x="2" s="1"/>
        <n x="3" s="1"/>
        <n x="4" s="1"/>
        <n x="5" s="1"/>
        <n x="6" s="1"/>
        <n x="58"/>
        <n x="46"/>
        <n x="49"/>
      </t>
    </mdx>
    <mdx n="0" f="v">
      <t c="9">
        <n x="1" s="1"/>
        <n x="2" s="1"/>
        <n x="3" s="1"/>
        <n x="4" s="1"/>
        <n x="5" s="1"/>
        <n x="6" s="1"/>
        <n x="58"/>
        <n x="46"/>
        <n x="50"/>
      </t>
    </mdx>
    <mdx n="0" f="v">
      <t c="9">
        <n x="1" s="1"/>
        <n x="2" s="1"/>
        <n x="3" s="1"/>
        <n x="4" s="1"/>
        <n x="5" s="1"/>
        <n x="6" s="1"/>
        <n x="58"/>
        <n x="46"/>
        <n x="33"/>
      </t>
    </mdx>
    <mdx n="0" f="v">
      <t c="9">
        <n x="1" s="1"/>
        <n x="2" s="1"/>
        <n x="3" s="1"/>
        <n x="4" s="1"/>
        <n x="5" s="1"/>
        <n x="6" s="1"/>
        <n x="58"/>
        <n x="45"/>
        <n x="21"/>
      </t>
    </mdx>
    <mdx n="0" f="v">
      <t c="9">
        <n x="1" s="1"/>
        <n x="2" s="1"/>
        <n x="3" s="1"/>
        <n x="4" s="1"/>
        <n x="5" s="1"/>
        <n x="6" s="1"/>
        <n x="58"/>
        <n x="45"/>
        <n x="22"/>
      </t>
    </mdx>
    <mdx n="0" f="v">
      <t c="9">
        <n x="1" s="1"/>
        <n x="2" s="1"/>
        <n x="3" s="1"/>
        <n x="4" s="1"/>
        <n x="5" s="1"/>
        <n x="6" s="1"/>
        <n x="58"/>
        <n x="45"/>
        <n x="23"/>
      </t>
    </mdx>
    <mdx n="0" f="v">
      <t c="9">
        <n x="1" s="1"/>
        <n x="2" s="1"/>
        <n x="3" s="1"/>
        <n x="4" s="1"/>
        <n x="5" s="1"/>
        <n x="6" s="1"/>
        <n x="58"/>
        <n x="14"/>
        <n x="10"/>
      </t>
    </mdx>
    <mdx n="0" f="v">
      <t c="9">
        <n x="1" s="1"/>
        <n x="2" s="1"/>
        <n x="3" s="1"/>
        <n x="4" s="1"/>
        <n x="5" s="1"/>
        <n x="6" s="1"/>
        <n x="58"/>
        <n x="14"/>
        <n x="60"/>
      </t>
    </mdx>
    <mdx n="0" f="v">
      <t c="9">
        <n x="1" s="1"/>
        <n x="2" s="1"/>
        <n x="3" s="1"/>
        <n x="4" s="1"/>
        <n x="5" s="1"/>
        <n x="6" s="1"/>
        <n x="58"/>
        <n x="46"/>
        <n x="52"/>
      </t>
    </mdx>
    <mdx n="0" f="v">
      <t c="9">
        <n x="1" s="1"/>
        <n x="2" s="1"/>
        <n x="3" s="1"/>
        <n x="4" s="1"/>
        <n x="5" s="1"/>
        <n x="6" s="1"/>
        <n x="58"/>
        <n x="46"/>
        <n x="53"/>
      </t>
    </mdx>
    <mdx n="0" f="v">
      <t c="9">
        <n x="1" s="1"/>
        <n x="2" s="1"/>
        <n x="3" s="1"/>
        <n x="4" s="1"/>
        <n x="5" s="1"/>
        <n x="6" s="1"/>
        <n x="58"/>
        <n x="46"/>
        <n x="54"/>
      </t>
    </mdx>
    <mdx n="0" f="v">
      <t c="9">
        <n x="1" s="1"/>
        <n x="2" s="1"/>
        <n x="3" s="1"/>
        <n x="4" s="1"/>
        <n x="5" s="1"/>
        <n x="6" s="1"/>
        <n x="58"/>
        <n x="45"/>
        <n x="30"/>
      </t>
    </mdx>
    <mdx n="0" f="v">
      <t c="9">
        <n x="1" s="1"/>
        <n x="2" s="1"/>
        <n x="3" s="1"/>
        <n x="4" s="1"/>
        <n x="5" s="1"/>
        <n x="6" s="1"/>
        <n x="58"/>
        <n x="14"/>
        <n x="16"/>
      </t>
    </mdx>
    <mdx n="0" f="v">
      <t c="9">
        <n x="1" s="1"/>
        <n x="2" s="1"/>
        <n x="3" s="1"/>
        <n x="4" s="1"/>
        <n x="5" s="1"/>
        <n x="6" s="1"/>
        <n x="58"/>
        <n x="46"/>
        <n x="57"/>
      </t>
    </mdx>
    <mdx n="0" f="v">
      <t c="9">
        <n x="1" s="1"/>
        <n x="2" s="1"/>
        <n x="3" s="1"/>
        <n x="4" s="1"/>
        <n x="5" s="1"/>
        <n x="6" s="1"/>
        <n x="58"/>
        <n x="46"/>
        <n x="7"/>
      </t>
    </mdx>
    <mdx n="0" f="v">
      <t c="9">
        <n x="1" s="1"/>
        <n x="2" s="1"/>
        <n x="3" s="1"/>
        <n x="4" s="1"/>
        <n x="5" s="1"/>
        <n x="6" s="1"/>
        <n x="58"/>
        <n x="14"/>
        <n x="22"/>
      </t>
    </mdx>
    <mdx n="0" f="v">
      <t c="9">
        <n x="1" s="1"/>
        <n x="2" s="1"/>
        <n x="3" s="1"/>
        <n x="4" s="1"/>
        <n x="5" s="1"/>
        <n x="6" s="1"/>
        <n x="58"/>
        <n x="14"/>
        <n x="8"/>
      </t>
    </mdx>
    <mdx n="0" f="v">
      <t c="9">
        <n x="1" s="1"/>
        <n x="2" s="1"/>
        <n x="3" s="1"/>
        <n x="4" s="1"/>
        <n x="5" s="1"/>
        <n x="6" s="1"/>
        <n x="58"/>
        <n x="14"/>
        <n x="59"/>
      </t>
    </mdx>
    <mdx n="0" f="v">
      <t c="9">
        <n x="1" s="1"/>
        <n x="2" s="1"/>
        <n x="3" s="1"/>
        <n x="4" s="1"/>
        <n x="5" s="1"/>
        <n x="6" s="1"/>
        <n x="58"/>
        <n x="46"/>
        <n x="51"/>
      </t>
    </mdx>
    <mdx n="0" f="v">
      <t c="9">
        <n x="1" s="1"/>
        <n x="2" s="1"/>
        <n x="3" s="1"/>
        <n x="4" s="1"/>
        <n x="5" s="1"/>
        <n x="6" s="1"/>
        <n x="58"/>
        <n x="45"/>
        <n x="27"/>
      </t>
    </mdx>
    <mdx n="0" f="v">
      <t c="9">
        <n x="1" s="1"/>
        <n x="2" s="1"/>
        <n x="3" s="1"/>
        <n x="4" s="1"/>
        <n x="5" s="1"/>
        <n x="6" s="1"/>
        <n x="58"/>
        <n x="14"/>
        <n x="18"/>
      </t>
    </mdx>
    <mdx n="0" f="v">
      <t c="9">
        <n x="1" s="1"/>
        <n x="2" s="1"/>
        <n x="3" s="1"/>
        <n x="4" s="1"/>
        <n x="5" s="1"/>
        <n x="6" s="1"/>
        <n x="58"/>
        <n x="46"/>
        <n x="16"/>
      </t>
    </mdx>
    <mdx n="0" f="v">
      <t c="9">
        <n x="1" s="1"/>
        <n x="2" s="1"/>
        <n x="3" s="1"/>
        <n x="4" s="1"/>
        <n x="5" s="1"/>
        <n x="6" s="1"/>
        <n x="58"/>
        <n x="45"/>
        <n x="28"/>
      </t>
    </mdx>
    <mdx n="0" f="v">
      <t c="9">
        <n x="1" s="1"/>
        <n x="2" s="1"/>
        <n x="3" s="1"/>
        <n x="4" s="1"/>
        <n x="5" s="1"/>
        <n x="6" s="1"/>
        <n x="58"/>
        <n x="45"/>
        <n x="25"/>
      </t>
    </mdx>
    <mdx n="0" f="v">
      <t c="9">
        <n x="1" s="1"/>
        <n x="2" s="1"/>
        <n x="3" s="1"/>
        <n x="4" s="1"/>
        <n x="5" s="1"/>
        <n x="6" s="1"/>
        <n x="58"/>
        <n x="45"/>
        <n x="31"/>
      </t>
    </mdx>
    <mdx n="0" f="v">
      <t c="9">
        <n x="1" s="1"/>
        <n x="2" s="1"/>
        <n x="3" s="1"/>
        <n x="4" s="1"/>
        <n x="5" s="1"/>
        <n x="6" s="1"/>
        <n x="58"/>
        <n x="14"/>
        <n x="34"/>
      </t>
    </mdx>
    <mdx n="0" f="v">
      <t c="9">
        <n x="1" s="1"/>
        <n x="2" s="1"/>
        <n x="3" s="1"/>
        <n x="4" s="1"/>
        <n x="5" s="1"/>
        <n x="6" s="1"/>
        <n x="58"/>
        <n x="14"/>
        <n x="35"/>
      </t>
    </mdx>
    <mdx n="0" f="v">
      <t c="9">
        <n x="1" s="1"/>
        <n x="2" s="1"/>
        <n x="3" s="1"/>
        <n x="4" s="1"/>
        <n x="5" s="1"/>
        <n x="6" s="1"/>
        <n x="58"/>
        <n x="14"/>
        <n x="36"/>
      </t>
    </mdx>
    <mdx n="0" f="v">
      <t c="9">
        <n x="1" s="1"/>
        <n x="2" s="1"/>
        <n x="3" s="1"/>
        <n x="4" s="1"/>
        <n x="5" s="1"/>
        <n x="6" s="1"/>
        <n x="58"/>
        <n x="46"/>
        <n x="18"/>
      </t>
    </mdx>
    <mdx n="0" f="v">
      <t c="9">
        <n x="1" s="1"/>
        <n x="2" s="1"/>
        <n x="3" s="1"/>
        <n x="4" s="1"/>
        <n x="5" s="1"/>
        <n x="6" s="1"/>
        <n x="58"/>
        <n x="46"/>
        <n x="19"/>
      </t>
    </mdx>
    <mdx n="0" f="v">
      <t c="9">
        <n x="1" s="1"/>
        <n x="2" s="1"/>
        <n x="3" s="1"/>
        <n x="4" s="1"/>
        <n x="5" s="1"/>
        <n x="6" s="1"/>
        <n x="58"/>
        <n x="46"/>
        <n x="20"/>
      </t>
    </mdx>
    <mdx n="0" f="v">
      <t c="9">
        <n x="1" s="1"/>
        <n x="2" s="1"/>
        <n x="3" s="1"/>
        <n x="4" s="1"/>
        <n x="5" s="1"/>
        <n x="6" s="1"/>
        <n x="58"/>
        <n x="45"/>
        <n x="40"/>
      </t>
    </mdx>
    <mdx n="0" f="v">
      <t c="9">
        <n x="1" s="1"/>
        <n x="2" s="1"/>
        <n x="3" s="1"/>
        <n x="4" s="1"/>
        <n x="5" s="1"/>
        <n x="6" s="1"/>
        <n x="58"/>
        <n x="45"/>
        <n x="41"/>
      </t>
    </mdx>
    <mdx n="0" f="v">
      <t c="9">
        <n x="1" s="1"/>
        <n x="2" s="1"/>
        <n x="3" s="1"/>
        <n x="4" s="1"/>
        <n x="5" s="1"/>
        <n x="6" s="1"/>
        <n x="58"/>
        <n x="45"/>
        <n x="11"/>
      </t>
    </mdx>
    <mdx n="0" f="v">
      <t c="9">
        <n x="1" s="1"/>
        <n x="2" s="1"/>
        <n x="3" s="1"/>
        <n x="4" s="1"/>
        <n x="5" s="1"/>
        <n x="6" s="1"/>
        <n x="58"/>
        <n x="14"/>
        <n x="37"/>
      </t>
    </mdx>
    <mdx n="0" f="v">
      <t c="9">
        <n x="1" s="1"/>
        <n x="2" s="1"/>
        <n x="3" s="1"/>
        <n x="4" s="1"/>
        <n x="5" s="1"/>
        <n x="6" s="1"/>
        <n x="58"/>
        <n x="14"/>
        <n x="38"/>
      </t>
    </mdx>
    <mdx n="0" f="v">
      <t c="9">
        <n x="1" s="1"/>
        <n x="2" s="1"/>
        <n x="3" s="1"/>
        <n x="4" s="1"/>
        <n x="5" s="1"/>
        <n x="6" s="1"/>
        <n x="58"/>
        <n x="14"/>
        <n x="42"/>
      </t>
    </mdx>
    <mdx n="0" f="v">
      <t c="9">
        <n x="1" s="1"/>
        <n x="2" s="1"/>
        <n x="3" s="1"/>
        <n x="4" s="1"/>
        <n x="5" s="1"/>
        <n x="6" s="1"/>
        <n x="58"/>
        <n x="46"/>
        <n x="21"/>
      </t>
    </mdx>
    <mdx n="0" f="v">
      <t c="9">
        <n x="1" s="1"/>
        <n x="2" s="1"/>
        <n x="3" s="1"/>
        <n x="4" s="1"/>
        <n x="5" s="1"/>
        <n x="6" s="1"/>
        <n x="58"/>
        <n x="46"/>
        <n x="22"/>
      </t>
    </mdx>
    <mdx n="0" f="v">
      <t c="9">
        <n x="1" s="1"/>
        <n x="2" s="1"/>
        <n x="3" s="1"/>
        <n x="4" s="1"/>
        <n x="5" s="1"/>
        <n x="6" s="1"/>
        <n x="58"/>
        <n x="46"/>
        <n x="23"/>
      </t>
    </mdx>
    <mdx n="0" f="v">
      <t c="9">
        <n x="1" s="1"/>
        <n x="2" s="1"/>
        <n x="3" s="1"/>
        <n x="4" s="1"/>
        <n x="5" s="1"/>
        <n x="6" s="1"/>
        <n x="58"/>
        <n x="45"/>
        <n x="43"/>
      </t>
    </mdx>
    <mdx n="0" f="v">
      <t c="9">
        <n x="1" s="1"/>
        <n x="2" s="1"/>
        <n x="3" s="1"/>
        <n x="4" s="1"/>
        <n x="5" s="1"/>
        <n x="6" s="1"/>
        <n x="58"/>
        <n x="14"/>
        <n x="30"/>
      </t>
    </mdx>
    <mdx n="0" f="v">
      <t c="9">
        <n x="1" s="1"/>
        <n x="2" s="1"/>
        <n x="3" s="1"/>
        <n x="4" s="1"/>
        <n x="5" s="1"/>
        <n x="6" s="1"/>
        <n x="58"/>
        <n x="46"/>
        <n x="17"/>
      </t>
    </mdx>
    <mdx n="0" f="v">
      <t c="9">
        <n x="1" s="1"/>
        <n x="2" s="1"/>
        <n x="3" s="1"/>
        <n x="4" s="1"/>
        <n x="5" s="1"/>
        <n x="6" s="1"/>
        <n x="58"/>
        <n x="45"/>
        <n x="47"/>
      </t>
    </mdx>
    <mdx n="0" f="v">
      <t c="9">
        <n x="1" s="1"/>
        <n x="2" s="1"/>
        <n x="3" s="1"/>
        <n x="4" s="1"/>
        <n x="5" s="1"/>
        <n x="6" s="1"/>
        <n x="58"/>
        <n x="45"/>
        <n x="29"/>
      </t>
    </mdx>
    <mdx n="0" f="v">
      <t c="9">
        <n x="1" s="1"/>
        <n x="2" s="1"/>
        <n x="3" s="1"/>
        <n x="4" s="1"/>
        <n x="5" s="1"/>
        <n x="6" s="1"/>
        <n x="58"/>
        <n x="45"/>
        <n x="12"/>
      </t>
    </mdx>
    <mdx n="0" f="v">
      <t c="9">
        <n x="1" s="1"/>
        <n x="2" s="1"/>
        <n x="3" s="1"/>
        <n x="4" s="1"/>
        <n x="5" s="1"/>
        <n x="6" s="1"/>
        <n x="58"/>
        <n x="14"/>
        <n x="43"/>
      </t>
    </mdx>
    <mdx n="0" f="v">
      <t c="9">
        <n x="1" s="1"/>
        <n x="2" s="1"/>
        <n x="3" s="1"/>
        <n x="4" s="1"/>
        <n x="5" s="1"/>
        <n x="6" s="1"/>
        <n x="58"/>
        <n x="14"/>
        <n x="39"/>
      </t>
    </mdx>
    <mdx n="0" f="v">
      <t c="9">
        <n x="1" s="1"/>
        <n x="2" s="1"/>
        <n x="3" s="1"/>
        <n x="4" s="1"/>
        <n x="5" s="1"/>
        <n x="6" s="1"/>
        <n x="58"/>
        <n x="14"/>
        <n x="44"/>
      </t>
    </mdx>
    <mdx n="0" f="v">
      <t c="9">
        <n x="1" s="1"/>
        <n x="2" s="1"/>
        <n x="3" s="1"/>
        <n x="4" s="1"/>
        <n x="5" s="1"/>
        <n x="6" s="1"/>
        <n x="58"/>
        <n x="46"/>
        <n x="30"/>
      </t>
    </mdx>
    <mdx n="0" f="v">
      <t c="9">
        <n x="1" s="1"/>
        <n x="2" s="1"/>
        <n x="3" s="1"/>
        <n x="4" s="1"/>
        <n x="5" s="1"/>
        <n x="6" s="1"/>
        <n x="58"/>
        <n x="46"/>
        <n x="27"/>
      </t>
    </mdx>
    <mdx n="0" f="v">
      <t c="9">
        <n x="1" s="1"/>
        <n x="2" s="1"/>
        <n x="3" s="1"/>
        <n x="4" s="1"/>
        <n x="5" s="1"/>
        <n x="6" s="1"/>
        <n x="58"/>
        <n x="46"/>
        <n x="24"/>
      </t>
    </mdx>
    <mdx n="0" f="v">
      <t c="9">
        <n x="1" s="1"/>
        <n x="2" s="1"/>
        <n x="3" s="1"/>
        <n x="4" s="1"/>
        <n x="5" s="1"/>
        <n x="6" s="1"/>
        <n x="58"/>
        <n x="45"/>
        <n x="48"/>
      </t>
    </mdx>
    <mdx n="0" f="v">
      <t c="9">
        <n x="1" s="1"/>
        <n x="2" s="1"/>
        <n x="3" s="1"/>
        <n x="4" s="1"/>
        <n x="5" s="1"/>
        <n x="6" s="1"/>
        <n x="58"/>
        <n x="45"/>
        <n x="50"/>
      </t>
    </mdx>
    <mdx n="0" f="v">
      <t c="9">
        <n x="1" s="1"/>
        <n x="2" s="1"/>
        <n x="3" s="1"/>
        <n x="4" s="1"/>
        <n x="5" s="1"/>
        <n x="6" s="1"/>
        <n x="58"/>
        <n x="14"/>
        <n x="41"/>
      </t>
    </mdx>
    <mdx n="0" f="v">
      <t c="9">
        <n x="1" s="1"/>
        <n x="2" s="1"/>
        <n x="3" s="1"/>
        <n x="4" s="1"/>
        <n x="5" s="1"/>
        <n x="6" s="1"/>
        <n x="58"/>
        <n x="46"/>
        <n x="38"/>
      </t>
    </mdx>
    <mdx n="0" f="v">
      <t c="9">
        <n x="1" s="1"/>
        <n x="2" s="1"/>
        <n x="3" s="1"/>
        <n x="4" s="1"/>
        <n x="5" s="1"/>
        <n x="6" s="1"/>
        <n x="58"/>
        <n x="14"/>
        <n x="15"/>
      </t>
    </mdx>
    <mdx n="0" f="v">
      <t c="9">
        <n x="1" s="1"/>
        <n x="2" s="1"/>
        <n x="3" s="1"/>
        <n x="4" s="1"/>
        <n x="5" s="1"/>
        <n x="6" s="1"/>
        <n x="58"/>
        <n x="45"/>
        <n x="35"/>
      </t>
    </mdx>
    <mdx n="0" f="v">
      <t c="9">
        <n x="1" s="1"/>
        <n x="2" s="1"/>
        <n x="3" s="1"/>
        <n x="4" s="1"/>
        <n x="5" s="1"/>
        <n x="6" s="1"/>
        <n x="58"/>
        <n x="46"/>
        <n x="8"/>
      </t>
    </mdx>
    <mdx n="0" f="v">
      <t c="9">
        <n x="1" s="1"/>
        <n x="2" s="1"/>
        <n x="3" s="1"/>
        <n x="4" s="1"/>
        <n x="5" s="1"/>
        <n x="6" s="1"/>
        <n x="58"/>
        <n x="45"/>
        <n x="42"/>
      </t>
    </mdx>
    <mdx n="0" f="v">
      <t c="9">
        <n x="1" s="1"/>
        <n x="2" s="1"/>
        <n x="3" s="1"/>
        <n x="4" s="1"/>
        <n x="5" s="1"/>
        <n x="6" s="1"/>
        <n x="58"/>
        <n x="14"/>
        <n x="24"/>
      </t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</valueMetadata>
</metadata>
</file>

<file path=xl/sharedStrings.xml><?xml version="1.0" encoding="utf-8"?>
<sst xmlns="http://schemas.openxmlformats.org/spreadsheetml/2006/main" count="94" uniqueCount="79">
  <si>
    <t>This book attempts to construct a User-defined function to simplify the 'CUBEVALUE' formula to obtain aggregates from the data model</t>
  </si>
  <si>
    <t>Each data item is a CUBEVALUE formula, whose parameters are the value of the filters, the year, and the geography</t>
  </si>
  <si>
    <t>A function 'CUBECALCULATE' is defined in VBA, in Module1</t>
  </si>
  <si>
    <t>CUBECALCULATE takes the connection name as one parameter, the remaining parameters being passed in from the call to CUBECALCULATE</t>
  </si>
  <si>
    <t>It passes all these parameters to CUBEVALUE</t>
  </si>
  <si>
    <t>But when CUBECALCULATE is used in the spreadsheet, it returns the error 'Sub or function not defined' for the call to CUBEVALUE</t>
  </si>
  <si>
    <t>indicator_units</t>
  </si>
  <si>
    <t>Sum of Value</t>
  </si>
  <si>
    <t>Column Labels</t>
  </si>
  <si>
    <t>Grand Total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</si>
  <si>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</si>
  <si>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</si>
  <si>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</si>
  <si>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</si>
  <si>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</si>
  <si>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</si>
  <si>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</si>
  <si>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</si>
  <si>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</si>
  <si>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</si>
  <si>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</si>
  <si>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</si>
  <si>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</si>
  <si>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</si>
  <si>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</si>
  <si>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</si>
  <si>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</si>
  <si>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</si>
  <si>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</si>
  <si>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</si>
  <si>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</si>
  <si>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</si>
  <si>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</si>
  <si>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</si>
  <si>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</si>
  <si>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</si>
  <si>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</si>
  <si>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</si>
  <si>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</si>
  <si>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</si>
  <si>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</si>
  <si>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</si>
  <si>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</si>
  <si>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</si>
  <si>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</si>
  <si>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</si>
  <si>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</si>
  <si>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</si>
  <si>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</si>
  <si>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</si>
  <si>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</si>
  <si>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</si>
  <si>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</si>
  <si>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</si>
  <si>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</si>
  <si>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</si>
  <si>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</si>
  <si>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</si>
  <si>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</si>
  <si>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</si>
  <si>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Row Labels</t>
  </si>
  <si>
    <t>France</t>
  </si>
  <si>
    <t>United Kingdom</t>
  </si>
  <si>
    <t>industrial_sector</t>
  </si>
  <si>
    <t>measure_type</t>
  </si>
  <si>
    <t>indicator_dimension</t>
  </si>
  <si>
    <t>output_definition</t>
  </si>
  <si>
    <t>USD</t>
  </si>
  <si>
    <t>Whole economy</t>
  </si>
  <si>
    <t>Flow</t>
  </si>
  <si>
    <t>Money</t>
  </si>
  <si>
    <t>Expenditure Approach</t>
  </si>
  <si>
    <t>WDI2020</t>
  </si>
  <si>
    <t>SourceName</t>
  </si>
  <si>
    <t>The data model contains the raw data which is  query imported from an external source (SQL Server)</t>
  </si>
  <si>
    <t>Pivot' contains a pivot table based on this data, for comparison purposes</t>
  </si>
  <si>
    <t>'Cube' contains the same pivot table converted to formulae</t>
  </si>
  <si>
    <t>Using PivotTableAnalyse&gt;OLAP Tools&gt;Convert to formulae</t>
  </si>
  <si>
    <t>When D5 is calculated, VBA returns error 'sub not defined'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</si>
</sst>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4AEB468-0A97-491F-9C14-4992E0332D4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K14" s="5"/>
        <tr r="I15" s="5"/>
        <tr r="AF13" s="5"/>
        <tr r="Z15" s="5"/>
        <tr r="AT14" s="5"/>
        <tr r="Y13" s="5"/>
        <tr r="V14" s="5"/>
        <tr r="S15" s="5"/>
        <tr r="AY15" s="5"/>
        <tr r="K13" s="5"/>
        <tr r="AA13" s="5"/>
        <tr r="AQ13" s="5"/>
        <tr r="H14" s="5"/>
        <tr r="X14" s="5"/>
        <tr r="AN14" s="5"/>
        <tr r="E15" s="5"/>
        <tr r="U15" s="5"/>
        <tr r="AK15" s="5"/>
        <tr r="N13" s="5"/>
        <tr r="AQ14" s="5"/>
        <tr r="AN15" s="5"/>
        <tr r="L13" s="5"/>
        <tr r="AB13" s="5"/>
        <tr r="AR13" s="5"/>
        <tr r="I14" s="5"/>
        <tr r="Y14" s="5"/>
        <tr r="AO14" s="5"/>
        <tr r="F15" s="5"/>
        <tr r="V15" s="5"/>
        <tr r="AL15" s="5"/>
        <tr r="M13" s="5"/>
        <tr r="AC13" s="5"/>
        <tr r="AS13" s="5"/>
        <tr r="J14" s="5"/>
        <tr r="Z14" s="5"/>
        <tr r="AP14" s="5"/>
        <tr r="G15" s="5"/>
        <tr r="W15" s="5"/>
        <tr r="AM15" s="5"/>
        <tr r="AD13" s="5"/>
        <tr r="AS14" s="5"/>
        <tr r="AA15" s="5"/>
        <tr r="AX13" s="5"/>
        <tr r="AU14" s="5"/>
        <tr r="AF14" s="5"/>
        <tr r="AB14" s="5"/>
        <tr r="AV13" s="5"/>
        <tr r="Q13" s="5"/>
        <tr r="AD14" s="5"/>
        <tr r="AQ15" s="5"/>
        <tr r="B13" s="5"/>
        <tr r="R13" s="5"/>
        <tr r="AH13" s="5"/>
        <tr r="O14" s="5"/>
        <tr r="AE14" s="5"/>
        <tr r="L15" s="5"/>
        <tr r="AB15" s="5"/>
        <tr r="AR15" s="5"/>
        <tr r="C13" s="5"/>
        <tr r="S13" s="5"/>
        <tr r="AI13" s="5"/>
        <tr r="AY13" s="5"/>
        <tr r="P14" s="5"/>
        <tr r="AV14" s="5"/>
        <tr r="M15" s="5"/>
        <tr r="AC15" s="5"/>
        <tr r="AS15" s="5"/>
        <tr r="D13" s="5"/>
        <tr r="T13" s="5"/>
        <tr r="AJ13" s="5"/>
        <tr r="AZ13" s="5"/>
        <tr r="Q14" s="5"/>
        <tr r="AG14" s="5"/>
        <tr r="AW14" s="5"/>
        <tr r="N15" s="5"/>
        <tr r="AD15" s="5"/>
        <tr r="AT15" s="5"/>
        <tr r="AT13" s="5"/>
        <tr r="O13" s="5"/>
        <tr r="AR14" s="5"/>
        <tr r="P13" s="5"/>
        <tr r="N14" s="5"/>
        <tr r="U13" s="5"/>
        <tr r="B14" s="5"/>
        <tr r="AH14" s="5"/>
        <tr r="AX14" s="5"/>
        <tr r="AE15" s="5"/>
        <tr r="AU15" s="5"/>
        <tr r="H15" s="5"/>
        <tr r="L14" s="5"/>
        <tr r="AC14" s="5"/>
        <tr r="AA14" s="5"/>
        <tr r="AG13" s="5"/>
        <tr r="AO15" s="5"/>
        <tr r="M14" s="5"/>
        <tr r="AW13" s="5"/>
        <tr r="E13" s="5"/>
        <tr r="AK13" s="5"/>
        <tr r="R14" s="5"/>
        <tr r="O15" s="5"/>
        <tr r="F13" s="5"/>
        <tr r="V13" s="5"/>
        <tr r="AL13" s="5"/>
        <tr r="C14" s="5"/>
        <tr r="S14" s="5"/>
        <tr r="AI14" s="5"/>
        <tr r="AY14" s="5"/>
        <tr r="P15" s="5"/>
        <tr r="AF15" s="5"/>
        <tr r="AV15" s="5"/>
        <tr r="G13" s="5"/>
        <tr r="W13" s="5"/>
        <tr r="AM13" s="5"/>
        <tr r="D14" s="5"/>
        <tr r="T14" s="5"/>
        <tr r="AJ14" s="5"/>
        <tr r="AZ14" s="5"/>
        <tr r="Q15" s="5"/>
        <tr r="AG15" s="5"/>
        <tr r="AW15" s="5"/>
        <tr r="H13" s="5"/>
        <tr r="X13" s="5"/>
        <tr r="AN13" s="5"/>
        <tr r="E14" s="5"/>
        <tr r="U14" s="5"/>
        <tr r="AK14" s="5"/>
        <tr r="B15" s="5"/>
        <tr r="R15" s="5"/>
        <tr r="AH15" s="5"/>
        <tr r="AX15" s="5"/>
        <tr r="X15" s="5"/>
        <tr r="AE13" s="5"/>
        <tr r="AP15" s="5"/>
        <tr r="F14" s="5"/>
        <tr r="AU13" s="5"/>
        <tr r="Y15" s="5"/>
        <tr r="J15" s="5"/>
        <tr r="K15" s="5"/>
        <tr r="I13" s="5"/>
        <tr r="AO13" s="5"/>
        <tr r="AL14" s="5"/>
        <tr r="C15" s="5"/>
        <tr r="AI15" s="5"/>
        <tr r="J13" s="5"/>
        <tr r="Z13" s="5"/>
        <tr r="AP13" s="5"/>
        <tr r="G14" s="5"/>
        <tr r="W14" s="5"/>
        <tr r="AM14" s="5"/>
        <tr r="D15" s="5"/>
        <tr r="T15" s="5"/>
        <tr r="AJ15" s="5"/>
        <tr r="AZ15" s="5"/>
        <tr r="AZ9" s="5"/>
        <tr r="O9" s="5"/>
        <tr r="AU9" s="5"/>
        <tr r="A8" s="5"/>
        <tr r="Q9" s="5"/>
        <tr r="AG9" s="5"/>
        <tr r="AW9" s="5"/>
        <tr r="B9" s="5"/>
        <tr r="R9" s="5"/>
        <tr r="AH9" s="5"/>
        <tr r="AX9" s="5"/>
        <tr r="S9" s="5"/>
        <tr r="AI9" s="5"/>
        <tr r="AY9" s="5"/>
        <tr r="AK9" s="5"/>
        <tr r="A13" s="5"/>
        <tr r="A15" s="5"/>
        <tr r="H9" s="5"/>
        <tr r="AN9" s="5"/>
        <tr r="I9" s="5"/>
        <tr r="V9" s="5"/>
        <tr r="AL9" s="5"/>
        <tr r="X9" s="5"/>
        <tr r="Y9" s="5"/>
        <tr r="AO9" s="5"/>
        <tr r="J9" s="5"/>
        <tr r="Z9" s="5"/>
        <tr r="AP9" s="5"/>
        <tr r="C9" s="5"/>
        <tr r="T9" s="5"/>
        <tr r="G9" s="5"/>
        <tr r="AQ9" s="5"/>
        <tr r="U9" s="5"/>
        <tr r="AM9" s="5"/>
        <tr r="AA9" s="5"/>
        <tr r="AJ9" s="5"/>
        <tr r="W9" s="5"/>
        <tr r="K9" s="5"/>
        <tr r="L9" s="5"/>
        <tr r="AB9" s="5"/>
        <tr r="AR9" s="5"/>
        <tr r="M9" s="5"/>
        <tr r="AC9" s="5"/>
        <tr r="AS9" s="5"/>
        <tr r="N9" s="5"/>
        <tr r="AD9" s="5"/>
        <tr r="AT9" s="5"/>
        <tr r="A14" s="5"/>
        <tr r="D9" s="5"/>
        <tr r="E9" s="5"/>
        <tr r="F9" s="5"/>
        <tr r="AE9" s="5"/>
        <tr r="P9" s="5"/>
        <tr r="AF9" s="5"/>
        <tr r="AV9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volatileDependencies" Target="volatileDependencie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4169.547046643522" backgroundQuery="1" createdVersion="6" refreshedVersion="6" minRefreshableVersion="3" recordCount="0" supportSubquery="1" supportAdvancedDrill="1" xr:uid="{CA743F2D-2D4D-4642-88AF-81292EB1EF45}">
  <cacheSource type="external" connectionId="2"/>
  <cacheFields count="12">
    <cacheField name="[RestrictedQuery].[indicator_units].[indicator_units]" caption="indicator_units" numFmtId="0" hierarchy="22" level="1">
      <sharedItems containsSemiMixedTypes="0" containsNonDate="0" containsString="0"/>
    </cacheField>
    <cacheField name="[Measures].[Sum of Value]" caption="Sum of Value" numFmtId="0" hierarchy="32" level="32767"/>
    <cacheField name="[RestrictedQuery].[DateField].[DateField]" caption="DateField" numFmtId="0" hierarchy="25" level="1">
      <sharedItems containsNonDate="0" containsDate="1" containsString="0" containsBlank="1" minDate="1899-12-31T00:00:00" maxDate="2021-01-02T00:00:00" count="312">
        <m/>
        <d v="1899-12-31T00:00:00"/>
        <d v="1901-01-01T00:00:00"/>
        <d v="1902-01-01T00:00:00"/>
        <d v="1903-01-01T00:00:00"/>
        <d v="1904-01-01T00:00:00"/>
        <d v="1904-12-24T00:00:00"/>
        <d v="1904-12-25T00:00:00"/>
        <d v="1904-12-26T00:00:00"/>
        <d v="1904-12-27T00:00:00"/>
        <d v="1904-12-28T00:00:00"/>
        <d v="1904-12-29T00:00:00"/>
        <d v="1904-12-30T00:00:00"/>
        <d v="1904-12-31T00:00:00"/>
        <d v="1905-01-01T00:00:00"/>
        <d v="1905-01-02T00:00:00"/>
        <d v="1905-01-03T00:00:00"/>
        <d v="1905-01-04T00:00:00"/>
        <d v="1905-01-05T00:00:00"/>
        <d v="1905-01-06T00:00:00"/>
        <d v="1905-01-07T00:00:00"/>
        <d v="1905-01-08T00:00:00"/>
        <d v="1905-01-09T00:00:00"/>
        <d v="1905-01-10T00:00:00"/>
        <d v="1905-01-11T00:00:00"/>
        <d v="1905-01-12T00:00:00"/>
        <d v="1905-01-13T00:00:00"/>
        <d v="1905-01-14T00:00:00"/>
        <d v="1905-01-15T00:00:00"/>
        <d v="1905-01-16T00:00:00"/>
        <d v="1905-01-17T00:00:00"/>
        <d v="1905-01-18T00:00:00"/>
        <d v="1905-01-19T00:00:00"/>
        <d v="1905-01-20T00:00:00"/>
        <d v="1905-01-21T00:00:00"/>
        <d v="1905-01-22T00:00:00"/>
        <d v="1905-01-23T00:00:00"/>
        <d v="1905-01-24T00:00:00"/>
        <d v="1905-01-25T00:00:00"/>
        <d v="1905-01-26T00:00:00"/>
        <d v="1905-01-27T00:00:00"/>
        <d v="1905-01-28T00:00:00"/>
        <d v="1905-01-29T00:00:00"/>
        <d v="1905-01-30T00:00:00"/>
        <d v="1905-01-31T00:00:00"/>
        <d v="1905-02-01T00:00:00"/>
        <d v="1905-02-02T00:00:00"/>
        <d v="1905-02-03T00:00:00"/>
        <d v="1905-02-04T00:00:00"/>
        <d v="1905-02-05T00:00:00"/>
        <d v="1905-02-06T00:00:00"/>
        <d v="1905-02-07T00:00:00"/>
        <d v="1905-02-08T00:00:00"/>
        <d v="1905-02-09T00:00:00"/>
        <d v="1905-02-10T00:00:00"/>
        <d v="1905-02-11T00:00:00"/>
        <d v="1905-02-12T00:00:00"/>
        <d v="1905-02-13T00:00:00"/>
        <d v="1905-02-14T00:00:00"/>
        <d v="1905-02-15T00:00:00"/>
        <d v="1905-02-16T00:00:00"/>
        <d v="1905-02-17T00:00:00"/>
        <d v="1905-02-18T00:00:00"/>
        <d v="1905-02-19T00:00:00"/>
        <d v="1905-02-20T00:00:00"/>
        <d v="1905-02-21T00:00:00"/>
        <d v="1905-02-22T00:00:00"/>
        <d v="1905-02-23T00:00:00"/>
        <d v="1905-02-24T00:00:00"/>
        <d v="1905-02-25T00:00:00"/>
        <d v="1905-02-26T00:00:00"/>
        <d v="1905-02-27T00:00:00"/>
        <d v="1905-02-28T00:00:00"/>
        <d v="1905-03-01T00:00:00"/>
        <d v="1905-03-02T00:00:00"/>
        <d v="1905-03-03T00:00:00"/>
        <d v="1905-03-04T00:00:00"/>
        <d v="1905-03-05T00:00:00"/>
        <d v="1905-03-06T00:00:00"/>
        <d v="1905-03-07T00:00:00"/>
        <d v="1905-03-08T00:00:00"/>
        <d v="1905-03-09T00:00:00"/>
        <d v="1905-03-10T00:00:00"/>
        <d v="1905-03-11T00:00:00"/>
        <d v="1905-03-12T00:00:00"/>
        <d v="1905-03-13T00:00:00"/>
        <d v="1905-03-14T00:00:00"/>
        <d v="1905-03-15T00:00:00"/>
        <d v="1905-03-16T00:00:00"/>
        <d v="1905-03-17T00:00:00"/>
        <d v="1905-03-18T00:00:00"/>
        <d v="1905-03-19T00:00:00"/>
        <d v="1905-03-20T00:00:00"/>
        <d v="1905-03-21T00:00:00"/>
        <d v="1905-03-22T00:00:00"/>
        <d v="1905-03-23T00:00:00"/>
        <d v="1905-03-24T00:00:00"/>
        <d v="1905-03-25T00:00:00"/>
        <d v="1905-03-26T00:00:00"/>
        <d v="1905-03-27T00:00:00"/>
        <d v="1905-03-28T00:00:00"/>
        <d v="1905-03-29T00:00:00"/>
        <d v="1905-03-30T00:00:00"/>
        <d v="1905-03-31T00:00:00"/>
        <d v="1905-04-01T00:00:00"/>
        <d v="1905-04-02T00:00:00"/>
        <d v="1905-04-03T00:00:00"/>
        <d v="1905-04-04T00:00:00"/>
        <d v="1905-04-05T00:00:00"/>
        <d v="1905-04-06T00:00:00"/>
        <d v="1905-04-07T00:00:00"/>
        <d v="1905-04-08T00:00:00"/>
        <d v="1905-04-09T00:00:00"/>
        <d v="1905-04-10T00:00:00"/>
        <d v="1905-04-11T00:00:00"/>
        <d v="1905-04-12T00:00:00"/>
        <d v="1905-04-13T00:00:00"/>
        <d v="1905-04-14T00:00:00"/>
        <d v="1905-04-15T00:00:00"/>
        <d v="1905-04-16T00:00:00"/>
        <d v="1905-04-17T00:00:00"/>
        <d v="1905-04-18T00:00:00"/>
        <d v="1905-04-19T00:00:00"/>
        <d v="1905-04-20T00:00:00"/>
        <d v="1905-04-21T00:00:00"/>
        <d v="1905-04-22T00:00:00"/>
        <d v="1905-04-23T00:00:00"/>
        <d v="1905-04-24T00:00:00"/>
        <d v="1905-04-25T00:00:00"/>
        <d v="1905-04-26T00:00:00"/>
        <d v="1905-04-27T00:00:00"/>
        <d v="1905-04-28T00:00:00"/>
        <d v="1905-04-29T00:00:00"/>
        <d v="1905-04-30T00:00:00"/>
        <d v="1905-05-01T00:00:00"/>
        <d v="1905-05-02T00:00:00"/>
        <d v="1905-05-03T00:00:00"/>
        <d v="1905-05-04T00:00:00"/>
        <d v="1905-05-05T00:00:00"/>
        <d v="1905-05-06T00:00:00"/>
        <d v="1905-05-07T00:00:00"/>
        <d v="1905-05-08T00:00:00"/>
        <d v="1905-05-09T00:00:00"/>
        <d v="1905-05-10T00:00:00"/>
        <d v="1905-05-11T00:00:00"/>
        <d v="1905-05-12T00:00:00"/>
        <d v="1905-05-13T00:00:00"/>
        <d v="1905-05-14T00:00:00"/>
        <d v="1905-05-15T00:00:00"/>
        <d v="1905-05-16T00:00:00"/>
        <d v="1905-05-17T00:00:00"/>
        <d v="1905-05-18T00:00:00"/>
        <d v="1905-05-19T00:00:00"/>
        <d v="1905-05-20T00:00:00"/>
        <d v="1905-05-21T00:00:00"/>
        <d v="1905-05-22T00:00:00"/>
        <d v="1905-05-23T00:00:00"/>
        <d v="1905-05-24T00:00:00"/>
        <d v="1905-05-25T00:00:00"/>
        <d v="1905-05-26T00:00:00"/>
        <d v="1905-05-27T00:00:00"/>
        <d v="1905-05-28T00:00:00"/>
        <d v="1905-05-29T00:00:00"/>
        <d v="1905-05-30T00:00:00"/>
        <d v="1905-05-31T00:00:00"/>
        <d v="1905-06-01T00:00:00"/>
        <d v="1905-06-02T00:00:00"/>
        <d v="1905-06-03T00:00:00"/>
        <d v="1905-06-04T00:00:00"/>
        <d v="1905-06-05T00:00:00"/>
        <d v="1905-06-06T00:00:00"/>
        <d v="1905-06-07T00:00:00"/>
        <d v="1905-06-08T00:00:00"/>
        <d v="1905-06-09T00:00:00"/>
        <d v="1905-06-10T00:00:00"/>
        <d v="1905-06-11T00:00:00"/>
        <d v="1905-06-12T00:00:00"/>
        <d v="1905-06-13T00:00:00"/>
        <d v="1905-06-14T00:00:00"/>
        <d v="1905-06-15T00:00:00"/>
        <d v="1905-06-16T00:00:00"/>
        <d v="1905-06-17T00:00:00"/>
        <d v="1905-06-18T00:00:00"/>
        <d v="1905-06-19T00:00:00"/>
        <d v="1905-06-20T00:00:00"/>
        <d v="1905-06-21T00:00:00"/>
        <d v="1905-06-22T00:00:00"/>
        <d v="1905-06-23T00:00:00"/>
        <d v="1905-06-24T00:00:00"/>
        <d v="1905-06-25T00:00:00"/>
        <d v="1905-06-26T00:00:00"/>
        <d v="1905-06-27T00:00:00"/>
        <d v="1905-06-28T00:00:00"/>
        <d v="1905-06-29T00:00:00"/>
        <d v="1905-06-30T00:00:00"/>
        <d v="1905-07-01T00:00:00"/>
        <d v="1906-01-01T00:00:00"/>
        <d v="1907-01-01T00:00:00"/>
        <d v="1908-01-01T00:00:00"/>
        <d v="1909-01-01T00:00:00"/>
        <d v="1910-01-01T00:00:00"/>
        <d v="1911-01-01T00:00:00"/>
        <d v="1912-01-01T00:00:00"/>
        <d v="1913-01-01T00:00:00"/>
        <d v="1914-01-01T00:00:00"/>
        <d v="1915-01-01T00:00:00"/>
        <d v="1916-01-01T00:00:00"/>
        <d v="1917-01-01T00:00:00"/>
        <d v="1918-01-01T00:00:00"/>
        <d v="1919-01-01T00:00:00"/>
        <d v="1920-01-01T00:00:00"/>
        <d v="1921-01-01T00:00:00"/>
        <d v="1922-01-01T00:00:00"/>
        <d v="1923-01-01T00:00:00"/>
        <d v="1924-01-01T00:00:00"/>
        <d v="1925-01-01T00:00:00"/>
        <d v="1926-01-01T00:00:00"/>
        <d v="1927-01-01T00:00:00"/>
        <d v="1928-01-01T00:00:00"/>
        <d v="1929-01-01T00:00:00"/>
        <d v="1930-01-01T00:00:00"/>
        <d v="1931-01-01T00:00:00"/>
        <d v="1932-01-01T00:00:00"/>
        <d v="1933-01-01T00:00:00"/>
        <d v="1934-01-01T00:00:00"/>
        <d v="1935-01-01T00:00:00"/>
        <d v="1936-01-01T00:00:00"/>
        <d v="1937-01-01T00:00:00"/>
        <d v="1938-01-01T00:00:00"/>
        <d v="1939-01-01T00:00:00"/>
        <d v="1940-01-01T00:00:00"/>
        <d v="1941-01-01T00:00:00"/>
        <d v="1942-01-01T00:00:00"/>
        <d v="1943-01-01T00:00:00"/>
        <d v="1944-01-01T00:00:00"/>
        <d v="1945-01-01T00:00:00"/>
        <d v="1946-01-01T00:00:00"/>
        <d v="1947-01-01T00:00:00"/>
        <d v="1948-01-01T00:00:00"/>
        <d v="1949-01-01T00:00:00"/>
        <d v="1950-01-01T00:00:00"/>
        <d v="1951-01-01T00:00:00"/>
        <d v="1952-01-01T00:00:00"/>
        <d v="1953-01-01T00:00:00"/>
        <d v="1954-01-01T00:00:00"/>
        <d v="1955-01-01T00:00:00"/>
        <d v="1956-01-01T00:00:00"/>
        <d v="1957-01-01T00:00:00"/>
        <d v="1958-01-01T00:00:00"/>
        <d v="1959-01-01T00:00:00"/>
        <d v="1960-01-01T00:00:00"/>
        <d v="1961-01-01T00:00:00"/>
        <d v="1962-01-01T00:00:00"/>
        <d v="1963-01-01T00:00:00"/>
        <d v="1964-01-01T00:00:00"/>
        <d v="1965-01-01T00:00:00"/>
        <d v="1966-01-01T00:00:00"/>
        <d v="1967-01-01T00:00:00"/>
        <d v="1968-01-01T00:00:00"/>
        <d v="1969-01-01T00:00:00"/>
        <d v="1970-01-01T00:00:00"/>
        <d v="1971-01-01T00:00:00"/>
        <d v="1972-01-01T00:00:00"/>
        <d v="1973-01-01T00:00:00"/>
        <d v="1974-01-01T00:00:00"/>
        <d v="1975-01-01T00:00:00"/>
        <d v="1976-01-01T00:00:00"/>
        <d v="1977-01-01T00:00:00"/>
        <d v="1978-01-01T00:00:00"/>
        <d v="1979-01-01T00:00:00"/>
        <d v="1980-01-01T00:00:00"/>
        <d v="1981-01-01T00:00:00"/>
        <d v="1982-01-01T00:00:00"/>
        <d v="1983-01-01T00:00:00"/>
        <d v="1984-01-01T00:00:00"/>
        <d v="1985-01-01T00:00:00"/>
        <d v="1986-01-01T00:00:00"/>
        <d v="1987-01-01T00:00:00"/>
        <d v="1988-01-01T00:00:00"/>
        <d v="1989-01-01T00:00:00"/>
        <d v="1990-01-01T00:00:00"/>
        <d v="1991-01-01T00:00:00"/>
        <d v="1992-01-01T00:00:00"/>
        <d v="1993-01-01T00:00:00"/>
        <d v="1994-01-01T00:00:00"/>
        <d v="1995-01-01T00:00:00"/>
        <d v="1996-01-01T00:00:00"/>
        <d v="1997-01-01T00:00:00"/>
        <d v="1998-01-01T00:00:00"/>
        <d v="1999-01-01T00:00:00"/>
        <d v="2000-01-01T00:00:00"/>
        <d v="2001-01-01T00:00:00"/>
        <d v="2002-01-01T00:00:00"/>
        <d v="2003-01-01T00:00:00"/>
        <d v="2004-01-01T00:00:00"/>
        <d v="2005-01-01T00:00:00"/>
        <d v="2006-01-01T00:00:00"/>
        <d v="2007-01-01T00:00:00"/>
        <d v="2008-01-01T00:00:00"/>
        <d v="2009-01-01T00:00:00"/>
        <d v="2010-01-01T00:00:00"/>
        <d v="2011-01-01T00:00:00"/>
        <d v="2012-01-01T00:00:00"/>
        <d v="2013-01-01T00:00:00"/>
        <d v="2014-01-01T00:00:00"/>
        <d v="2015-01-01T00:00:00"/>
        <d v="2016-01-01T00:00:00"/>
        <d v="2017-01-01T00:00:00"/>
        <d v="2018-01-01T00:00:00"/>
        <d v="2019-01-01T00:00:00"/>
        <d v="2020-01-01T00:00:00"/>
        <d v="2021-01-01T00:00:00"/>
      </sharedItems>
    </cacheField>
    <cacheField name="[RestrictedQuery].[DateField (Month)].[DateField (Month)]" caption="DateField (Month)" numFmtId="0" hierarchy="28" level="1">
      <sharedItems containsNonDate="0" count="8">
        <s v="Jan"/>
        <s v="Dec"/>
        <s v="Feb"/>
        <s v="Mar"/>
        <s v="Apr"/>
        <s v="May"/>
        <s v="Jun"/>
        <s v="Jul"/>
      </sharedItems>
    </cacheField>
    <cacheField name="[RestrictedQuery].[DateField (Quarter)].[DateField (Quarter)]" caption="DateField (Quarter)" numFmtId="0" hierarchy="27" level="1">
      <sharedItems containsNonDate="0" count="4">
        <s v="Qtr1"/>
        <s v="Qtr4"/>
        <s v="Qtr2"/>
        <s v="Qtr3"/>
      </sharedItems>
    </cacheField>
    <cacheField name="[RestrictedQuery].[DateField (Year)].[DateField (Year)]" caption="DateField (Year)" numFmtId="0" hierarchy="26" level="1">
      <sharedItems count="50">
        <s v="1970"/>
        <s v="1971"/>
        <s v="1972"/>
        <s v="1973"/>
        <s v="1974"/>
        <s v="1975"/>
        <s v="1976"/>
        <s v="1977"/>
        <s v="1978"/>
        <s v="1979"/>
        <s v="1980"/>
        <s v="1981"/>
        <s v="1982"/>
        <s v="1983"/>
        <s v="1984"/>
        <s v="1985"/>
        <s v="1986"/>
        <s v="1987"/>
        <s v="1988"/>
        <s v="1989"/>
        <s v="1990"/>
        <s v="1991"/>
        <s v="1992"/>
        <s v="1993"/>
        <s v="1994"/>
        <s v="1995"/>
        <s v="1996"/>
        <s v="1997"/>
        <s v="1998"/>
        <s v="1999"/>
        <s v="2000"/>
        <s v="2001"/>
        <s v="2002"/>
        <s v="2003"/>
        <s v="2004"/>
        <s v="2005"/>
        <s v="2006"/>
        <s v="2007"/>
        <s v="2008"/>
        <s v="2009"/>
        <s v="2010"/>
        <s v="2011"/>
        <s v="2012"/>
        <s v="2013"/>
        <s v="2014"/>
        <s v="2015"/>
        <s v="2016"/>
        <s v="2017"/>
        <s v="2018"/>
        <s v="2019"/>
      </sharedItems>
    </cacheField>
    <cacheField name="[RestrictedQuery].[GeoStandardName].[GeoStandardName]" caption="GeoStandardName" numFmtId="0" hierarchy="7" level="1">
      <sharedItems count="2">
        <s v="France"/>
        <s v="United Kingdom"/>
      </sharedItems>
    </cacheField>
    <cacheField name="[RestrictedQuery].[industrial_sector].[industrial_sector]" caption="industrial_sector" numFmtId="0" hierarchy="19" level="1">
      <sharedItems containsSemiMixedTypes="0" containsNonDate="0" containsString="0"/>
    </cacheField>
    <cacheField name="[RestrictedQuery].[measure_type].[measure_type]" caption="measure_type" numFmtId="0" hierarchy="20" level="1">
      <sharedItems containsSemiMixedTypes="0" containsNonDate="0" containsString="0"/>
    </cacheField>
    <cacheField name="[RestrictedQuery].[indicator_dimension].[indicator_dimension]" caption="indicator_dimension" numFmtId="0" hierarchy="21" level="1">
      <sharedItems containsSemiMixedTypes="0" containsNonDate="0" containsString="0"/>
    </cacheField>
    <cacheField name="[RestrictedQuery].[output_definition].[output_definition]" caption="output_definition" numFmtId="0" hierarchy="18" level="1">
      <sharedItems containsSemiMixedTypes="0" containsNonDate="0" containsString="0"/>
    </cacheField>
    <cacheField name="[RestrictedQuery].[SourceName].[SourceName]" caption="SourceName" numFmtId="0" hierarchy="2" level="1">
      <sharedItems containsSemiMixedTypes="0" containsNonDate="0" containsString="0"/>
    </cacheField>
  </cacheFields>
  <cacheHierarchies count="33">
    <cacheHierarchy uniqueName="[RestrictedQuery].[FactID]" caption="FactID" attribute="1" defaultMemberUniqueName="[RestrictedQuery].[FactID].[All]" allUniqueName="[RestrictedQuery].[FactID].[All]" dimensionUniqueName="[RestrictedQuery]" displayFolder="" count="0" memberValueDatatype="20" unbalanced="0"/>
    <cacheHierarchy uniqueName="[RestrictedQuery].[DimSourceID]" caption="DimSourceID" attribute="1" defaultMemberUniqueName="[RestrictedQuery].[DimSourceID].[All]" allUniqueName="[RestrictedQuery].[DimSourceID].[All]" dimensionUniqueName="[RestrictedQuery]" displayFolder="" count="0" memberValueDatatype="20" unbalanced="0"/>
    <cacheHierarchy uniqueName="[RestrictedQuery].[SourceName]" caption="SourceName" attribute="1" defaultMemberUniqueName="[RestrictedQuery].[SourceName].[All]" allUniqueName="[RestrictedQuery].[SourceName].[All]" dimensionUniqueName="[RestrictedQuery]" displayFolder="" count="2" memberValueDatatype="130" unbalanced="0">
      <fieldsUsage count="2">
        <fieldUsage x="-1"/>
        <fieldUsage x="11"/>
      </fieldsUsage>
    </cacheHierarchy>
    <cacheHierarchy uniqueName="[RestrictedQuery].[SourceNameParent]" caption="SourceNameParent" attribute="1" defaultMemberUniqueName="[RestrictedQuery].[SourceNameParent].[All]" allUniqueName="[RestrictedQuery].[SourceNameParent].[All]" dimensionUniqueName="[RestrictedQuery]" displayFolder="" count="0" memberValueDatatype="130" unbalanced="0"/>
    <cacheHierarchy uniqueName="[RestrictedQuery].[SourceNameDetail]" caption="SourceNameDetail" attribute="1" defaultMemberUniqueName="[RestrictedQuery].[SourceNameDetail].[All]" allUniqueName="[RestrictedQuery].[SourceNameDetail].[All]" dimensionUniqueName="[RestrictedQuery]" displayFolder="" count="0" memberValueDatatype="130" unbalanced="0"/>
    <cacheHierarchy uniqueName="[RestrictedQuery].[Description]" caption="Description" attribute="1" defaultMemberUniqueName="[RestrictedQuery].[Description].[All]" allUniqueName="[RestrictedQuery].[Description].[All]" dimensionUniqueName="[RestrictedQuery]" displayFolder="" count="0" memberValueDatatype="130" unbalanced="0"/>
    <cacheHierarchy uniqueName="[RestrictedQuery].[DimGeoID]" caption="DimGeoID" attribute="1" defaultMemberUniqueName="[RestrictedQuery].[DimGeoID].[All]" allUniqueName="[RestrictedQuery].[DimGeoID].[All]" dimensionUniqueName="[RestrictedQuery]" displayFolder="" count="0" memberValueDatatype="20" unbalanced="0"/>
    <cacheHierarchy uniqueName="[RestrictedQuery].[GeoStandardName]" caption="GeoStandardName" attribute="1" defaultMemberUniqueName="[RestrictedQuery].[GeoStandardName].[All]" allUniqueName="[RestrictedQuery].[GeoStandardName].[All]" dimensionUniqueName="[RestrictedQuery]" displayFolder="" count="2" memberValueDatatype="130" unbalanced="0">
      <fieldsUsage count="2">
        <fieldUsage x="-1"/>
        <fieldUsage x="6"/>
      </fieldsUsage>
    </cacheHierarchy>
    <cacheHierarchy uniqueName="[RestrictedQuery].[ReportingUnit]" caption="ReportingUnit" attribute="1" defaultMemberUniqueName="[RestrictedQuery].[ReportingUnit].[All]" allUniqueName="[RestrictedQuery].[ReportingUnit].[All]" dimensionUniqueName="[RestrictedQuery]" displayFolder="" count="0" memberValueDatatype="130" unbalanced="0"/>
    <cacheHierarchy uniqueName="[RestrictedQuery].[DimIndicatorID]" caption="DimIndicatorID" attribute="1" defaultMemberUniqueName="[RestrictedQuery].[DimIndicatorID].[All]" allUniqueName="[RestrictedQuery].[DimIndicatorID].[All]" dimensionUniqueName="[RestrictedQuery]" displayFolder="" count="0" memberValueDatatype="20" unbalanced="0"/>
    <cacheHierarchy uniqueName="[RestrictedQuery].[IndicatorStandardName]" caption="IndicatorStandardName" attribute="1" defaultMemberUniqueName="[RestrictedQuery].[IndicatorStandardName].[All]" allUniqueName="[RestrictedQuery].[IndicatorStandardName].[All]" dimensionUniqueName="[RestrictedQuery]" displayFolder="" count="0" memberValueDatatype="130" unbalanced="0"/>
    <cacheHierarchy uniqueName="[RestrictedQuery].[indicator_type]" caption="indicator_type" attribute="1" defaultMemberUniqueName="[RestrictedQuery].[indicator_type].[All]" allUniqueName="[RestrictedQuery].[indicator_type].[All]" dimensionUniqueName="[RestrictedQuery]" displayFolder="" count="0" memberValueDatatype="130" unbalanced="0"/>
    <cacheHierarchy uniqueName="[RestrictedQuery].[gdp_Expenditure_Component]" caption="gdp_Expenditure_Component" attribute="1" defaultMemberUniqueName="[RestrictedQuery].[gdp_Expenditure_Component].[All]" allUniqueName="[RestrictedQuery].[gdp_Expenditure_Component].[All]" dimensionUniqueName="[RestrictedQuery]" displayFolder="" count="0" memberValueDatatype="130" unbalanced="0"/>
    <cacheHierarchy uniqueName="[RestrictedQuery].[capital_component]" caption="capital_component" attribute="1" defaultMemberUniqueName="[RestrictedQuery].[capital_component].[All]" allUniqueName="[RestrictedQuery].[capital_component].[All]" dimensionUniqueName="[RestrictedQuery]" displayFolder="" count="0" memberValueDatatype="130" unbalanced="0"/>
    <cacheHierarchy uniqueName="[RestrictedQuery].[source_component]" caption="source_component" attribute="1" defaultMemberUniqueName="[RestrictedQuery].[source_component].[All]" allUniqueName="[RestrictedQuery].[source_component].[All]" dimensionUniqueName="[RestrictedQuery]" displayFolder="" count="0" memberValueDatatype="130" unbalanced="0"/>
    <cacheHierarchy uniqueName="[RestrictedQuery].[balance_of_payments_component]" caption="balance_of_payments_component" attribute="1" defaultMemberUniqueName="[RestrictedQuery].[balance_of_payments_component].[All]" allUniqueName="[RestrictedQuery].[balance_of_payments_component].[All]" dimensionUniqueName="[RestrictedQuery]" displayFolder="" count="0" memberValueDatatype="130" unbalanced="0"/>
    <cacheHierarchy uniqueName="[RestrictedQuery].[population_component]" caption="population_component" attribute="1" defaultMemberUniqueName="[RestrictedQuery].[population_component].[All]" allUniqueName="[RestrictedQuery].[population_component].[All]" dimensionUniqueName="[RestrictedQuery]" displayFolder="" count="0" memberValueDatatype="130" unbalanced="0"/>
    <cacheHierarchy uniqueName="[RestrictedQuery].[other_indicator_description]" caption="other_indicator_description" attribute="1" defaultMemberUniqueName="[RestrictedQuery].[other_indicator_description].[All]" allUniqueName="[RestrictedQuery].[other_indicator_description].[All]" dimensionUniqueName="[RestrictedQuery]" displayFolder="" count="0" memberValueDatatype="130" unbalanced="0"/>
    <cacheHierarchy uniqueName="[RestrictedQuery].[output_definition]" caption="output_definition" attribute="1" defaultMemberUniqueName="[RestrictedQuery].[output_definition].[All]" allUniqueName="[RestrictedQuery].[output_definition].[All]" dimensionUniqueName="[RestrictedQuery]" displayFolder="" count="2" memberValueDatatype="130" unbalanced="0">
      <fieldsUsage count="2">
        <fieldUsage x="-1"/>
        <fieldUsage x="10"/>
      </fieldsUsage>
    </cacheHierarchy>
    <cacheHierarchy uniqueName="[RestrictedQuery].[industrial_sector]" caption="industrial_sector" attribute="1" defaultMemberUniqueName="[RestrictedQuery].[industrial_sector].[All]" allUniqueName="[RestrictedQuery].[industrial_sector].[All]" dimensionUniqueName="[RestrictedQuery]" displayFolder="" count="2" memberValueDatatype="130" unbalanced="0">
      <fieldsUsage count="2">
        <fieldUsage x="-1"/>
        <fieldUsage x="7"/>
      </fieldsUsage>
    </cacheHierarchy>
    <cacheHierarchy uniqueName="[RestrictedQuery].[measure_type]" caption="measure_type" attribute="1" defaultMemberUniqueName="[RestrictedQuery].[measure_type].[All]" allUniqueName="[RestrictedQuery].[measure_type].[All]" dimensionUniqueName="[RestrictedQuery]" displayFolder="" count="2" memberValueDatatype="130" unbalanced="0">
      <fieldsUsage count="2">
        <fieldUsage x="-1"/>
        <fieldUsage x="8"/>
      </fieldsUsage>
    </cacheHierarchy>
    <cacheHierarchy uniqueName="[RestrictedQuery].[indicator_dimension]" caption="indicator_dimension" attribute="1" defaultMemberUniqueName="[RestrictedQuery].[indicator_dimension].[All]" allUniqueName="[RestrictedQuery].[indicator_dimension].[All]" dimensionUniqueName="[RestrictedQuery]" displayFolder="" count="2" memberValueDatatype="130" unbalanced="0">
      <fieldsUsage count="2">
        <fieldUsage x="-1"/>
        <fieldUsage x="9"/>
      </fieldsUsage>
    </cacheHierarchy>
    <cacheHierarchy uniqueName="[RestrictedQuery].[indicator_units]" caption="indicator_units" attribute="1" defaultMemberUniqueName="[RestrictedQuery].[indicator_units].[All]" allUniqueName="[RestrictedQuery].[indicator_units].[All]" dimensionUniqueName="[RestrictedQuery]" displayFolder="" count="2" memberValueDatatype="130" unbalanced="0">
      <fieldsUsage count="2">
        <fieldUsage x="-1"/>
        <fieldUsage x="0"/>
      </fieldsUsage>
    </cacheHierarchy>
    <cacheHierarchy uniqueName="[RestrictedQuery].[indicator_metrics]" caption="indicator_metrics" attribute="1" defaultMemberUniqueName="[RestrictedQuery].[indicator_metrics].[All]" allUniqueName="[RestrictedQuery].[indicator_metrics].[All]" dimensionUniqueName="[RestrictedQuery]" displayFolder="" count="0" memberValueDatatype="130" unbalanced="0"/>
    <cacheHierarchy uniqueName="[RestrictedQuery].[Value]" caption="Value" attribute="1" defaultMemberUniqueName="[RestrictedQuery].[Value].[All]" allUniqueName="[RestrictedQuery].[Value].[All]" dimensionUniqueName="[RestrictedQuery]" displayFolder="" count="0" memberValueDatatype="5" unbalanced="0"/>
    <cacheHierarchy uniqueName="[RestrictedQuery].[DateField]" caption="DateField" attribute="1" time="1" defaultMemberUniqueName="[RestrictedQuery].[DateField].[All]" allUniqueName="[RestrictedQuery].[DateField].[All]" dimensionUniqueName="[RestrictedQuery]" displayFolder="" count="2" memberValueDatatype="7" unbalanced="0">
      <fieldsUsage count="2">
        <fieldUsage x="-1"/>
        <fieldUsage x="2"/>
      </fieldsUsage>
    </cacheHierarchy>
    <cacheHierarchy uniqueName="[RestrictedQuery].[DateField (Year)]" caption="DateField (Year)" attribute="1" defaultMemberUniqueName="[RestrictedQuery].[DateField (Year)].[All]" allUniqueName="[RestrictedQuery].[DateField (Year)].[All]" dimensionUniqueName="[RestrictedQuery]" displayFolder="" count="2" memberValueDatatype="130" unbalanced="0">
      <fieldsUsage count="2">
        <fieldUsage x="-1"/>
        <fieldUsage x="5"/>
      </fieldsUsage>
    </cacheHierarchy>
    <cacheHierarchy uniqueName="[RestrictedQuery].[DateField (Quarter)]" caption="DateField (Quarter)" attribute="1" defaultMemberUniqueName="[RestrictedQuery].[DateField (Quarter)].[All]" allUniqueName="[RestrictedQuery].[DateField (Quarter)].[All]" dimensionUniqueName="[RestrictedQuery]" displayFolder="" count="2" memberValueDatatype="130" unbalanced="0">
      <fieldsUsage count="2">
        <fieldUsage x="-1"/>
        <fieldUsage x="4"/>
      </fieldsUsage>
    </cacheHierarchy>
    <cacheHierarchy uniqueName="[RestrictedQuery].[DateField (Month)]" caption="DateField (Month)" attribute="1" defaultMemberUniqueName="[RestrictedQuery].[DateField (Month)].[All]" allUniqueName="[RestrictedQuery].[DateField (Month)].[All]" dimensionUniqueName="[RestrictedQuery]" displayFolder="" count="2" memberValueDatatype="130" unbalanced="0">
      <fieldsUsage count="2">
        <fieldUsage x="-1"/>
        <fieldUsage x="3"/>
      </fieldsUsage>
    </cacheHierarchy>
    <cacheHierarchy uniqueName="[RestrictedQuery].[DateField (Month Index)]" caption="DateField (Month Index)" attribute="1" defaultMemberUniqueName="[RestrictedQuery].[DateField (Month Index)].[All]" allUniqueName="[RestrictedQuery].[DateField (Month Index)].[All]" dimensionUniqueName="[RestrictedQuery]" displayFolder="" count="0" memberValueDatatype="20" unbalanced="0" hidden="1"/>
    <cacheHierarchy uniqueName="[Measures].[__XL_Count RestrictedQuery]" caption="__XL_Count RestrictedQuery" measure="1" displayFolder="" measureGroup="RestrictedQuery" count="0" hidden="1"/>
    <cacheHierarchy uniqueName="[Measures].[__No measures defined]" caption="__No measures defined" measure="1" displayFolder="" count="0" hidden="1"/>
    <cacheHierarchy uniqueName="[Measures].[Sum of Value]" caption="Sum of Value" measure="1" displayFolder="" measureGroup="RestrictedQue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2">
    <dimension measure="1" name="Measures" uniqueName="[Measures]" caption="Measures"/>
    <dimension name="RestrictedQuery" uniqueName="[RestrictedQuery]" caption="RestrictedQuery"/>
  </dimensions>
  <measureGroups count="1">
    <measureGroup name="RestrictedQuery" caption="RestrictedQuery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Alan Freeman" refreshedDate="44169.547433217595" backgroundQuery="1" createdVersion="3" refreshedVersion="6" minRefreshableVersion="3" recordCount="0" tupleCache="1" supportSubquery="1" supportAdvancedDrill="1" xr:uid="{E7765485-2F2B-4DAC-A5CE-D9D810DDD6A4}">
  <cacheSource type="external" connectionId="2"/>
  <cacheFields count="9">
    <cacheField name="[RestrictedQuery].[indicator_units].[indicator_units]" caption="indicator_units" numFmtId="0" hierarchy="23" level="1">
      <sharedItems count="1">
        <s v="[RestrictedQuery].[indicator_units].&amp;[USD]" c="USD"/>
      </sharedItems>
    </cacheField>
    <cacheField name="[Measures].[MeasuresLevel]" caption="MeasuresLevel" numFmtId="0">
      <sharedItems count="1">
        <s v="[Measures].[Sum of Value]" c="Sum of Value"/>
      </sharedItems>
    </cacheField>
    <cacheField name="[RestrictedQuery].[DateField (Year)].[DateField (Year)]" caption="DateField (Year)" numFmtId="0" hierarchy="27" level="1">
      <sharedItems count="50">
        <s v="[RestrictedQuery].[DateField (Year)].&amp;[1970]" c="1970"/>
        <s v="[RestrictedQuery].[DateField (Year)].&amp;[1971]" c="1971"/>
        <s v="[RestrictedQuery].[DateField (Year)].&amp;[1972]" c="1972"/>
        <s v="[RestrictedQuery].[DateField (Year)].&amp;[1973]" c="1973"/>
        <s v="[RestrictedQuery].[DateField (Year)].&amp;[1974]" c="1974"/>
        <s v="[RestrictedQuery].[DateField (Year)].&amp;[1975]" c="1975"/>
        <s v="[RestrictedQuery].[DateField (Year)].&amp;[1976]" c="1976"/>
        <s v="[RestrictedQuery].[DateField (Year)].&amp;[1977]" c="1977"/>
        <s v="[RestrictedQuery].[DateField (Year)].&amp;[1978]" c="1978"/>
        <s v="[RestrictedQuery].[DateField (Year)].&amp;[1979]" c="1979"/>
        <s v="[RestrictedQuery].[DateField (Year)].&amp;[1980]" c="1980"/>
        <s v="[RestrictedQuery].[DateField (Year)].&amp;[1981]" c="1981"/>
        <s v="[RestrictedQuery].[DateField (Year)].&amp;[1982]" c="1982"/>
        <s v="[RestrictedQuery].[DateField (Year)].&amp;[1983]" c="1983"/>
        <s v="[RestrictedQuery].[DateField (Year)].&amp;[1984]" c="1984"/>
        <s v="[RestrictedQuery].[DateField (Year)].&amp;[1985]" c="1985"/>
        <s v="[RestrictedQuery].[DateField (Year)].&amp;[1986]" c="1986"/>
        <s v="[RestrictedQuery].[DateField (Year)].&amp;[1987]" c="1987"/>
        <s v="[RestrictedQuery].[DateField (Year)].&amp;[1988]" c="1988"/>
        <s v="[RestrictedQuery].[DateField (Year)].&amp;[1989]" c="1989"/>
        <s v="[RestrictedQuery].[DateField (Year)].&amp;[1990]" c="1990"/>
        <s v="[RestrictedQuery].[DateField (Year)].&amp;[1991]" c="1991"/>
        <s v="[RestrictedQuery].[DateField (Year)].&amp;[1992]" c="1992"/>
        <s v="[RestrictedQuery].[DateField (Year)].&amp;[1993]" c="1993"/>
        <s v="[RestrictedQuery].[DateField (Year)].&amp;[1994]" c="1994"/>
        <s v="[RestrictedQuery].[DateField (Year)].&amp;[1995]" c="1995"/>
        <s v="[RestrictedQuery].[DateField (Year)].&amp;[1996]" c="1996"/>
        <s v="[RestrictedQuery].[DateField (Year)].&amp;[1997]" c="1997"/>
        <s v="[RestrictedQuery].[DateField (Year)].&amp;[1998]" c="1998"/>
        <s v="[RestrictedQuery].[DateField (Year)].&amp;[1999]" c="1999"/>
        <s v="[RestrictedQuery].[DateField (Year)].&amp;[2000]" c="2000"/>
        <s v="[RestrictedQuery].[DateField (Year)].&amp;[2001]" c="2001"/>
        <s v="[RestrictedQuery].[DateField (Year)].&amp;[2002]" c="2002"/>
        <s v="[RestrictedQuery].[DateField (Year)].&amp;[2003]" c="2003"/>
        <s v="[RestrictedQuery].[DateField (Year)].&amp;[2004]" c="2004"/>
        <s v="[RestrictedQuery].[DateField (Year)].&amp;[2005]" c="2005"/>
        <s v="[RestrictedQuery].[DateField (Year)].&amp;[2006]" c="2006"/>
        <s v="[RestrictedQuery].[DateField (Year)].&amp;[2007]" c="2007"/>
        <s v="[RestrictedQuery].[DateField (Year)].&amp;[2008]" c="2008"/>
        <s v="[RestrictedQuery].[DateField (Year)].&amp;[2009]" c="2009"/>
        <s v="[RestrictedQuery].[DateField (Year)].&amp;[2010]" c="2010"/>
        <s v="[RestrictedQuery].[DateField (Year)].&amp;[2011]" c="2011"/>
        <s v="[RestrictedQuery].[DateField (Year)].&amp;[2012]" c="2012"/>
        <s v="[RestrictedQuery].[DateField (Year)].&amp;[2013]" c="2013"/>
        <s v="[RestrictedQuery].[DateField (Year)].&amp;[2014]" c="2014"/>
        <s v="[RestrictedQuery].[DateField (Year)].&amp;[2015]" c="2015"/>
        <s v="[RestrictedQuery].[DateField (Year)].&amp;[2016]" c="2016"/>
        <s v="[RestrictedQuery].[DateField (Year)].&amp;[2017]" c="2017"/>
        <s v="[RestrictedQuery].[DateField (Year)].&amp;[2018]" c="2018"/>
        <s v="[RestrictedQuery].[DateField (Year)].&amp;[2019]" c="2019"/>
      </sharedItems>
    </cacheField>
    <cacheField name="[RestrictedQuery].[GeoStandardName].[GeoStandardName]" caption="GeoStandardName" numFmtId="0" hierarchy="8" level="1">
      <sharedItems count="2">
        <s v="[RestrictedQuery].[GeoStandardName].&amp;[France]" c="France"/>
        <s v="[RestrictedQuery].[GeoStandardName].&amp;[United Kingdom]" c="United Kingdom"/>
      </sharedItems>
    </cacheField>
    <cacheField name="[RestrictedQuery].[industrial_sector].[industrial_sector]" caption="industrial_sector" numFmtId="0" hierarchy="20" level="1">
      <sharedItems count="1">
        <s v="[RestrictedQuery].[industrial_sector].&amp;[Whole economy]" c="Whole economy"/>
      </sharedItems>
    </cacheField>
    <cacheField name="[RestrictedQuery].[measure_type].[measure_type]" caption="measure_type" numFmtId="0" hierarchy="21" level="1">
      <sharedItems count="1">
        <s v="[RestrictedQuery].[measure_type].&amp;[Flow]" c="Flow"/>
      </sharedItems>
    </cacheField>
    <cacheField name="[RestrictedQuery].[indicator_dimension].[indicator_dimension]" caption="indicator_dimension" numFmtId="0" hierarchy="22" level="1">
      <sharedItems count="1">
        <s v="[RestrictedQuery].[indicator_dimension].&amp;[Money]" c="Money"/>
      </sharedItems>
    </cacheField>
    <cacheField name="[RestrictedQuery].[output_definition].[output_definition]" caption="output_definition" numFmtId="0" hierarchy="19" level="1">
      <sharedItems count="1">
        <s v="[RestrictedQuery].[output_definition].&amp;[Expenditure Approach]" c="Expenditure Approach"/>
      </sharedItems>
    </cacheField>
    <cacheField name="[RestrictedQuery].[SourceName].[SourceName]" caption="SourceName" numFmtId="0" hierarchy="3" level="1">
      <sharedItems count="1">
        <s v="[RestrictedQuery].[SourceName].&amp;[WDI2020]" c="WDI2020"/>
      </sharedItems>
    </cacheField>
  </cacheFields>
  <cacheHierarchies count="34"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1"/>
      </fieldsUsage>
    </cacheHierarchy>
    <cacheHierarchy uniqueName="[RestrictedQuery].[FactID]" caption="FactID" attribute="1" defaultMemberUniqueName="[RestrictedQuery].[FactID].[All]" allUniqueName="[RestrictedQuery].[FactID].[All]" dimensionUniqueName="[RestrictedQuery]" displayFolder="" count="2" memberValueDatatype="20" unbalanced="0"/>
    <cacheHierarchy uniqueName="[RestrictedQuery].[DimSourceID]" caption="DimSourceID" attribute="1" defaultMemberUniqueName="[RestrictedQuery].[DimSourceID].[All]" allUniqueName="[RestrictedQuery].[DimSourceID].[All]" dimensionUniqueName="[RestrictedQuery]" displayFolder="" count="2" memberValueDatatype="20" unbalanced="0"/>
    <cacheHierarchy uniqueName="[RestrictedQuery].[SourceName]" caption="SourceName" attribute="1" defaultMemberUniqueName="[RestrictedQuery].[SourceName].[All]" allUniqueName="[RestrictedQuery].[SourceName].[All]" dimensionUniqueName="[RestrictedQuery]" displayFolder="" count="2" memberValueDatatype="130" unbalanced="0">
      <fieldsUsage count="2">
        <fieldUsage x="-1"/>
        <fieldUsage x="8"/>
      </fieldsUsage>
    </cacheHierarchy>
    <cacheHierarchy uniqueName="[RestrictedQuery].[SourceNameParent]" caption="SourceNameParent" attribute="1" defaultMemberUniqueName="[RestrictedQuery].[SourceNameParent].[All]" allUniqueName="[RestrictedQuery].[SourceNameParent].[All]" dimensionUniqueName="[RestrictedQuery]" displayFolder="" count="2" memberValueDatatype="130" unbalanced="0"/>
    <cacheHierarchy uniqueName="[RestrictedQuery].[SourceNameDetail]" caption="SourceNameDetail" attribute="1" defaultMemberUniqueName="[RestrictedQuery].[SourceNameDetail].[All]" allUniqueName="[RestrictedQuery].[SourceNameDetail].[All]" dimensionUniqueName="[RestrictedQuery]" displayFolder="" count="2" memberValueDatatype="130" unbalanced="0"/>
    <cacheHierarchy uniqueName="[RestrictedQuery].[Description]" caption="Description" attribute="1" defaultMemberUniqueName="[RestrictedQuery].[Description].[All]" allUniqueName="[RestrictedQuery].[Description].[All]" dimensionUniqueName="[RestrictedQuery]" displayFolder="" count="2" memberValueDatatype="130" unbalanced="0"/>
    <cacheHierarchy uniqueName="[RestrictedQuery].[DimGeoID]" caption="DimGeoID" attribute="1" defaultMemberUniqueName="[RestrictedQuery].[DimGeoID].[All]" allUniqueName="[RestrictedQuery].[DimGeoID].[All]" dimensionUniqueName="[RestrictedQuery]" displayFolder="" count="2" memberValueDatatype="20" unbalanced="0"/>
    <cacheHierarchy uniqueName="[RestrictedQuery].[GeoStandardName]" caption="GeoStandardName" attribute="1" defaultMemberUniqueName="[RestrictedQuery].[GeoStandardName].[All]" allUniqueName="[RestrictedQuery].[GeoStandardName].[All]" allCaption="All" dimensionUniqueName="[RestrictedQuery]" displayFolder="" count="2" memberValueDatatype="130" unbalanced="0">
      <fieldsUsage count="2">
        <fieldUsage x="-1"/>
        <fieldUsage x="3"/>
      </fieldsUsage>
    </cacheHierarchy>
    <cacheHierarchy uniqueName="[RestrictedQuery].[ReportingUnit]" caption="ReportingUnit" attribute="1" defaultMemberUniqueName="[RestrictedQuery].[ReportingUnit].[All]" allUniqueName="[RestrictedQuery].[ReportingUnit].[All]" dimensionUniqueName="[RestrictedQuery]" displayFolder="" count="2" memberValueDatatype="130" unbalanced="0"/>
    <cacheHierarchy uniqueName="[RestrictedQuery].[DimIndicatorID]" caption="DimIndicatorID" attribute="1" defaultMemberUniqueName="[RestrictedQuery].[DimIndicatorID].[All]" allUniqueName="[RestrictedQuery].[DimIndicatorID].[All]" dimensionUniqueName="[RestrictedQuery]" displayFolder="" count="2" memberValueDatatype="20" unbalanced="0"/>
    <cacheHierarchy uniqueName="[RestrictedQuery].[IndicatorStandardName]" caption="IndicatorStandardName" attribute="1" defaultMemberUniqueName="[RestrictedQuery].[IndicatorStandardName].[All]" allUniqueName="[RestrictedQuery].[IndicatorStandardName].[All]" dimensionUniqueName="[RestrictedQuery]" displayFolder="" count="2" memberValueDatatype="130" unbalanced="0"/>
    <cacheHierarchy uniqueName="[RestrictedQuery].[indicator_type]" caption="indicator_type" attribute="1" defaultMemberUniqueName="[RestrictedQuery].[indicator_type].[All]" allUniqueName="[RestrictedQuery].[indicator_type].[All]" dimensionUniqueName="[RestrictedQuery]" displayFolder="" count="2" memberValueDatatype="130" unbalanced="0"/>
    <cacheHierarchy uniqueName="[RestrictedQuery].[gdp_Expenditure_Component]" caption="gdp_Expenditure_Component" attribute="1" defaultMemberUniqueName="[RestrictedQuery].[gdp_Expenditure_Component].[All]" allUniqueName="[RestrictedQuery].[gdp_Expenditure_Component].[All]" dimensionUniqueName="[RestrictedQuery]" displayFolder="" count="2" memberValueDatatype="130" unbalanced="0"/>
    <cacheHierarchy uniqueName="[RestrictedQuery].[capital_component]" caption="capital_component" attribute="1" defaultMemberUniqueName="[RestrictedQuery].[capital_component].[All]" allUniqueName="[RestrictedQuery].[capital_component].[All]" dimensionUniqueName="[RestrictedQuery]" displayFolder="" count="2" memberValueDatatype="130" unbalanced="0"/>
    <cacheHierarchy uniqueName="[RestrictedQuery].[source_component]" caption="source_component" attribute="1" defaultMemberUniqueName="[RestrictedQuery].[source_component].[All]" allUniqueName="[RestrictedQuery].[source_component].[All]" dimensionUniqueName="[RestrictedQuery]" displayFolder="" count="2" memberValueDatatype="130" unbalanced="0"/>
    <cacheHierarchy uniqueName="[RestrictedQuery].[balance_of_payments_component]" caption="balance_of_payments_component" attribute="1" defaultMemberUniqueName="[RestrictedQuery].[balance_of_payments_component].[All]" allUniqueName="[RestrictedQuery].[balance_of_payments_component].[All]" dimensionUniqueName="[RestrictedQuery]" displayFolder="" count="2" memberValueDatatype="130" unbalanced="0"/>
    <cacheHierarchy uniqueName="[RestrictedQuery].[population_component]" caption="population_component" attribute="1" defaultMemberUniqueName="[RestrictedQuery].[population_component].[All]" allUniqueName="[RestrictedQuery].[population_component].[All]" dimensionUniqueName="[RestrictedQuery]" displayFolder="" count="2" memberValueDatatype="130" unbalanced="0"/>
    <cacheHierarchy uniqueName="[RestrictedQuery].[other_indicator_description]" caption="other_indicator_description" attribute="1" defaultMemberUniqueName="[RestrictedQuery].[other_indicator_description].[All]" allUniqueName="[RestrictedQuery].[other_indicator_description].[All]" dimensionUniqueName="[RestrictedQuery]" displayFolder="" count="2" memberValueDatatype="130" unbalanced="0"/>
    <cacheHierarchy uniqueName="[RestrictedQuery].[output_definition]" caption="output_definition" attribute="1" defaultMemberUniqueName="[RestrictedQuery].[output_definition].[All]" allUniqueName="[RestrictedQuery].[output_definition].[All]" dimensionUniqueName="[RestrictedQuery]" displayFolder="" count="2" memberValueDatatype="130" unbalanced="0">
      <fieldsUsage count="2">
        <fieldUsage x="-1"/>
        <fieldUsage x="7"/>
      </fieldsUsage>
    </cacheHierarchy>
    <cacheHierarchy uniqueName="[RestrictedQuery].[industrial_sector]" caption="industrial_sector" attribute="1" defaultMemberUniqueName="[RestrictedQuery].[industrial_sector].[All]" allUniqueName="[RestrictedQuery].[industrial_sector].[All]" dimensionUniqueName="[RestrictedQuery]" displayFolder="" count="2" memberValueDatatype="130" unbalanced="0">
      <fieldsUsage count="2">
        <fieldUsage x="-1"/>
        <fieldUsage x="4"/>
      </fieldsUsage>
    </cacheHierarchy>
    <cacheHierarchy uniqueName="[RestrictedQuery].[measure_type]" caption="measure_type" attribute="1" defaultMemberUniqueName="[RestrictedQuery].[measure_type].[All]" allUniqueName="[RestrictedQuery].[measure_type].[All]" dimensionUniqueName="[RestrictedQuery]" displayFolder="" count="2" memberValueDatatype="130" unbalanced="0">
      <fieldsUsage count="2">
        <fieldUsage x="-1"/>
        <fieldUsage x="5"/>
      </fieldsUsage>
    </cacheHierarchy>
    <cacheHierarchy uniqueName="[RestrictedQuery].[indicator_dimension]" caption="indicator_dimension" attribute="1" defaultMemberUniqueName="[RestrictedQuery].[indicator_dimension].[All]" allUniqueName="[RestrictedQuery].[indicator_dimension].[All]" dimensionUniqueName="[RestrictedQuery]" displayFolder="" count="2" memberValueDatatype="130" unbalanced="0">
      <fieldsUsage count="2">
        <fieldUsage x="-1"/>
        <fieldUsage x="6"/>
      </fieldsUsage>
    </cacheHierarchy>
    <cacheHierarchy uniqueName="[RestrictedQuery].[indicator_units]" caption="indicator_units" attribute="1" defaultMemberUniqueName="[RestrictedQuery].[indicator_units].[All]" allUniqueName="[RestrictedQuery].[indicator_units].[All]" dimensionUniqueName="[RestrictedQuery]" displayFolder="" count="2" memberValueDatatype="130" unbalanced="0">
      <fieldsUsage count="2">
        <fieldUsage x="-1"/>
        <fieldUsage x="0"/>
      </fieldsUsage>
    </cacheHierarchy>
    <cacheHierarchy uniqueName="[RestrictedQuery].[indicator_metrics]" caption="indicator_metrics" attribute="1" defaultMemberUniqueName="[RestrictedQuery].[indicator_metrics].[All]" allUniqueName="[RestrictedQuery].[indicator_metrics].[All]" dimensionUniqueName="[RestrictedQuery]" displayFolder="" count="2" memberValueDatatype="130" unbalanced="0"/>
    <cacheHierarchy uniqueName="[RestrictedQuery].[Value]" caption="Value" attribute="1" defaultMemberUniqueName="[RestrictedQuery].[Value].[All]" allUniqueName="[RestrictedQuery].[Value].[All]" dimensionUniqueName="[RestrictedQuery]" displayFolder="" count="2" memberValueDatatype="5" unbalanced="0"/>
    <cacheHierarchy uniqueName="[RestrictedQuery].[DateField]" caption="DateField" attribute="1" time="1" defaultMemberUniqueName="[RestrictedQuery].[DateField].[All]" allUniqueName="[RestrictedQuery].[DateField].[All]" dimensionUniqueName="[RestrictedQuery]" displayFolder="" count="2" memberValueDatatype="7" unbalanced="0"/>
    <cacheHierarchy uniqueName="[RestrictedQuery].[DateField (Year)]" caption="DateField (Year)" attribute="1" defaultMemberUniqueName="[RestrictedQuery].[DateField (Year)].[All]" allUniqueName="[RestrictedQuery].[DateField (Year)].[All]" dimensionUniqueName="[RestrictedQuery]" displayFolder="" count="2" memberValueDatatype="130" unbalanced="0">
      <fieldsUsage count="2">
        <fieldUsage x="-1"/>
        <fieldUsage x="2"/>
      </fieldsUsage>
    </cacheHierarchy>
    <cacheHierarchy uniqueName="[RestrictedQuery].[DateField (Quarter)]" caption="DateField (Quarter)" attribute="1" defaultMemberUniqueName="[RestrictedQuery].[DateField (Quarter)].[All]" allUniqueName="[RestrictedQuery].[DateField (Quarter)].[All]" dimensionUniqueName="[RestrictedQuery]" displayFolder="" count="2" memberValueDatatype="130" unbalanced="0"/>
    <cacheHierarchy uniqueName="[RestrictedQuery].[DateField (Month)]" caption="DateField (Month)" attribute="1" defaultMemberUniqueName="[RestrictedQuery].[DateField (Month)].[All]" allUniqueName="[RestrictedQuery].[DateField (Month)].[All]" dimensionUniqueName="[RestrictedQuery]" displayFolder="" count="2" memberValueDatatype="130" unbalanced="0"/>
    <cacheHierarchy uniqueName="[RestrictedQuery].[DateField (Month Index)]" caption="DateField (Month Index)" attribute="1" defaultMemberUniqueName="[RestrictedQuery].[DateField (Month Index)].[All]" allUniqueName="[RestrictedQuery].[DateField (Month Index)].[All]" dimensionUniqueName="[RestrictedQuery]" displayFolder="" count="2" memberValueDatatype="20" unbalanced="0" hidden="1"/>
    <cacheHierarchy uniqueName="[Measures].[__XL_Count RestrictedQuery]" caption="__XL_Count RestrictedQuery" measure="1" displayFolder="" measureGroup="RestrictedQuery" count="0" hidden="1"/>
    <cacheHierarchy uniqueName="[Measures].[__No measures defined]" caption="__No measures defined" measure="1" displayFolder="" count="0" hidden="1"/>
    <cacheHierarchy uniqueName="[Measures].[Sum of Value]" caption="Sum of Value" measure="1" displayFolder="" measureGroup="RestrictedQue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</cacheHierarchies>
  <kpis count="0"/>
  <tupleCache>
    <entries count="153">
      <n v="14554424789401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hier="27" item="2"/>
        </tpls>
      </n>
      <n v="453267397017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4"/>
        </tpls>
      </n>
      <n v="192896978124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8"/>
        </tpls>
      </n>
      <n v="37345917337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"/>
        </tpls>
      </n>
      <n v="310088223948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7"/>
        </tpls>
      </n>
      <n v="114279723827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1"/>
        </tpls>
      </n>
      <n v="24175663513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5"/>
        </tpls>
      </n>
      <n v="2642609438720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0"/>
        </tpls>
      </n>
      <n v="139398270156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4"/>
        </tpls>
      </n>
      <n v="50670783692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8"/>
        </tpls>
      </n>
      <n v="389349952716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3"/>
        </tpls>
      </n>
      <n v="314080509952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"/>
        </tpls>
      </n>
      <n v="271374981529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6"/>
        </tpls>
      </n>
      <n v="269022239129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9"/>
        </tpls>
      </n>
      <n v="41027947724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7"/>
        </tpls>
      </n>
      <n v="105294718566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9"/>
        </tpls>
      </n>
      <n v="84259087974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8"/>
        </tpls>
      </n>
      <n v="238420433305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3"/>
        </tpls>
      </n>
      <n v="2438207897600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5"/>
        </tpls>
      </n>
      <n v="20613136384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"/>
        </tpls>
      </n>
      <n v="5117853827072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0"/>
        </tpls>
      </n>
      <n v="149264754278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9"/>
        </tpls>
      </n>
      <n v="258112539852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2"/>
        </tpls>
      </n>
      <n v="5648531587072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8"/>
        </tpls>
      </n>
      <n v="327876057497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2"/>
        </tpls>
      </n>
      <n v="137292342886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6"/>
        </tpls>
      </n>
      <n v="27912830156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0"/>
        </tpls>
      </n>
      <n v="253868009062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5"/>
        </tpls>
      </n>
      <n v="92688482304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9"/>
        </tpls>
      </n>
      <n v="19253796864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"/>
        </tpls>
      </n>
      <n v="291838282956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8"/>
        </tpls>
      </n>
      <n v="140146586419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2"/>
        </tpls>
      </n>
      <n v="372319027200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6"/>
        </tpls>
      </n>
      <n v="5261380288512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7"/>
        </tpls>
      </n>
      <n v="301671147110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1"/>
        </tpls>
      </n>
      <n v="104242354585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5"/>
        </tpls>
      </n>
      <n v="7277613685964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hier="27" item="2"/>
        </tpls>
      </n>
      <n v="241693150412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4"/>
        </tpls>
      </n>
      <n v="91012274585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8"/>
        </tpls>
      </n>
      <n v="16996502732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"/>
        </tpls>
      </n>
      <n v="265721321881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7"/>
        </tpls>
      </n>
      <n v="126927686860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1"/>
        </tpls>
      </n>
      <n v="36083217203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5"/>
        </tpls>
      </n>
      <n v="516556875366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6"/>
        </tpls>
      </n>
      <n v="302006560358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0"/>
        </tpls>
      </n>
      <n v="99217090150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4"/>
        </tpls>
      </n>
      <n v="282711320166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9"/>
        </tpls>
      </n>
      <n v="205301874688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3"/>
        </tpls>
      </n>
      <n v="74516260454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7"/>
        </tpls>
      </n>
      <n v="14811389952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"/>
        </tpls>
      </n>
      <n v="231859368755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6"/>
        </tpls>
      </n>
      <n v="126917961318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0"/>
        </tpls>
      </n>
      <n v="28555237785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"/>
        </tpls>
      </n>
      <n v="104948721254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3"/>
        </tpls>
      </n>
      <n v="60145264230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6"/>
        </tpls>
      </n>
      <n v="219612604006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5"/>
        </tpls>
      </n>
      <n v="26442987929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"/>
        </tpls>
      </n>
      <n v="259515115110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7"/>
        </tpls>
      </n>
      <n v="54076568371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1"/>
        </tpls>
      </n>
      <n v="510113218560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9"/>
        </tpls>
      </n>
      <n v="137646532198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1"/>
        </tpls>
      </n>
      <n v="134158431027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5"/>
        </tpls>
      </n>
      <n v="155907824025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7"/>
        </tpls>
      </n>
      <n v="56494771404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0"/>
        </tpls>
      </n>
      <n v="60493358694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6"/>
        </tpls>
      </n>
      <n v="5366798876672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5"/>
        </tpls>
      </n>
      <n v="317504684032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9"/>
        </tpls>
      </n>
      <n v="286066763366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8"/>
        </tpls>
      </n>
      <n v="178447397683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2"/>
        </tpls>
      </n>
      <n v="13067194368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0"/>
        </tpls>
      </n>
      <n v="102521182617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9"/>
        </tpls>
      </n>
      <n v="51504893132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2"/>
        </tpls>
      </n>
      <n v="53068378931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4"/>
        </tpls>
      </n>
      <n v="270488777523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2"/>
        </tpls>
      </n>
      <n v="55986919833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3"/>
        </tpls>
      </n>
      <n v="285216577945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4"/>
        </tpls>
      </n>
      <n v="591596906086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4"/>
        </tpls>
      </n>
      <n v="315328102400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8"/>
        </tpls>
      </n>
      <n v="109992666726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2"/>
        </tpls>
      </n>
      <n v="266622913740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7"/>
        </tpls>
      </n>
      <n v="164024614912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1"/>
        </tpls>
      </n>
      <n v="48928515686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5"/>
        </tpls>
      </n>
      <n v="7276811103436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hier="27" item="2"/>
        </tpls>
      </n>
      <n v="211574246604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4"/>
        </tpls>
      </n>
      <n v="101884703539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8"/>
        </tpls>
      </n>
      <n v="20349414604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"/>
        </tpls>
      </n>
      <n v="559710076928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3"/>
        </tpls>
      </n>
      <n v="301196312576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7"/>
        </tpls>
      </n>
      <n v="115631787212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1"/>
        </tpls>
      </n>
      <n v="269428326400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6"/>
        </tpls>
      </n>
      <n v="46148711219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4"/>
        </tpls>
      </n>
      <n v="2715518238720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9"/>
        </tpls>
      </n>
      <n v="184048078028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3"/>
        </tpls>
      </n>
      <n v="93417327820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7"/>
        </tpls>
      </n>
      <n v="16596661043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"/>
        </tpls>
      </n>
      <n v="538871306649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2"/>
        </tpls>
      </n>
      <n v="302103396352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6"/>
        </tpls>
      </n>
      <n v="126623612928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0"/>
        </tpls>
      </n>
      <n v="168239929753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9"/>
        </tpls>
      </n>
      <n v="48961801420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13"/>
        </tpls>
      </n>
      <n v="149428659814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2"/>
        </tpls>
      </n>
      <n v="771470786560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6"/>
        </tpls>
      </n>
      <n v="14845635788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0"/>
        </tpls>
      </n>
      <n v="552071829913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1"/>
        </tpls>
      </n>
      <n v="1650172231680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8"/>
        </tpls>
      </n>
      <n v="55313838899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5"/>
        </tpls>
      </n>
      <n v="247128548966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6"/>
        </tpls>
      </n>
      <n v="141535884083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6"/>
        </tpls>
      </n>
      <n v="165781661286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0"/>
        </tpls>
      </n>
      <n v="292859097907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5"/>
        </tpls>
      </n>
      <n v="278786395340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8"/>
        </tpls>
      </n>
      <n v="294267912192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5"/>
        </tpls>
      </n>
      <n v="278602291609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3"/>
        </tpls>
      </n>
      <n v="1503108792320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8"/>
        </tpls>
      </n>
      <n v="575809545830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7"/>
        </tpls>
      </n>
      <n v="241207410688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1"/>
        </tpls>
      </n>
      <n v="60258880716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5"/>
        </tpls>
      </n>
      <n v="247524438835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0"/>
        </tpls>
      </n>
      <n v="114048971571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4"/>
        </tpls>
      </n>
      <n v="33588304281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8"/>
        </tpls>
      </n>
      <n v="281107785318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3"/>
        </tpls>
      </n>
      <n v="145288488550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7"/>
        </tpls>
      </n>
      <n v="61555218841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1"/>
        </tpls>
      </n>
      <n v="503234350284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6"/>
        </tpls>
      </n>
      <n v="236234899456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0"/>
        </tpls>
      </n>
      <n v="49168374169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"/>
        </tpls>
      </n>
      <n v="241090979430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9"/>
        </tpls>
      </n>
      <n v="106138874675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3"/>
        </tpls>
      </n>
      <n v="26306645196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7"/>
        </tpls>
      </n>
      <n v="268382529126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2"/>
        </tpls>
      </n>
      <n v="160567512268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6"/>
        </tpls>
      </n>
      <n v="701288415232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0"/>
        </tpls>
      </n>
      <n v="5841050140672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8"/>
        </tpls>
      </n>
      <n v="2659310108672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1"/>
        </tpls>
      </n>
      <n v="58487773593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12"/>
        </tpls>
      </n>
      <n v="4734806130688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5"/>
        </tpls>
      </n>
      <n v="195209664921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9"/>
        </tpls>
      </n>
      <n v="45696784793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3"/>
        </tpls>
      </n>
      <n v="292266731110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38"/>
        </tpls>
      </n>
      <n v="117965953433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2"/>
        </tpls>
      </n>
      <n v="232614559744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6"/>
        </tpls>
      </n>
      <n v="286140819046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41"/>
        </tpls>
      </n>
      <n v="1601094811648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5"/>
        </tpls>
      </n>
      <n v="613953110016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9"/>
        </tpls>
      </n>
      <n v="5542631440384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49"/>
        </tpls>
      </n>
      <n v="1679335882752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17"/>
        </tpls>
      </n>
      <n v="1093169381376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20"/>
        </tpls>
      </n>
      <n v="1322815586304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23"/>
        </tpls>
      </n>
      <n v="306380328140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44"/>
        </tpls>
      </n>
      <n v="2534472417280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24"/>
        </tpls>
      </n>
      <n v="1362248990720">
        <tpls c="9">
          <tpl fld="1" item="0"/>
          <tpl hier="3" item="6"/>
          <tpl fld="3" item="0"/>
          <tpl hier="19" item="5"/>
          <tpl hier="20" item="1"/>
          <tpl hier="21" item="3"/>
          <tpl hier="22" item="4"/>
          <tpl hier="23" item="0"/>
          <tpl fld="2" item="30"/>
        </tpls>
      </n>
      <n v="673345929216">
        <tpls c="9">
          <tpl fld="1" item="0"/>
          <tpl hier="3" item="6"/>
          <tpl hier="8" item="4294967295"/>
          <tpl hier="19" item="5"/>
          <tpl hier="20" item="1"/>
          <tpl hier="21" item="3"/>
          <tpl hier="22" item="4"/>
          <tpl hier="23" item="0"/>
          <tpl fld="2" item="7"/>
        </tpls>
      </n>
      <n v="438994075648">
        <tpls c="9">
          <tpl fld="1" item="0"/>
          <tpl hier="3" item="6"/>
          <tpl fld="3" item="1"/>
          <tpl hier="19" item="5"/>
          <tpl hier="20" item="1"/>
          <tpl hier="21" item="3"/>
          <tpl hier="22" item="4"/>
          <tpl hier="23" item="0"/>
          <tpl fld="2" item="9"/>
        </tpls>
      </n>
    </entries>
    <sets count="7">
      <set count="1" maxRank="1" setDefinition="{[RestrictedQuery].[indicator_units].&amp;[USD]}">
        <tpls c="1">
          <tpl fld="0" item="0"/>
        </tpls>
      </set>
      <set count="1" maxRank="1" setDefinition="{[RestrictedQuery].[industrial_sector].&amp;[Whole economy]}">
        <tpls c="1">
          <tpl fld="4" item="0"/>
        </tpls>
      </set>
      <set count="50" maxRank="1" setDefinition="{([RestrictedQuery].[DateField (Year)].&amp;[2019]),([RestrictedQuery].[DateField (Year)].&amp;[2018]),([RestrictedQuery].[DateField (Year)].&amp;[2017]),([RestrictedQuery].[DateField (Year)].&amp;[2016]),([RestrictedQuery].[DateField (Year)].&amp;[2015]),([RestrictedQuery].[DateField (Year)].&amp;[2014]),([RestrictedQuery].[DateField (Year)].&amp;[2013]),([RestrictedQuery].[DateField (Year)].&amp;[2012]),([RestrictedQuery].[DateField (Year)].&amp;[2011]),([RestrictedQuery].[DateField (Year)].&amp;[2010]),([RestrictedQuery].[DateField (Year)].&amp;[2009]),([RestrictedQuery].[DateField (Year)].&amp;[2008]),([RestrictedQuery].[DateField (Year)].&amp;[2007]),([RestrictedQuery].[DateField (Year)].&amp;[2006]),([RestrictedQuery].[DateField (Year)].&amp;[2005]),([RestrictedQuery].[DateField (Year)].&amp;[2004]),([RestrictedQuery].[DateField (Year)].&amp;[2003]),([RestrictedQuery].[DateField (Year)].&amp;[2002]),([RestrictedQuery].[DateField (Year)].&amp;[2001]),([RestrictedQuery].[DateField (Year)].&amp;[2000]),([RestrictedQuery].[DateField (Year)].&amp;[1999]),([RestrictedQuery].[DateField (Year)].&amp;[1998]),([RestrictedQuery].[DateField (Year)].&amp;[1997]),([RestrictedQuery].[DateField (Year)].&amp;[1996]),([RestrictedQuery].[DateField (Year)].&amp;[1995]),([RestrictedQuery].[DateField (Year)].&amp;[1994]),([RestrictedQuery].[DateField (Year)].&amp;[1993]),([RestrictedQuery].[DateField (Year)].&amp;[1992]),([RestrictedQuery].[DateField (Year)].&amp;[1991]),([RestrictedQuery].[DateField (Year)].&amp;[1990]),([RestrictedQuery].[DateField (Year)].&amp;[1989]),([RestrictedQuery].[DateField (Year)].&amp;[1988]),([RestrictedQuery].[DateField (Year)].&amp;[1987]),([RestrictedQuery].[DateField (Year)].&amp;[1986]),([RestrictedQuery].[DateField (Year)].&amp;[1985]),([RestrictedQuery].[DateField (Year)].&amp;[1984]),([RestrictedQuery].[DateField (Year)].&amp;[1983]),([RestrictedQuery].[DateField (Year)].&amp;[1982]),([RestrictedQuery].[DateField (Year)].&amp;[1981]),([RestrictedQuery].[DateField (Year)].&amp;[1980]),([RestrictedQuery].[DateField (Year)].&amp;[1979]),([RestrictedQuery].[DateField (Year)].&amp;[1978]),([RestrictedQuery].[DateField (Year)].&amp;[1977]),([RestrictedQuery].[DateField (Year)].&amp;[1976]),([RestrictedQuery].[DateField (Year)].&amp;[1975]),([RestrictedQuery].[DateField (Year)].&amp;[1974]),([RestrictedQuery].[DateField (Year)].&amp;[1973]),([RestrictedQuery].[DateField (Year)].&amp;[1972]),([RestrictedQuery].[DateField (Year)].&amp;[1971]),([RestrictedQuery].[DateField (Year)].&amp;[1970])}">
        <tpls c="1">
          <tpl fld="2" item="49"/>
        </tpls>
      </set>
      <set count="1" maxRank="1" setDefinition="{[RestrictedQuery].[measure_type].&amp;[Flow]}">
        <tpls c="1">
          <tpl fld="5" item="0"/>
        </tpls>
      </set>
      <set count="1" maxRank="1" setDefinition="{[RestrictedQuery].[indicator_dimension].&amp;[Money]}">
        <tpls c="1">
          <tpl fld="6" item="0"/>
        </tpls>
      </set>
      <set count="1" maxRank="1" setDefinition="{[RestrictedQuery].[output_definition].&amp;[Expenditure Approach]}">
        <tpls c="1">
          <tpl fld="7" item="0"/>
        </tpls>
      </set>
      <set count="1" maxRank="1" setDefinition="{[RestrictedQuery].[SourceName].&amp;[WDI2020]}">
        <tpls c="1">
          <tpl fld="8" item="0"/>
        </tpls>
      </set>
    </sets>
    <queryCache count="54">
      <query mdx="[Measures].[Sum of Value]">
        <tpls c="1">
          <tpl fld="1" item="0"/>
        </tpls>
      </query>
      <query mdx="[RestrictedQuery].[DateField (Year)].&amp;[1970]">
        <tpls c="1">
          <tpl fld="2" item="0"/>
        </tpls>
      </query>
      <query mdx="[RestrictedQuery].[DateField (Year)].&amp;[1971]">
        <tpls c="1">
          <tpl fld="2" item="1"/>
        </tpls>
      </query>
      <query mdx="[RestrictedQuery].[DateField (Year)].&amp;[1972]">
        <tpls c="1">
          <tpl fld="2" item="2"/>
        </tpls>
      </query>
      <query mdx="[RestrictedQuery].[DateField (Year)].&amp;[1973]">
        <tpls c="1">
          <tpl fld="2" item="3"/>
        </tpls>
      </query>
      <query mdx="[RestrictedQuery].[DateField (Year)].&amp;[1974]">
        <tpls c="1">
          <tpl fld="2" item="4"/>
        </tpls>
      </query>
      <query mdx="[RestrictedQuery].[DateField (Year)].&amp;[1975]">
        <tpls c="1">
          <tpl fld="2" item="5"/>
        </tpls>
      </query>
      <query mdx="[RestrictedQuery].[DateField (Year)].&amp;[1976]">
        <tpls c="1">
          <tpl fld="2" item="6"/>
        </tpls>
      </query>
      <query mdx="[RestrictedQuery].[DateField (Year)].&amp;[1977]">
        <tpls c="1">
          <tpl fld="2" item="7"/>
        </tpls>
      </query>
      <query mdx="[RestrictedQuery].[DateField (Year)].&amp;[1978]">
        <tpls c="1">
          <tpl fld="2" item="8"/>
        </tpls>
      </query>
      <query mdx="[RestrictedQuery].[DateField (Year)].&amp;[1979]">
        <tpls c="1">
          <tpl fld="2" item="9"/>
        </tpls>
      </query>
      <query mdx="[RestrictedQuery].[DateField (Year)].&amp;[1980]">
        <tpls c="1">
          <tpl fld="2" item="10"/>
        </tpls>
      </query>
      <query mdx="[RestrictedQuery].[DateField (Year)].&amp;[1981]">
        <tpls c="1">
          <tpl fld="2" item="11"/>
        </tpls>
      </query>
      <query mdx="[RestrictedQuery].[DateField (Year)].&amp;[1982]">
        <tpls c="1">
          <tpl fld="2" item="12"/>
        </tpls>
      </query>
      <query mdx="[RestrictedQuery].[DateField (Year)].&amp;[1983]">
        <tpls c="1">
          <tpl fld="2" item="13"/>
        </tpls>
      </query>
      <query mdx="[RestrictedQuery].[DateField (Year)].&amp;[1984]">
        <tpls c="1">
          <tpl fld="2" item="14"/>
        </tpls>
      </query>
      <query mdx="[RestrictedQuery].[DateField (Year)].&amp;[1985]">
        <tpls c="1">
          <tpl fld="2" item="15"/>
        </tpls>
      </query>
      <query mdx="[RestrictedQuery].[DateField (Year)].&amp;[1986]">
        <tpls c="1">
          <tpl fld="2" item="16"/>
        </tpls>
      </query>
      <query mdx="[RestrictedQuery].[DateField (Year)].&amp;[1987]">
        <tpls c="1">
          <tpl fld="2" item="17"/>
        </tpls>
      </query>
      <query mdx="[RestrictedQuery].[DateField (Year)].&amp;[1988]">
        <tpls c="1">
          <tpl fld="2" item="18"/>
        </tpls>
      </query>
      <query mdx="[RestrictedQuery].[DateField (Year)].&amp;[1989]">
        <tpls c="1">
          <tpl fld="2" item="19"/>
        </tpls>
      </query>
      <query mdx="[RestrictedQuery].[DateField (Year)].&amp;[1990]">
        <tpls c="1">
          <tpl fld="2" item="20"/>
        </tpls>
      </query>
      <query mdx="[RestrictedQuery].[DateField (Year)].&amp;[1991]">
        <tpls c="1">
          <tpl fld="2" item="21"/>
        </tpls>
      </query>
      <query mdx="[RestrictedQuery].[DateField (Year)].&amp;[1992]">
        <tpls c="1">
          <tpl fld="2" item="22"/>
        </tpls>
      </query>
      <query mdx="[RestrictedQuery].[DateField (Year)].&amp;[1993]">
        <tpls c="1">
          <tpl fld="2" item="23"/>
        </tpls>
      </query>
      <query mdx="[RestrictedQuery].[DateField (Year)].&amp;[1994]">
        <tpls c="1">
          <tpl fld="2" item="24"/>
        </tpls>
      </query>
      <query mdx="[RestrictedQuery].[DateField (Year)].&amp;[1995]">
        <tpls c="1">
          <tpl fld="2" item="25"/>
        </tpls>
      </query>
      <query mdx="[RestrictedQuery].[DateField (Year)].&amp;[1996]">
        <tpls c="1">
          <tpl fld="2" item="26"/>
        </tpls>
      </query>
      <query mdx="[RestrictedQuery].[DateField (Year)].&amp;[1997]">
        <tpls c="1">
          <tpl fld="2" item="27"/>
        </tpls>
      </query>
      <query mdx="[RestrictedQuery].[DateField (Year)].&amp;[1998]">
        <tpls c="1">
          <tpl fld="2" item="28"/>
        </tpls>
      </query>
      <query mdx="[RestrictedQuery].[DateField (Year)].&amp;[1999]">
        <tpls c="1">
          <tpl fld="2" item="29"/>
        </tpls>
      </query>
      <query mdx="[RestrictedQuery].[DateField (Year)].&amp;[2000]">
        <tpls c="1">
          <tpl fld="2" item="30"/>
        </tpls>
      </query>
      <query mdx="[RestrictedQuery].[DateField (Year)].&amp;[2001]">
        <tpls c="1">
          <tpl fld="2" item="31"/>
        </tpls>
      </query>
      <query mdx="[RestrictedQuery].[DateField (Year)].&amp;[2002]">
        <tpls c="1">
          <tpl fld="2" item="32"/>
        </tpls>
      </query>
      <query mdx="[RestrictedQuery].[DateField (Year)].&amp;[2003]">
        <tpls c="1">
          <tpl fld="2" item="33"/>
        </tpls>
      </query>
      <query mdx="[RestrictedQuery].[DateField (Year)].&amp;[2004]">
        <tpls c="1">
          <tpl fld="2" item="34"/>
        </tpls>
      </query>
      <query mdx="[RestrictedQuery].[DateField (Year)].&amp;[2005]">
        <tpls c="1">
          <tpl fld="2" item="35"/>
        </tpls>
      </query>
      <query mdx="[RestrictedQuery].[DateField (Year)].&amp;[2006]">
        <tpls c="1">
          <tpl fld="2" item="36"/>
        </tpls>
      </query>
      <query mdx="[RestrictedQuery].[DateField (Year)].&amp;[2007]">
        <tpls c="1">
          <tpl fld="2" item="37"/>
        </tpls>
      </query>
      <query mdx="[RestrictedQuery].[DateField (Year)].&amp;[2008]">
        <tpls c="1">
          <tpl fld="2" item="38"/>
        </tpls>
      </query>
      <query mdx="[RestrictedQuery].[DateField (Year)].&amp;[2009]">
        <tpls c="1">
          <tpl fld="2" item="39"/>
        </tpls>
      </query>
      <query mdx="[RestrictedQuery].[DateField (Year)].&amp;[2010]">
        <tpls c="1">
          <tpl fld="2" item="40"/>
        </tpls>
      </query>
      <query mdx="[RestrictedQuery].[DateField (Year)].&amp;[2011]">
        <tpls c="1">
          <tpl fld="2" item="41"/>
        </tpls>
      </query>
      <query mdx="[RestrictedQuery].[DateField (Year)].&amp;[2012]">
        <tpls c="1">
          <tpl fld="2" item="42"/>
        </tpls>
      </query>
      <query mdx="[RestrictedQuery].[DateField (Year)].&amp;[2013]">
        <tpls c="1">
          <tpl fld="2" item="43"/>
        </tpls>
      </query>
      <query mdx="[RestrictedQuery].[DateField (Year)].&amp;[2014]">
        <tpls c="1">
          <tpl fld="2" item="44"/>
        </tpls>
      </query>
      <query mdx="[RestrictedQuery].[DateField (Year)].&amp;[2015]">
        <tpls c="1">
          <tpl fld="2" item="45"/>
        </tpls>
      </query>
      <query mdx="[RestrictedQuery].[DateField (Year)].&amp;[2016]">
        <tpls c="1">
          <tpl fld="2" item="46"/>
        </tpls>
      </query>
      <query mdx="[RestrictedQuery].[DateField (Year)].&amp;[2017]">
        <tpls c="1">
          <tpl fld="2" item="47"/>
        </tpls>
      </query>
      <query mdx="[RestrictedQuery].[DateField (Year)].&amp;[2018]">
        <tpls c="1">
          <tpl fld="2" item="48"/>
        </tpls>
      </query>
      <query mdx="[RestrictedQuery].[DateField (Year)].&amp;[2019]">
        <tpls c="1">
          <tpl fld="2" item="49"/>
        </tpls>
      </query>
      <query mdx="[RestrictedQuery].[GeoStandardName].&amp;[France]">
        <tpls c="1">
          <tpl fld="3" item="0"/>
        </tpls>
      </query>
      <query mdx="[RestrictedQuery].[GeoStandardName].&amp;[United Kingdom]">
        <tpls c="1">
          <tpl fld="3" item="1"/>
        </tpls>
      </query>
      <query mdx="[RestrictedQuery].[GeoStandardName].[All]">
        <tpls c="1">
          <tpl hier="8" item="4294967295"/>
        </tpls>
      </query>
    </queryCache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4169.547437037036" backgroundQuery="1" createdVersion="6" refreshedVersion="6" minRefreshableVersion="3" recordCount="0" supportSubquery="1" supportAdvancedDrill="1" xr:uid="{CC6A874A-4ED8-401C-BA3F-D74878E30056}">
  <cacheSource type="external" connectionId="2"/>
  <cacheFields count="7">
    <cacheField name="[RestrictedQuery].[indicator_units].[indicator_units]" caption="indicator_units" numFmtId="0" hierarchy="22" level="1">
      <sharedItems containsSemiMixedTypes="0" containsNonDate="0" containsString="0"/>
    </cacheField>
    <cacheField name="[RestrictedQuery].[DateField (Year)].[DateField (Year)]" caption="DateField (Year)" numFmtId="0" hierarchy="26" level="1">
      <sharedItems count="50">
        <s v="1970"/>
        <s v="1971"/>
        <s v="1972"/>
        <s v="1973"/>
        <s v="1974"/>
        <s v="1975"/>
        <s v="1976"/>
        <s v="1977"/>
        <s v="1978"/>
        <s v="1979"/>
        <s v="1980"/>
        <s v="1981"/>
        <s v="1982"/>
        <s v="1983"/>
        <s v="1984"/>
        <s v="1985"/>
        <s v="1986"/>
        <s v="1987"/>
        <s v="1988"/>
        <s v="1989"/>
        <s v="1990"/>
        <s v="1991"/>
        <s v="1992"/>
        <s v="1993"/>
        <s v="1994"/>
        <s v="1995"/>
        <s v="1996"/>
        <s v="1997"/>
        <s v="1998"/>
        <s v="1999"/>
        <s v="2000"/>
        <s v="2001"/>
        <s v="2002"/>
        <s v="2003"/>
        <s v="2004"/>
        <s v="2005"/>
        <s v="2006"/>
        <s v="2007"/>
        <s v="2008"/>
        <s v="2009"/>
        <s v="2010"/>
        <s v="2011"/>
        <s v="2012"/>
        <s v="2013"/>
        <s v="2014"/>
        <s v="2015"/>
        <s v="2016"/>
        <s v="2017"/>
        <s v="2018"/>
        <s v="2019"/>
      </sharedItems>
    </cacheField>
    <cacheField name="[RestrictedQuery].[industrial_sector].[industrial_sector]" caption="industrial_sector" numFmtId="0" hierarchy="19" level="1">
      <sharedItems containsSemiMixedTypes="0" containsNonDate="0" containsString="0"/>
    </cacheField>
    <cacheField name="[RestrictedQuery].[measure_type].[measure_type]" caption="measure_type" numFmtId="0" hierarchy="20" level="1">
      <sharedItems containsSemiMixedTypes="0" containsNonDate="0" containsString="0"/>
    </cacheField>
    <cacheField name="[RestrictedQuery].[indicator_dimension].[indicator_dimension]" caption="indicator_dimension" numFmtId="0" hierarchy="21" level="1">
      <sharedItems containsSemiMixedTypes="0" containsNonDate="0" containsString="0"/>
    </cacheField>
    <cacheField name="[RestrictedQuery].[output_definition].[output_definition]" caption="output_definition" numFmtId="0" hierarchy="18" level="1">
      <sharedItems containsSemiMixedTypes="0" containsNonDate="0" containsString="0"/>
    </cacheField>
    <cacheField name="[RestrictedQuery].[SourceName].[SourceName]" caption="SourceName" numFmtId="0" hierarchy="2" level="1">
      <sharedItems containsSemiMixedTypes="0" containsNonDate="0" containsString="0"/>
    </cacheField>
  </cacheFields>
  <cacheHierarchies count="33">
    <cacheHierarchy uniqueName="[RestrictedQuery].[FactID]" caption="FactID" attribute="1" defaultMemberUniqueName="[RestrictedQuery].[FactID].[All]" allUniqueName="[RestrictedQuery].[FactID].[All]" dimensionUniqueName="[RestrictedQuery]" displayFolder="" count="0" memberValueDatatype="20" unbalanced="0"/>
    <cacheHierarchy uniqueName="[RestrictedQuery].[DimSourceID]" caption="DimSourceID" attribute="1" defaultMemberUniqueName="[RestrictedQuery].[DimSourceID].[All]" allUniqueName="[RestrictedQuery].[DimSourceID].[All]" dimensionUniqueName="[RestrictedQuery]" displayFolder="" count="0" memberValueDatatype="20" unbalanced="0"/>
    <cacheHierarchy uniqueName="[RestrictedQuery].[SourceName]" caption="SourceName" attribute="1" defaultMemberUniqueName="[RestrictedQuery].[SourceName].[All]" allUniqueName="[RestrictedQuery].[SourceName].[All]" dimensionUniqueName="[RestrictedQuery]" displayFolder="" count="2" memberValueDatatype="130" unbalanced="0">
      <fieldsUsage count="2">
        <fieldUsage x="-1"/>
        <fieldUsage x="6"/>
      </fieldsUsage>
    </cacheHierarchy>
    <cacheHierarchy uniqueName="[RestrictedQuery].[SourceNameParent]" caption="SourceNameParent" attribute="1" defaultMemberUniqueName="[RestrictedQuery].[SourceNameParent].[All]" allUniqueName="[RestrictedQuery].[SourceNameParent].[All]" dimensionUniqueName="[RestrictedQuery]" displayFolder="" count="0" memberValueDatatype="130" unbalanced="0"/>
    <cacheHierarchy uniqueName="[RestrictedQuery].[SourceNameDetail]" caption="SourceNameDetail" attribute="1" defaultMemberUniqueName="[RestrictedQuery].[SourceNameDetail].[All]" allUniqueName="[RestrictedQuery].[SourceNameDetail].[All]" dimensionUniqueName="[RestrictedQuery]" displayFolder="" count="0" memberValueDatatype="130" unbalanced="0"/>
    <cacheHierarchy uniqueName="[RestrictedQuery].[Description]" caption="Description" attribute="1" defaultMemberUniqueName="[RestrictedQuery].[Description].[All]" allUniqueName="[RestrictedQuery].[Description].[All]" dimensionUniqueName="[RestrictedQuery]" displayFolder="" count="0" memberValueDatatype="130" unbalanced="0"/>
    <cacheHierarchy uniqueName="[RestrictedQuery].[DimGeoID]" caption="DimGeoID" attribute="1" defaultMemberUniqueName="[RestrictedQuery].[DimGeoID].[All]" allUniqueName="[RestrictedQuery].[DimGeoID].[All]" dimensionUniqueName="[RestrictedQuery]" displayFolder="" count="0" memberValueDatatype="20" unbalanced="0"/>
    <cacheHierarchy uniqueName="[RestrictedQuery].[GeoStandardName]" caption="GeoStandardName" attribute="1" defaultMemberUniqueName="[RestrictedQuery].[GeoStandardName].[All]" allUniqueName="[RestrictedQuery].[GeoStandardName].[All]" dimensionUniqueName="[RestrictedQuery]" displayFolder="" count="2" memberValueDatatype="130" unbalanced="0"/>
    <cacheHierarchy uniqueName="[RestrictedQuery].[ReportingUnit]" caption="ReportingUnit" attribute="1" defaultMemberUniqueName="[RestrictedQuery].[ReportingUnit].[All]" allUniqueName="[RestrictedQuery].[ReportingUnit].[All]" dimensionUniqueName="[RestrictedQuery]" displayFolder="" count="0" memberValueDatatype="130" unbalanced="0"/>
    <cacheHierarchy uniqueName="[RestrictedQuery].[DimIndicatorID]" caption="DimIndicatorID" attribute="1" defaultMemberUniqueName="[RestrictedQuery].[DimIndicatorID].[All]" allUniqueName="[RestrictedQuery].[DimIndicatorID].[All]" dimensionUniqueName="[RestrictedQuery]" displayFolder="" count="0" memberValueDatatype="20" unbalanced="0"/>
    <cacheHierarchy uniqueName="[RestrictedQuery].[IndicatorStandardName]" caption="IndicatorStandardName" attribute="1" defaultMemberUniqueName="[RestrictedQuery].[IndicatorStandardName].[All]" allUniqueName="[RestrictedQuery].[IndicatorStandardName].[All]" dimensionUniqueName="[RestrictedQuery]" displayFolder="" count="0" memberValueDatatype="130" unbalanced="0"/>
    <cacheHierarchy uniqueName="[RestrictedQuery].[indicator_type]" caption="indicator_type" attribute="1" defaultMemberUniqueName="[RestrictedQuery].[indicator_type].[All]" allUniqueName="[RestrictedQuery].[indicator_type].[All]" dimensionUniqueName="[RestrictedQuery]" displayFolder="" count="0" memberValueDatatype="130" unbalanced="0"/>
    <cacheHierarchy uniqueName="[RestrictedQuery].[gdp_Expenditure_Component]" caption="gdp_Expenditure_Component" attribute="1" defaultMemberUniqueName="[RestrictedQuery].[gdp_Expenditure_Component].[All]" allUniqueName="[RestrictedQuery].[gdp_Expenditure_Component].[All]" dimensionUniqueName="[RestrictedQuery]" displayFolder="" count="0" memberValueDatatype="130" unbalanced="0"/>
    <cacheHierarchy uniqueName="[RestrictedQuery].[capital_component]" caption="capital_component" attribute="1" defaultMemberUniqueName="[RestrictedQuery].[capital_component].[All]" allUniqueName="[RestrictedQuery].[capital_component].[All]" dimensionUniqueName="[RestrictedQuery]" displayFolder="" count="0" memberValueDatatype="130" unbalanced="0"/>
    <cacheHierarchy uniqueName="[RestrictedQuery].[source_component]" caption="source_component" attribute="1" defaultMemberUniqueName="[RestrictedQuery].[source_component].[All]" allUniqueName="[RestrictedQuery].[source_component].[All]" dimensionUniqueName="[RestrictedQuery]" displayFolder="" count="0" memberValueDatatype="130" unbalanced="0"/>
    <cacheHierarchy uniqueName="[RestrictedQuery].[balance_of_payments_component]" caption="balance_of_payments_component" attribute="1" defaultMemberUniqueName="[RestrictedQuery].[balance_of_payments_component].[All]" allUniqueName="[RestrictedQuery].[balance_of_payments_component].[All]" dimensionUniqueName="[RestrictedQuery]" displayFolder="" count="0" memberValueDatatype="130" unbalanced="0"/>
    <cacheHierarchy uniqueName="[RestrictedQuery].[population_component]" caption="population_component" attribute="1" defaultMemberUniqueName="[RestrictedQuery].[population_component].[All]" allUniqueName="[RestrictedQuery].[population_component].[All]" dimensionUniqueName="[RestrictedQuery]" displayFolder="" count="0" memberValueDatatype="130" unbalanced="0"/>
    <cacheHierarchy uniqueName="[RestrictedQuery].[other_indicator_description]" caption="other_indicator_description" attribute="1" defaultMemberUniqueName="[RestrictedQuery].[other_indicator_description].[All]" allUniqueName="[RestrictedQuery].[other_indicator_description].[All]" dimensionUniqueName="[RestrictedQuery]" displayFolder="" count="0" memberValueDatatype="130" unbalanced="0"/>
    <cacheHierarchy uniqueName="[RestrictedQuery].[output_definition]" caption="output_definition" attribute="1" defaultMemberUniqueName="[RestrictedQuery].[output_definition].[All]" allUniqueName="[RestrictedQuery].[output_definition].[All]" dimensionUniqueName="[RestrictedQuery]" displayFolder="" count="2" memberValueDatatype="130" unbalanced="0">
      <fieldsUsage count="2">
        <fieldUsage x="-1"/>
        <fieldUsage x="5"/>
      </fieldsUsage>
    </cacheHierarchy>
    <cacheHierarchy uniqueName="[RestrictedQuery].[industrial_sector]" caption="industrial_sector" attribute="1" defaultMemberUniqueName="[RestrictedQuery].[industrial_sector].[All]" allUniqueName="[RestrictedQuery].[industrial_sector].[All]" dimensionUniqueName="[RestrictedQuery]" displayFolder="" count="2" memberValueDatatype="130" unbalanced="0">
      <fieldsUsage count="2">
        <fieldUsage x="-1"/>
        <fieldUsage x="2"/>
      </fieldsUsage>
    </cacheHierarchy>
    <cacheHierarchy uniqueName="[RestrictedQuery].[measure_type]" caption="measure_type" attribute="1" defaultMemberUniqueName="[RestrictedQuery].[measure_type].[All]" allUniqueName="[RestrictedQuery].[measure_type].[All]" dimensionUniqueName="[RestrictedQuery]" displayFolder="" count="2" memberValueDatatype="130" unbalanced="0">
      <fieldsUsage count="2">
        <fieldUsage x="-1"/>
        <fieldUsage x="3"/>
      </fieldsUsage>
    </cacheHierarchy>
    <cacheHierarchy uniqueName="[RestrictedQuery].[indicator_dimension]" caption="indicator_dimension" attribute="1" defaultMemberUniqueName="[RestrictedQuery].[indicator_dimension].[All]" allUniqueName="[RestrictedQuery].[indicator_dimension].[All]" dimensionUniqueName="[RestrictedQuery]" displayFolder="" count="2" memberValueDatatype="130" unbalanced="0">
      <fieldsUsage count="2">
        <fieldUsage x="-1"/>
        <fieldUsage x="4"/>
      </fieldsUsage>
    </cacheHierarchy>
    <cacheHierarchy uniqueName="[RestrictedQuery].[indicator_units]" caption="indicator_units" attribute="1" defaultMemberUniqueName="[RestrictedQuery].[indicator_units].[All]" allUniqueName="[RestrictedQuery].[indicator_units].[All]" dimensionUniqueName="[RestrictedQuery]" displayFolder="" count="2" memberValueDatatype="130" unbalanced="0">
      <fieldsUsage count="2">
        <fieldUsage x="-1"/>
        <fieldUsage x="0"/>
      </fieldsUsage>
    </cacheHierarchy>
    <cacheHierarchy uniqueName="[RestrictedQuery].[indicator_metrics]" caption="indicator_metrics" attribute="1" defaultMemberUniqueName="[RestrictedQuery].[indicator_metrics].[All]" allUniqueName="[RestrictedQuery].[indicator_metrics].[All]" dimensionUniqueName="[RestrictedQuery]" displayFolder="" count="0" memberValueDatatype="130" unbalanced="0"/>
    <cacheHierarchy uniqueName="[RestrictedQuery].[Value]" caption="Value" attribute="1" defaultMemberUniqueName="[RestrictedQuery].[Value].[All]" allUniqueName="[RestrictedQuery].[Value].[All]" dimensionUniqueName="[RestrictedQuery]" displayFolder="" count="0" memberValueDatatype="5" unbalanced="0"/>
    <cacheHierarchy uniqueName="[RestrictedQuery].[DateField]" caption="DateField" attribute="1" time="1" defaultMemberUniqueName="[RestrictedQuery].[DateField].[All]" allUniqueName="[RestrictedQuery].[DateField].[All]" dimensionUniqueName="[RestrictedQuery]" displayFolder="" count="2" memberValueDatatype="7" unbalanced="0"/>
    <cacheHierarchy uniqueName="[RestrictedQuery].[DateField (Year)]" caption="DateField (Year)" attribute="1" defaultMemberUniqueName="[RestrictedQuery].[DateField (Year)].[All]" allUniqueName="[RestrictedQuery].[DateField (Year)].[All]" dimensionUniqueName="[RestrictedQuery]" displayFolder="" count="2" memberValueDatatype="130" unbalanced="0">
      <fieldsUsage count="2">
        <fieldUsage x="-1"/>
        <fieldUsage x="1"/>
      </fieldsUsage>
    </cacheHierarchy>
    <cacheHierarchy uniqueName="[RestrictedQuery].[DateField (Quarter)]" caption="DateField (Quarter)" attribute="1" defaultMemberUniqueName="[RestrictedQuery].[DateField (Quarter)].[All]" allUniqueName="[RestrictedQuery].[DateField (Quarter)].[All]" dimensionUniqueName="[RestrictedQuery]" displayFolder="" count="2" memberValueDatatype="130" unbalanced="0"/>
    <cacheHierarchy uniqueName="[RestrictedQuery].[DateField (Month)]" caption="DateField (Month)" attribute="1" defaultMemberUniqueName="[RestrictedQuery].[DateField (Month)].[All]" allUniqueName="[RestrictedQuery].[DateField (Month)].[All]" dimensionUniqueName="[RestrictedQuery]" displayFolder="" count="2" memberValueDatatype="130" unbalanced="0"/>
    <cacheHierarchy uniqueName="[RestrictedQuery].[DateField (Month Index)]" caption="DateField (Month Index)" attribute="1" defaultMemberUniqueName="[RestrictedQuery].[DateField (Month Index)].[All]" allUniqueName="[RestrictedQuery].[DateField (Month Index)].[All]" dimensionUniqueName="[RestrictedQuery]" displayFolder="" count="0" memberValueDatatype="20" unbalanced="0" hidden="1"/>
    <cacheHierarchy uniqueName="[Measures].[__XL_Count RestrictedQuery]" caption="__XL_Count RestrictedQuery" measure="1" displayFolder="" measureGroup="RestrictedQuery" count="0" hidden="1"/>
    <cacheHierarchy uniqueName="[Measures].[__No measures defined]" caption="__No measures defined" measure="1" displayFolder="" count="0" hidden="1"/>
    <cacheHierarchy uniqueName="[Measures].[Sum of Value]" caption="Sum of Value" measure="1" displayFolder="" measureGroup="RestrictedQuery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2">
    <dimension measure="1" name="Measures" uniqueName="[Measures]" caption="Measures"/>
    <dimension name="RestrictedQuery" uniqueName="[RestrictedQuery]" caption="RestrictedQuery"/>
  </dimensions>
  <measureGroups count="1">
    <measureGroup name="RestrictedQuery" caption="RestrictedQuery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BE18E7-4C96-461E-9D69-618CA917295E}" name="PivotTable1" cacheId="80" applyNumberFormats="0" applyBorderFormats="0" applyFontFormats="0" applyPatternFormats="0" applyAlignmentFormats="0" applyWidthHeightFormats="1" dataCaption="Values" tag="6f164719-010c-46aa-a554-8a93bd9fd253" updatedVersion="6" minRefreshableVersion="3" useAutoFormatting="1" itemPrintTitles="1" createdVersion="6" indent="0" outline="1" outlineData="1" multipleFieldFilters="0">
  <location ref="A8:AZ15" firstHeaderRow="1" firstDataRow="5" firstDataCol="1" rowPageCount="6" colPageCount="1"/>
  <pivotFields count="12">
    <pivotField axis="axisPage" allDrilled="1" subtotalTop="0" showAll="0" dataSourceSort="1" defaultSubtotal="0" defaultAttributeDrillState="1"/>
    <pivotField dataField="1" subtotalTop="0" showAll="0" defaultSubtotal="0"/>
    <pivotField axis="axisCol" allDrilled="1" subtotalTop="0" showAll="0" dataSourceSort="1" defaultSubtotal="0" defaultAttributeDrillState="1">
      <items count="3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</items>
    </pivotField>
    <pivotField axis="axisCol" allDrilled="1" subtotalTop="0" showAll="0" dataSourceSort="1" defaultSubtotal="0">
      <items count="8">
        <item x="0" e="0"/>
        <item x="1" e="0"/>
        <item x="2" e="0"/>
        <item x="3" e="0"/>
        <item x="4" e="0"/>
        <item x="5" e="0"/>
        <item x="6" e="0"/>
        <item x="7" e="0"/>
      </items>
    </pivotField>
    <pivotField axis="axisCol" allDrilled="1" subtotalTop="0" showAll="0" dataSourceSort="1" defaultSubtotal="0">
      <items count="4">
        <item x="0" e="0"/>
        <item x="1" e="0"/>
        <item x="2" e="0"/>
        <item x="3" e="0"/>
      </items>
    </pivotField>
    <pivotField axis="axisCol" allDrilled="1" subtotalTop="0" showAll="0" dataSourceSort="1" defaultSubtotal="0">
      <items count="50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49" e="0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6"/>
  </rowFields>
  <rowItems count="3">
    <i>
      <x/>
    </i>
    <i>
      <x v="1"/>
    </i>
    <i t="grand">
      <x/>
    </i>
  </rowItems>
  <colFields count="4">
    <field x="5"/>
    <field x="4"/>
    <field x="3"/>
    <field x="2"/>
  </colFields>
  <col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colItems>
  <pageFields count="6">
    <pageField fld="0" hier="22" name="[RestrictedQuery].[indicator_units].&amp;[USD]" cap="USD"/>
    <pageField fld="7" hier="19" name="[RestrictedQuery].[industrial_sector].&amp;[Whole economy]" cap="Whole economy"/>
    <pageField fld="8" hier="20" name="[RestrictedQuery].[measure_type].&amp;[Flow]" cap="Flow"/>
    <pageField fld="9" hier="21" name="[RestrictedQuery].[indicator_dimension].&amp;[Money]" cap="Money"/>
    <pageField fld="10" hier="18" name="[RestrictedQuery].[output_definition].&amp;[Expenditure Approach]" cap="Expenditure Approach"/>
    <pageField fld="11" hier="2" name="[RestrictedQuery].[SourceName].&amp;[WDI2020]" cap="WDI2020"/>
  </pageFields>
  <dataFields count="1">
    <dataField name="Sum of Value" fld="1" baseField="6" baseItem="0" numFmtId="3"/>
  </dataField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5" type="captionGreaterThanOrEqual" evalOrder="-1" id="1" stringValue1="1970">
      <autoFilter ref="A1">
        <filterColumn colId="0">
          <customFilters>
            <customFilter operator="greaterThanOrEqual" val="1970"/>
          </customFilters>
        </filterColumn>
      </autoFilter>
    </filter>
  </filters>
  <rowHierarchiesUsage count="1">
    <rowHierarchyUsage hierarchyUsage="7"/>
  </rowHierarchiesUsage>
  <colHierarchiesUsage count="4">
    <colHierarchyUsage hierarchyUsage="26"/>
    <colHierarchyUsage hierarchyUsage="27"/>
    <colHierarchyUsage hierarchyUsage="28"/>
    <colHierarchyUsage hierarchyUsage="2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strictedQue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5E842-8802-4401-A7E1-ECF9EA0BBABE}" name="PivotTable1" cacheId="88" applyNumberFormats="0" applyBorderFormats="0" applyFontFormats="0" applyPatternFormats="0" applyAlignmentFormats="0" applyWidthHeightFormats="1" dataCaption="Values" tag="4b7d06c5-bae6-464f-9f6d-d35345ba9a33" updatedVersion="6" minRefreshableVersion="3" itemPrintTitles="1" createdVersion="6" indent="0" outline="1" outlineData="1" multipleFieldFilters="0">
  <location ref="A8" firstHeaderRow="0" firstDataRow="0" firstDataCol="0" rowPageCount="6" colPageCount="1"/>
  <pivotFields count="7">
    <pivotField axis="axisPage" allDrilled="1" subtotalTop="0" showAll="0" dataSourceSort="1" defaultSubtotal="0" defaultAttributeDrillState="1"/>
    <pivotField allDrilled="1" subtotalTop="0" showAll="0" dataSourceSort="1" defaultSubtotal="0" defaultAttributeDrillState="1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pageFields count="6">
    <pageField fld="0" hier="22" name="[RestrictedQuery].[indicator_units].&amp;[USD]" cap="USD"/>
    <pageField fld="2" hier="19" name="[RestrictedQuery].[industrial_sector].&amp;[Whole economy]" cap="Whole economy"/>
    <pageField fld="3" hier="20" name="[RestrictedQuery].[measure_type].&amp;[Flow]" cap="Flow"/>
    <pageField fld="4" hier="21" name="[RestrictedQuery].[indicator_dimension].&amp;[Money]" cap="Money"/>
    <pageField fld="5" hier="18" name="[RestrictedQuery].[output_definition].&amp;[Expenditure Approach]" cap="Expenditure Approach"/>
    <pageField fld="6" hier="2" name="[RestrictedQuery].[SourceName].&amp;[WDI2020]" cap="WDI2020"/>
  </pageFields>
  <pivotHierarchies count="3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filters count="1">
    <filter fld="1" type="captionGreaterThanOrEqual" evalOrder="-1" id="1" stringValue1="1970">
      <autoFilter ref="A1">
        <filterColumn colId="0">
          <customFilters>
            <customFilter operator="greaterThanOrEqual" val="197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estrictedQue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F78C9-75FA-4D07-B6BD-B9920BAB7EC8}">
  <sheetPr codeName="Sheet4"/>
  <dimension ref="B2:B11"/>
  <sheetViews>
    <sheetView workbookViewId="0">
      <selection activeCell="B7" sqref="B7"/>
    </sheetView>
  </sheetViews>
  <sheetFormatPr defaultRowHeight="14.25" x14ac:dyDescent="0.45"/>
  <cols>
    <col min="2" max="2" width="110.6640625" customWidth="1"/>
  </cols>
  <sheetData>
    <row r="2" spans="2:2" x14ac:dyDescent="0.45">
      <c r="B2" t="s">
        <v>0</v>
      </c>
    </row>
    <row r="3" spans="2:2" x14ac:dyDescent="0.45">
      <c r="B3" s="1" t="s">
        <v>74</v>
      </c>
    </row>
    <row r="4" spans="2:2" x14ac:dyDescent="0.45">
      <c r="B4" s="1" t="s">
        <v>75</v>
      </c>
    </row>
    <row r="5" spans="2:2" x14ac:dyDescent="0.45">
      <c r="B5" s="1" t="s">
        <v>76</v>
      </c>
    </row>
    <row r="6" spans="2:2" x14ac:dyDescent="0.45">
      <c r="B6" t="s">
        <v>77</v>
      </c>
    </row>
    <row r="7" spans="2:2" x14ac:dyDescent="0.45">
      <c r="B7" t="s">
        <v>1</v>
      </c>
    </row>
    <row r="8" spans="2:2" x14ac:dyDescent="0.45">
      <c r="B8" t="s">
        <v>2</v>
      </c>
    </row>
    <row r="9" spans="2:2" x14ac:dyDescent="0.45">
      <c r="B9" t="s">
        <v>3</v>
      </c>
    </row>
    <row r="10" spans="2:2" x14ac:dyDescent="0.45">
      <c r="B10" t="s">
        <v>4</v>
      </c>
    </row>
    <row r="11" spans="2:2" x14ac:dyDescent="0.45">
      <c r="B1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85B5-C86A-49EB-9114-EACC0EBBCA7D}">
  <sheetPr codeName="Sheet1"/>
  <dimension ref="A1:AZ15"/>
  <sheetViews>
    <sheetView workbookViewId="0">
      <selection activeCell="B13" sqref="B13"/>
    </sheetView>
  </sheetViews>
  <sheetFormatPr defaultRowHeight="14.25" x14ac:dyDescent="0.45"/>
  <cols>
    <col min="1" max="1" width="16.9296875" bestFit="1" customWidth="1"/>
    <col min="2" max="2" width="20.53125" bestFit="1" customWidth="1"/>
    <col min="3" max="10" width="14.19921875" bestFit="1" customWidth="1"/>
    <col min="11" max="15" width="15.6640625" bestFit="1" customWidth="1"/>
    <col min="16" max="16" width="14.19921875" bestFit="1" customWidth="1"/>
    <col min="17" max="51" width="15.6640625" bestFit="1" customWidth="1"/>
    <col min="52" max="52" width="17.73046875" bestFit="1" customWidth="1"/>
    <col min="53" max="53" width="7.73046875" bestFit="1" customWidth="1"/>
    <col min="54" max="54" width="11.59765625" bestFit="1" customWidth="1"/>
    <col min="55" max="71" width="11.73046875" bestFit="1" customWidth="1"/>
    <col min="72" max="73" width="7.73046875" bestFit="1" customWidth="1"/>
    <col min="74" max="74" width="11.73046875" bestFit="1" customWidth="1"/>
    <col min="75" max="148" width="11.59765625" bestFit="1" customWidth="1"/>
    <col min="149" max="149" width="10.59765625" bestFit="1" customWidth="1"/>
    <col min="150" max="201" width="11.59765625" bestFit="1" customWidth="1"/>
    <col min="202" max="202" width="11.73046875" bestFit="1" customWidth="1"/>
    <col min="203" max="203" width="10.73046875" bestFit="1" customWidth="1"/>
    <col min="204" max="208" width="11.59765625" bestFit="1" customWidth="1"/>
    <col min="209" max="209" width="11.73046875" bestFit="1" customWidth="1"/>
    <col min="210" max="210" width="10.73046875" bestFit="1" customWidth="1"/>
    <col min="211" max="211" width="11.59765625" bestFit="1" customWidth="1"/>
    <col min="212" max="223" width="11.73046875" bestFit="1" customWidth="1"/>
    <col min="224" max="224" width="10.73046875" bestFit="1" customWidth="1"/>
    <col min="225" max="234" width="11.73046875" bestFit="1" customWidth="1"/>
    <col min="235" max="235" width="10.73046875" bestFit="1" customWidth="1"/>
    <col min="236" max="251" width="11.73046875" bestFit="1" customWidth="1"/>
    <col min="252" max="252" width="10.73046875" bestFit="1" customWidth="1"/>
    <col min="253" max="255" width="11.73046875" bestFit="1" customWidth="1"/>
    <col min="256" max="256" width="10.73046875" bestFit="1" customWidth="1"/>
    <col min="257" max="258" width="11.73046875" bestFit="1" customWidth="1"/>
    <col min="259" max="259" width="10.73046875" bestFit="1" customWidth="1"/>
    <col min="260" max="262" width="11.73046875" bestFit="1" customWidth="1"/>
    <col min="263" max="263" width="10.73046875" bestFit="1" customWidth="1"/>
    <col min="264" max="268" width="11.73046875" bestFit="1" customWidth="1"/>
    <col min="269" max="269" width="10.73046875" bestFit="1" customWidth="1"/>
    <col min="270" max="272" width="11.73046875" bestFit="1" customWidth="1"/>
    <col min="273" max="273" width="10.33203125" bestFit="1" customWidth="1"/>
    <col min="274" max="276" width="11.73046875" bestFit="1" customWidth="1"/>
    <col min="277" max="278" width="11.59765625" bestFit="1" customWidth="1"/>
    <col min="279" max="280" width="10.59765625" bestFit="1" customWidth="1"/>
    <col min="281" max="292" width="11.59765625" bestFit="1" customWidth="1"/>
    <col min="293" max="293" width="10.59765625" bestFit="1" customWidth="1"/>
    <col min="294" max="337" width="11.59765625" bestFit="1" customWidth="1"/>
    <col min="338" max="338" width="10.59765625" bestFit="1" customWidth="1"/>
    <col min="339" max="344" width="11.59765625" bestFit="1" customWidth="1"/>
    <col min="345" max="345" width="10.59765625" bestFit="1" customWidth="1"/>
    <col min="346" max="354" width="11.59765625" bestFit="1" customWidth="1"/>
    <col min="355" max="355" width="10.59765625" bestFit="1" customWidth="1"/>
    <col min="356" max="374" width="11.59765625" bestFit="1" customWidth="1"/>
    <col min="375" max="375" width="10.59765625" bestFit="1" customWidth="1"/>
    <col min="376" max="390" width="11.59765625" bestFit="1" customWidth="1"/>
    <col min="391" max="391" width="11.73046875" bestFit="1" customWidth="1"/>
    <col min="392" max="392" width="10.73046875" bestFit="1" customWidth="1"/>
    <col min="393" max="393" width="11.59765625" bestFit="1" customWidth="1"/>
  </cols>
  <sheetData>
    <row r="1" spans="1:52" x14ac:dyDescent="0.45">
      <c r="A1" s="2" t="s">
        <v>6</v>
      </c>
      <c r="B1" t="s" vm="1">
        <v>67</v>
      </c>
    </row>
    <row r="2" spans="1:52" x14ac:dyDescent="0.45">
      <c r="A2" s="2" t="s">
        <v>63</v>
      </c>
      <c r="B2" t="s" vm="2">
        <v>68</v>
      </c>
    </row>
    <row r="3" spans="1:52" x14ac:dyDescent="0.45">
      <c r="A3" s="2" t="s">
        <v>64</v>
      </c>
      <c r="B3" t="s" vm="3">
        <v>69</v>
      </c>
    </row>
    <row r="4" spans="1:52" x14ac:dyDescent="0.45">
      <c r="A4" s="2" t="s">
        <v>65</v>
      </c>
      <c r="B4" t="s" vm="4">
        <v>70</v>
      </c>
    </row>
    <row r="5" spans="1:52" x14ac:dyDescent="0.45">
      <c r="A5" s="2" t="s">
        <v>66</v>
      </c>
      <c r="B5" t="s" vm="5">
        <v>71</v>
      </c>
    </row>
    <row r="6" spans="1:52" x14ac:dyDescent="0.45">
      <c r="A6" s="2" t="s">
        <v>73</v>
      </c>
      <c r="B6" t="s" vm="6">
        <v>72</v>
      </c>
    </row>
    <row r="8" spans="1:52" x14ac:dyDescent="0.45">
      <c r="A8" s="2" t="s">
        <v>7</v>
      </c>
      <c r="B8" s="2" t="s">
        <v>8</v>
      </c>
    </row>
    <row r="9" spans="1:52" x14ac:dyDescent="0.45">
      <c r="B9" t="s">
        <v>10</v>
      </c>
      <c r="C9" t="s">
        <v>11</v>
      </c>
      <c r="D9" t="s">
        <v>12</v>
      </c>
      <c r="E9" t="s">
        <v>13</v>
      </c>
      <c r="F9" t="s">
        <v>14</v>
      </c>
      <c r="G9" t="s">
        <v>15</v>
      </c>
      <c r="H9" t="s">
        <v>16</v>
      </c>
      <c r="I9" t="s">
        <v>17</v>
      </c>
      <c r="J9" t="s">
        <v>18</v>
      </c>
      <c r="K9" t="s">
        <v>19</v>
      </c>
      <c r="L9" t="s">
        <v>20</v>
      </c>
      <c r="M9" t="s">
        <v>21</v>
      </c>
      <c r="N9" t="s">
        <v>22</v>
      </c>
      <c r="O9" t="s">
        <v>23</v>
      </c>
      <c r="P9" t="s">
        <v>24</v>
      </c>
      <c r="Q9" t="s">
        <v>25</v>
      </c>
      <c r="R9" t="s">
        <v>26</v>
      </c>
      <c r="S9" t="s">
        <v>27</v>
      </c>
      <c r="T9" t="s">
        <v>28</v>
      </c>
      <c r="U9" t="s">
        <v>29</v>
      </c>
      <c r="V9" t="s">
        <v>30</v>
      </c>
      <c r="W9" t="s">
        <v>31</v>
      </c>
      <c r="X9" t="s">
        <v>32</v>
      </c>
      <c r="Y9" t="s">
        <v>33</v>
      </c>
      <c r="Z9" t="s">
        <v>34</v>
      </c>
      <c r="AA9" t="s">
        <v>35</v>
      </c>
      <c r="AB9" t="s">
        <v>36</v>
      </c>
      <c r="AC9" t="s">
        <v>37</v>
      </c>
      <c r="AD9" t="s">
        <v>38</v>
      </c>
      <c r="AE9" t="s">
        <v>39</v>
      </c>
      <c r="AF9" t="s">
        <v>40</v>
      </c>
      <c r="AG9" t="s">
        <v>41</v>
      </c>
      <c r="AH9" t="s">
        <v>42</v>
      </c>
      <c r="AI9" t="s">
        <v>43</v>
      </c>
      <c r="AJ9" t="s">
        <v>44</v>
      </c>
      <c r="AK9" t="s">
        <v>45</v>
      </c>
      <c r="AL9" t="s">
        <v>46</v>
      </c>
      <c r="AM9" t="s">
        <v>47</v>
      </c>
      <c r="AN9" t="s">
        <v>48</v>
      </c>
      <c r="AO9" t="s">
        <v>49</v>
      </c>
      <c r="AP9" t="s">
        <v>50</v>
      </c>
      <c r="AQ9" t="s">
        <v>51</v>
      </c>
      <c r="AR9" t="s">
        <v>52</v>
      </c>
      <c r="AS9" t="s">
        <v>53</v>
      </c>
      <c r="AT9" t="s">
        <v>54</v>
      </c>
      <c r="AU9" t="s">
        <v>55</v>
      </c>
      <c r="AV9" t="s">
        <v>56</v>
      </c>
      <c r="AW9" t="s">
        <v>57</v>
      </c>
      <c r="AX9" t="s">
        <v>58</v>
      </c>
      <c r="AY9" t="s">
        <v>59</v>
      </c>
      <c r="AZ9" t="s">
        <v>9</v>
      </c>
    </row>
    <row r="12" spans="1:52" x14ac:dyDescent="0.45">
      <c r="A12" s="2" t="s">
        <v>60</v>
      </c>
    </row>
    <row r="13" spans="1:52" x14ac:dyDescent="0.45">
      <c r="A13" s="3" t="s">
        <v>61</v>
      </c>
      <c r="B13" s="4">
        <v>148456357888</v>
      </c>
      <c r="C13" s="4">
        <v>165966610432</v>
      </c>
      <c r="D13" s="4">
        <v>203494146048</v>
      </c>
      <c r="E13" s="4">
        <v>264429879296</v>
      </c>
      <c r="F13" s="4">
        <v>285552377856</v>
      </c>
      <c r="G13" s="4">
        <v>360832172032</v>
      </c>
      <c r="H13" s="4">
        <v>372319027200</v>
      </c>
      <c r="I13" s="4">
        <v>410279477248</v>
      </c>
      <c r="J13" s="4">
        <v>506707836928</v>
      </c>
      <c r="K13" s="4">
        <v>613953110016</v>
      </c>
      <c r="L13" s="4">
        <v>701288415232</v>
      </c>
      <c r="M13" s="4">
        <v>615552188416</v>
      </c>
      <c r="N13" s="4">
        <v>584877735936</v>
      </c>
      <c r="O13" s="4">
        <v>559869198336</v>
      </c>
      <c r="P13" s="4">
        <v>530683789312</v>
      </c>
      <c r="Q13" s="4">
        <v>553138388992</v>
      </c>
      <c r="R13" s="4">
        <v>771470786560</v>
      </c>
      <c r="S13" s="4">
        <v>934173278208</v>
      </c>
      <c r="T13" s="4">
        <v>1018847035392</v>
      </c>
      <c r="U13" s="4">
        <v>1025211826176</v>
      </c>
      <c r="V13" s="4">
        <v>1269179613184</v>
      </c>
      <c r="W13" s="4">
        <v>1269276868608</v>
      </c>
      <c r="X13" s="4">
        <v>1401465864192</v>
      </c>
      <c r="Y13" s="4">
        <v>1322815586304</v>
      </c>
      <c r="Z13" s="4">
        <v>1393982701568</v>
      </c>
      <c r="AA13" s="4">
        <v>1601094811648</v>
      </c>
      <c r="AB13" s="4">
        <v>1605675122688</v>
      </c>
      <c r="AC13" s="4">
        <v>1452884885504</v>
      </c>
      <c r="AD13" s="4">
        <v>1503108792320</v>
      </c>
      <c r="AE13" s="4">
        <v>1492647542784</v>
      </c>
      <c r="AF13" s="4">
        <v>1362248990720</v>
      </c>
      <c r="AG13" s="4">
        <v>1376465321984</v>
      </c>
      <c r="AH13" s="4">
        <v>1494286598144</v>
      </c>
      <c r="AI13" s="4">
        <v>1840480780288</v>
      </c>
      <c r="AJ13" s="4">
        <v>2115742466048</v>
      </c>
      <c r="AK13" s="4">
        <v>2196126040064</v>
      </c>
      <c r="AL13" s="4">
        <v>2318593687552</v>
      </c>
      <c r="AM13" s="4">
        <v>2657213218816</v>
      </c>
      <c r="AN13" s="4">
        <v>2918382829568</v>
      </c>
      <c r="AO13" s="4">
        <v>2690222391296</v>
      </c>
      <c r="AP13" s="4">
        <v>2642609438720</v>
      </c>
      <c r="AQ13" s="4">
        <v>2861408190464</v>
      </c>
      <c r="AR13" s="4">
        <v>2683825291264</v>
      </c>
      <c r="AS13" s="4">
        <v>2811077853184</v>
      </c>
      <c r="AT13" s="4">
        <v>2852165779456</v>
      </c>
      <c r="AU13" s="4">
        <v>2438207897600</v>
      </c>
      <c r="AV13" s="4">
        <v>2471285489664</v>
      </c>
      <c r="AW13" s="4">
        <v>2595151151104</v>
      </c>
      <c r="AX13" s="4">
        <v>2787863953408</v>
      </c>
      <c r="AY13" s="4">
        <v>2715518238720</v>
      </c>
      <c r="AZ13" s="4">
        <v>72768111034368</v>
      </c>
    </row>
    <row r="14" spans="1:52" x14ac:dyDescent="0.45">
      <c r="A14" s="3" t="s">
        <v>62</v>
      </c>
      <c r="B14" s="4">
        <v>130671943680</v>
      </c>
      <c r="C14" s="4">
        <v>148113899520</v>
      </c>
      <c r="D14" s="4">
        <v>169965027328</v>
      </c>
      <c r="E14" s="4">
        <v>192537968640</v>
      </c>
      <c r="F14" s="4">
        <v>206131363840</v>
      </c>
      <c r="G14" s="4">
        <v>241756635136</v>
      </c>
      <c r="H14" s="4">
        <v>232614559744</v>
      </c>
      <c r="I14" s="4">
        <v>263066451968</v>
      </c>
      <c r="J14" s="4">
        <v>335883042816</v>
      </c>
      <c r="K14" s="4">
        <v>438994075648</v>
      </c>
      <c r="L14" s="4">
        <v>564947714048</v>
      </c>
      <c r="M14" s="4">
        <v>540765683712</v>
      </c>
      <c r="N14" s="4">
        <v>515048931328</v>
      </c>
      <c r="O14" s="4">
        <v>489618014208</v>
      </c>
      <c r="P14" s="4">
        <v>461487112192</v>
      </c>
      <c r="Q14" s="4">
        <v>489285156864</v>
      </c>
      <c r="R14" s="4">
        <v>601452642304</v>
      </c>
      <c r="S14" s="4">
        <v>745162604544</v>
      </c>
      <c r="T14" s="4">
        <v>910122745856</v>
      </c>
      <c r="U14" s="4">
        <v>926884823040</v>
      </c>
      <c r="V14" s="4">
        <v>1093169381376</v>
      </c>
      <c r="W14" s="4">
        <v>1142797238272</v>
      </c>
      <c r="X14" s="4">
        <v>1179659534336</v>
      </c>
      <c r="Y14" s="4">
        <v>1061388746752</v>
      </c>
      <c r="Z14" s="4">
        <v>1140489715712</v>
      </c>
      <c r="AA14" s="4">
        <v>1341584310272</v>
      </c>
      <c r="AB14" s="4">
        <v>1415358840832</v>
      </c>
      <c r="AC14" s="4">
        <v>1559078240256</v>
      </c>
      <c r="AD14" s="4">
        <v>1650172231680</v>
      </c>
      <c r="AE14" s="4">
        <v>1682399297536</v>
      </c>
      <c r="AF14" s="4">
        <v>1657816612864</v>
      </c>
      <c r="AG14" s="4">
        <v>1640246149120</v>
      </c>
      <c r="AH14" s="4">
        <v>1784473976832</v>
      </c>
      <c r="AI14" s="4">
        <v>2053018746880</v>
      </c>
      <c r="AJ14" s="4">
        <v>2416931504128</v>
      </c>
      <c r="AK14" s="4">
        <v>2538680090624</v>
      </c>
      <c r="AL14" s="4">
        <v>2713749815296</v>
      </c>
      <c r="AM14" s="4">
        <v>3100882239488</v>
      </c>
      <c r="AN14" s="4">
        <v>2922667311104</v>
      </c>
      <c r="AO14" s="4">
        <v>2410909794304</v>
      </c>
      <c r="AP14" s="4">
        <v>2475244388352</v>
      </c>
      <c r="AQ14" s="4">
        <v>2659310108672</v>
      </c>
      <c r="AR14" s="4">
        <v>2704887775232</v>
      </c>
      <c r="AS14" s="4">
        <v>2786022916096</v>
      </c>
      <c r="AT14" s="4">
        <v>3063803281408</v>
      </c>
      <c r="AU14" s="4">
        <v>2928590979072</v>
      </c>
      <c r="AV14" s="4">
        <v>2694283264000</v>
      </c>
      <c r="AW14" s="4">
        <v>2666229137408</v>
      </c>
      <c r="AX14" s="4">
        <v>2860667633664</v>
      </c>
      <c r="AY14" s="4">
        <v>2827113201664</v>
      </c>
      <c r="AZ14" s="4">
        <v>72776136859648</v>
      </c>
    </row>
    <row r="15" spans="1:52" x14ac:dyDescent="0.45">
      <c r="A15" s="3" t="s">
        <v>9</v>
      </c>
      <c r="B15" s="4">
        <v>279128301568</v>
      </c>
      <c r="C15" s="4">
        <v>314080509952</v>
      </c>
      <c r="D15" s="4">
        <v>373459173376</v>
      </c>
      <c r="E15" s="4">
        <v>456967847936</v>
      </c>
      <c r="F15" s="4">
        <v>491683741696</v>
      </c>
      <c r="G15" s="4">
        <v>602588807168</v>
      </c>
      <c r="H15" s="4">
        <v>604933586944</v>
      </c>
      <c r="I15" s="4">
        <v>673345929216</v>
      </c>
      <c r="J15" s="4">
        <v>842590879744</v>
      </c>
      <c r="K15" s="4">
        <v>1052947185664</v>
      </c>
      <c r="L15" s="4">
        <v>1266236129280</v>
      </c>
      <c r="M15" s="4">
        <v>1156317872128</v>
      </c>
      <c r="N15" s="4">
        <v>1099926667264</v>
      </c>
      <c r="O15" s="4">
        <v>1049487212544</v>
      </c>
      <c r="P15" s="4">
        <v>992170901504</v>
      </c>
      <c r="Q15" s="4">
        <v>1042423545856</v>
      </c>
      <c r="R15" s="4">
        <v>1372923428864</v>
      </c>
      <c r="S15" s="4">
        <v>1679335882752</v>
      </c>
      <c r="T15" s="4">
        <v>1928969781248</v>
      </c>
      <c r="U15" s="4">
        <v>1952096649216</v>
      </c>
      <c r="V15" s="4">
        <v>2362348994560</v>
      </c>
      <c r="W15" s="4">
        <v>2412074106880</v>
      </c>
      <c r="X15" s="4">
        <v>2581125398528</v>
      </c>
      <c r="Y15" s="4">
        <v>2384204333056</v>
      </c>
      <c r="Z15" s="4">
        <v>2534472417280</v>
      </c>
      <c r="AA15" s="4">
        <v>2942679121920</v>
      </c>
      <c r="AB15" s="4">
        <v>3021033963520</v>
      </c>
      <c r="AC15" s="4">
        <v>3011963125760</v>
      </c>
      <c r="AD15" s="4">
        <v>3153281024000</v>
      </c>
      <c r="AE15" s="4">
        <v>3175046840320</v>
      </c>
      <c r="AF15" s="4">
        <v>3020065603584</v>
      </c>
      <c r="AG15" s="4">
        <v>3016711471104</v>
      </c>
      <c r="AH15" s="4">
        <v>3278760574976</v>
      </c>
      <c r="AI15" s="4">
        <v>3893499527168</v>
      </c>
      <c r="AJ15" s="4">
        <v>4532673970176</v>
      </c>
      <c r="AK15" s="4">
        <v>4734806130688</v>
      </c>
      <c r="AL15" s="4">
        <v>5032343502848</v>
      </c>
      <c r="AM15" s="4">
        <v>5758095458304</v>
      </c>
      <c r="AN15" s="4">
        <v>5841050140672</v>
      </c>
      <c r="AO15" s="4">
        <v>5101132185600</v>
      </c>
      <c r="AP15" s="4">
        <v>5117853827072</v>
      </c>
      <c r="AQ15" s="4">
        <v>5520718299136</v>
      </c>
      <c r="AR15" s="4">
        <v>5388713066496</v>
      </c>
      <c r="AS15" s="4">
        <v>5597100769280</v>
      </c>
      <c r="AT15" s="4">
        <v>5915969060864</v>
      </c>
      <c r="AU15" s="4">
        <v>5366798876672</v>
      </c>
      <c r="AV15" s="4">
        <v>5165568753664</v>
      </c>
      <c r="AW15" s="4">
        <v>5261380288512</v>
      </c>
      <c r="AX15" s="4">
        <v>5648531587072</v>
      </c>
      <c r="AY15" s="4">
        <v>5542631440384</v>
      </c>
      <c r="AZ15" s="4">
        <v>145544247894016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1C58-98F9-4019-A1BE-BC5E30062E61}">
  <sheetPr codeName="Sheet2"/>
  <dimension ref="A1:AZ15"/>
  <sheetViews>
    <sheetView tabSelected="1" workbookViewId="0">
      <selection activeCell="D2" sqref="D2"/>
    </sheetView>
  </sheetViews>
  <sheetFormatPr defaultRowHeight="14.25" x14ac:dyDescent="0.45"/>
  <cols>
    <col min="1" max="1" width="16.9296875" bestFit="1" customWidth="1"/>
    <col min="2" max="2" width="20.53125" bestFit="1" customWidth="1"/>
    <col min="3" max="10" width="14.19921875" bestFit="1" customWidth="1"/>
    <col min="11" max="15" width="15.6640625" bestFit="1" customWidth="1"/>
    <col min="16" max="16" width="14.19921875" bestFit="1" customWidth="1"/>
    <col min="17" max="51" width="15.6640625" bestFit="1" customWidth="1"/>
    <col min="52" max="52" width="17.73046875" bestFit="1" customWidth="1"/>
    <col min="53" max="53" width="7.73046875" bestFit="1" customWidth="1"/>
    <col min="54" max="54" width="11.59765625" bestFit="1" customWidth="1"/>
    <col min="55" max="71" width="11.73046875" bestFit="1" customWidth="1"/>
    <col min="72" max="73" width="7.73046875" bestFit="1" customWidth="1"/>
    <col min="74" max="74" width="11.73046875" bestFit="1" customWidth="1"/>
    <col min="75" max="148" width="11.59765625" bestFit="1" customWidth="1"/>
    <col min="149" max="149" width="10.59765625" bestFit="1" customWidth="1"/>
    <col min="150" max="201" width="11.59765625" bestFit="1" customWidth="1"/>
    <col min="202" max="202" width="11.73046875" bestFit="1" customWidth="1"/>
    <col min="203" max="203" width="10.73046875" bestFit="1" customWidth="1"/>
    <col min="204" max="208" width="11.59765625" bestFit="1" customWidth="1"/>
    <col min="209" max="209" width="11.73046875" bestFit="1" customWidth="1"/>
    <col min="210" max="210" width="10.73046875" bestFit="1" customWidth="1"/>
    <col min="211" max="211" width="11.59765625" bestFit="1" customWidth="1"/>
    <col min="212" max="223" width="11.73046875" bestFit="1" customWidth="1"/>
    <col min="224" max="224" width="10.73046875" bestFit="1" customWidth="1"/>
    <col min="225" max="234" width="11.73046875" bestFit="1" customWidth="1"/>
    <col min="235" max="235" width="10.73046875" bestFit="1" customWidth="1"/>
    <col min="236" max="251" width="11.73046875" bestFit="1" customWidth="1"/>
    <col min="252" max="252" width="10.73046875" bestFit="1" customWidth="1"/>
    <col min="253" max="255" width="11.73046875" bestFit="1" customWidth="1"/>
    <col min="256" max="256" width="10.73046875" bestFit="1" customWidth="1"/>
    <col min="257" max="258" width="11.73046875" bestFit="1" customWidth="1"/>
    <col min="259" max="259" width="10.73046875" bestFit="1" customWidth="1"/>
    <col min="260" max="262" width="11.73046875" bestFit="1" customWidth="1"/>
    <col min="263" max="263" width="10.73046875" bestFit="1" customWidth="1"/>
    <col min="264" max="268" width="11.73046875" bestFit="1" customWidth="1"/>
    <col min="269" max="269" width="10.73046875" bestFit="1" customWidth="1"/>
    <col min="270" max="272" width="11.73046875" bestFit="1" customWidth="1"/>
    <col min="273" max="273" width="10.33203125" bestFit="1" customWidth="1"/>
    <col min="274" max="276" width="11.73046875" bestFit="1" customWidth="1"/>
    <col min="277" max="278" width="11.59765625" bestFit="1" customWidth="1"/>
    <col min="279" max="280" width="10.59765625" bestFit="1" customWidth="1"/>
    <col min="281" max="292" width="11.59765625" bestFit="1" customWidth="1"/>
    <col min="293" max="293" width="10.59765625" bestFit="1" customWidth="1"/>
    <col min="294" max="337" width="11.59765625" bestFit="1" customWidth="1"/>
    <col min="338" max="338" width="10.59765625" bestFit="1" customWidth="1"/>
    <col min="339" max="344" width="11.59765625" bestFit="1" customWidth="1"/>
    <col min="345" max="345" width="10.59765625" bestFit="1" customWidth="1"/>
    <col min="346" max="354" width="11.59765625" bestFit="1" customWidth="1"/>
    <col min="355" max="355" width="10.59765625" bestFit="1" customWidth="1"/>
    <col min="356" max="374" width="11.59765625" bestFit="1" customWidth="1"/>
    <col min="375" max="375" width="10.59765625" bestFit="1" customWidth="1"/>
    <col min="376" max="390" width="11.59765625" bestFit="1" customWidth="1"/>
    <col min="391" max="391" width="11.73046875" bestFit="1" customWidth="1"/>
    <col min="392" max="392" width="10.73046875" bestFit="1" customWidth="1"/>
    <col min="393" max="393" width="11.59765625" bestFit="1" customWidth="1"/>
  </cols>
  <sheetData>
    <row r="1" spans="1:52" x14ac:dyDescent="0.45">
      <c r="A1" t="s">
        <v>6</v>
      </c>
      <c r="B1" t="s" vm="1">
        <v>67</v>
      </c>
    </row>
    <row r="2" spans="1:52" x14ac:dyDescent="0.45">
      <c r="A2" t="s">
        <v>63</v>
      </c>
      <c r="B2" t="s" vm="2">
        <v>68</v>
      </c>
    </row>
    <row r="3" spans="1:52" x14ac:dyDescent="0.45">
      <c r="A3" t="s">
        <v>64</v>
      </c>
      <c r="B3" t="s" vm="3">
        <v>69</v>
      </c>
    </row>
    <row r="4" spans="1:52" x14ac:dyDescent="0.45">
      <c r="A4" t="s">
        <v>65</v>
      </c>
      <c r="B4" t="s" vm="4">
        <v>70</v>
      </c>
      <c r="D4" t="s">
        <v>78</v>
      </c>
    </row>
    <row r="5" spans="1:52" x14ac:dyDescent="0.45">
      <c r="A5" t="s">
        <v>66</v>
      </c>
      <c r="B5" t="s" vm="5">
        <v>71</v>
      </c>
      <c r="D5" t="e" cm="1">
        <f t="array" ref="D5">CUBECALCULATE($B$1,$B$2,$B$3,$B$4,$B$5,$B$6,$A$8,$A10,B$9)</f>
        <v>#VALUE!</v>
      </c>
    </row>
    <row r="6" spans="1:52" x14ac:dyDescent="0.45">
      <c r="A6" t="s">
        <v>73</v>
      </c>
      <c r="B6" t="s" vm="6">
        <v>72</v>
      </c>
    </row>
    <row r="8" spans="1:52" x14ac:dyDescent="0.45">
      <c r="A8" t="str" vm="58">
        <f>CUBEMEMBER("ThisWorkbookDataModel","[Measures].[Sum of Value]")</f>
        <v>Sum of Value</v>
      </c>
      <c r="B8" t="s">
        <v>8</v>
      </c>
    </row>
    <row r="9" spans="1:52" x14ac:dyDescent="0.45">
      <c r="B9" t="str" vm="54">
        <f>CUBEMEMBER("ThisWorkbookDataModel","[RestrictedQuery].[DateField (Year)].&amp;[1970]")</f>
        <v>1970</v>
      </c>
      <c r="C9" t="str" vm="33">
        <f>CUBEMEMBER("ThisWorkbookDataModel","[RestrictedQuery].[DateField (Year)].&amp;[1971]")</f>
        <v>1971</v>
      </c>
      <c r="D9" t="str" vm="13">
        <f>CUBEMEMBER("ThisWorkbookDataModel","[RestrictedQuery].[DateField (Year)].&amp;[1972]")</f>
        <v>1972</v>
      </c>
      <c r="E9" t="str" vm="12">
        <f>CUBEMEMBER("ThisWorkbookDataModel","[RestrictedQuery].[DateField (Year)].&amp;[1973]")</f>
        <v>1973</v>
      </c>
      <c r="F9" t="str" vm="11">
        <f>CUBEMEMBER("ThisWorkbookDataModel","[RestrictedQuery].[DateField (Year)].&amp;[1974]")</f>
        <v>1974</v>
      </c>
      <c r="G9" t="str" vm="31">
        <f>CUBEMEMBER("ThisWorkbookDataModel","[RestrictedQuery].[DateField (Year)].&amp;[1975]")</f>
        <v>1975</v>
      </c>
      <c r="H9" t="str" vm="44">
        <f>CUBEMEMBER("ThisWorkbookDataModel","[RestrictedQuery].[DateField (Year)].&amp;[1976]")</f>
        <v>1976</v>
      </c>
      <c r="I9" t="str" vm="42">
        <f>CUBEMEMBER("ThisWorkbookDataModel","[RestrictedQuery].[DateField (Year)].&amp;[1977]")</f>
        <v>1977</v>
      </c>
      <c r="J9" t="str" vm="36">
        <f>CUBEMEMBER("ThisWorkbookDataModel","[RestrictedQuery].[DateField (Year)].&amp;[1978]")</f>
        <v>1978</v>
      </c>
      <c r="K9" t="str" vm="24">
        <f>CUBEMEMBER("ThisWorkbookDataModel","[RestrictedQuery].[DateField (Year)].&amp;[1979]")</f>
        <v>1979</v>
      </c>
      <c r="L9" t="str" vm="23">
        <f>CUBEMEMBER("ThisWorkbookDataModel","[RestrictedQuery].[DateField (Year)].&amp;[1980]")</f>
        <v>1980</v>
      </c>
      <c r="M9" t="str" vm="20">
        <f>CUBEMEMBER("ThisWorkbookDataModel","[RestrictedQuery].[DateField (Year)].&amp;[1981]")</f>
        <v>1981</v>
      </c>
      <c r="N9" t="str" vm="17">
        <f>CUBEMEMBER("ThisWorkbookDataModel","[RestrictedQuery].[DateField (Year)].&amp;[1982]")</f>
        <v>1982</v>
      </c>
      <c r="O9" t="str" vm="60">
        <f>CUBEMEMBER("ThisWorkbookDataModel","[RestrictedQuery].[DateField (Year)].&amp;[1983]")</f>
        <v>1983</v>
      </c>
      <c r="P9" t="str" vm="9">
        <f>CUBEMEMBER("ThisWorkbookDataModel","[RestrictedQuery].[DateField (Year)].&amp;[1984]")</f>
        <v>1984</v>
      </c>
      <c r="Q9" t="str" vm="57">
        <f>CUBEMEMBER("ThisWorkbookDataModel","[RestrictedQuery].[DateField (Year)].&amp;[1985]")</f>
        <v>1985</v>
      </c>
      <c r="R9" t="str" vm="53">
        <f>CUBEMEMBER("ThisWorkbookDataModel","[RestrictedQuery].[DateField (Year)].&amp;[1986]")</f>
        <v>1986</v>
      </c>
      <c r="S9" t="str" vm="50">
        <f>CUBEMEMBER("ThisWorkbookDataModel","[RestrictedQuery].[DateField (Year)].&amp;[1987]")</f>
        <v>1987</v>
      </c>
      <c r="T9" t="str" vm="32">
        <f>CUBEMEMBER("ThisWorkbookDataModel","[RestrictedQuery].[DateField (Year)].&amp;[1988]")</f>
        <v>1988</v>
      </c>
      <c r="U9" t="str" vm="29">
        <f>CUBEMEMBER("ThisWorkbookDataModel","[RestrictedQuery].[DateField (Year)].&amp;[1989]")</f>
        <v>1989</v>
      </c>
      <c r="V9" t="str" vm="41">
        <f>CUBEMEMBER("ThisWorkbookDataModel","[RestrictedQuery].[DateField (Year)].&amp;[1990]")</f>
        <v>1990</v>
      </c>
      <c r="W9" t="str" vm="25">
        <f>CUBEMEMBER("ThisWorkbookDataModel","[RestrictedQuery].[DateField (Year)].&amp;[1991]")</f>
        <v>1991</v>
      </c>
      <c r="X9" t="str" vm="39">
        <f>CUBEMEMBER("ThisWorkbookDataModel","[RestrictedQuery].[DateField (Year)].&amp;[1992]")</f>
        <v>1992</v>
      </c>
      <c r="Y9" t="str" vm="38">
        <f>CUBEMEMBER("ThisWorkbookDataModel","[RestrictedQuery].[DateField (Year)].&amp;[1993]")</f>
        <v>1993</v>
      </c>
      <c r="Z9" t="str" vm="35">
        <f>CUBEMEMBER("ThisWorkbookDataModel","[RestrictedQuery].[DateField (Year)].&amp;[1994]")</f>
        <v>1994</v>
      </c>
      <c r="AA9" t="str" vm="27">
        <f>CUBEMEMBER("ThisWorkbookDataModel","[RestrictedQuery].[DateField (Year)].&amp;[1995]")</f>
        <v>1995</v>
      </c>
      <c r="AB9" t="str" vm="22">
        <f>CUBEMEMBER("ThisWorkbookDataModel","[RestrictedQuery].[DateField (Year)].&amp;[1996]")</f>
        <v>1996</v>
      </c>
      <c r="AC9" t="str" vm="19">
        <f>CUBEMEMBER("ThisWorkbookDataModel","[RestrictedQuery].[DateField (Year)].&amp;[1997]")</f>
        <v>1997</v>
      </c>
      <c r="AD9" t="str" vm="16">
        <f>CUBEMEMBER("ThisWorkbookDataModel","[RestrictedQuery].[DateField (Year)].&amp;[1998]")</f>
        <v>1998</v>
      </c>
      <c r="AE9" t="str" vm="10">
        <f>CUBEMEMBER("ThisWorkbookDataModel","[RestrictedQuery].[DateField (Year)].&amp;[1999]")</f>
        <v>1999</v>
      </c>
      <c r="AF9" t="str" vm="8">
        <f>CUBEMEMBER("ThisWorkbookDataModel","[RestrictedQuery].[DateField (Year)].&amp;[2000]")</f>
        <v>2000</v>
      </c>
      <c r="AG9" t="str" vm="56">
        <f>CUBEMEMBER("ThisWorkbookDataModel","[RestrictedQuery].[DateField (Year)].&amp;[2001]")</f>
        <v>2001</v>
      </c>
      <c r="AH9" t="str" vm="52">
        <f>CUBEMEMBER("ThisWorkbookDataModel","[RestrictedQuery].[DateField (Year)].&amp;[2002]")</f>
        <v>2002</v>
      </c>
      <c r="AI9" t="str" vm="49">
        <f>CUBEMEMBER("ThisWorkbookDataModel","[RestrictedQuery].[DateField (Year)].&amp;[2003]")</f>
        <v>2003</v>
      </c>
      <c r="AJ9" t="str" vm="26">
        <f>CUBEMEMBER("ThisWorkbookDataModel","[RestrictedQuery].[DateField (Year)].&amp;[2004]")</f>
        <v>2004</v>
      </c>
      <c r="AK9" t="str" vm="47">
        <f>CUBEMEMBER("ThisWorkbookDataModel","[RestrictedQuery].[DateField (Year)].&amp;[2005]")</f>
        <v>2005</v>
      </c>
      <c r="AL9" t="str" vm="40">
        <f>CUBEMEMBER("ThisWorkbookDataModel","[RestrictedQuery].[DateField (Year)].&amp;[2006]")</f>
        <v>2006</v>
      </c>
      <c r="AM9" t="str" vm="28">
        <f>CUBEMEMBER("ThisWorkbookDataModel","[RestrictedQuery].[DateField (Year)].&amp;[2007]")</f>
        <v>2007</v>
      </c>
      <c r="AN9" t="str" vm="43">
        <f>CUBEMEMBER("ThisWorkbookDataModel","[RestrictedQuery].[DateField (Year)].&amp;[2008]")</f>
        <v>2008</v>
      </c>
      <c r="AO9" t="str" vm="37">
        <f>CUBEMEMBER("ThisWorkbookDataModel","[RestrictedQuery].[DateField (Year)].&amp;[2009]")</f>
        <v>2009</v>
      </c>
      <c r="AP9" t="str" vm="34">
        <f>CUBEMEMBER("ThisWorkbookDataModel","[RestrictedQuery].[DateField (Year)].&amp;[2010]")</f>
        <v>2010</v>
      </c>
      <c r="AQ9" t="str" vm="30">
        <f>CUBEMEMBER("ThisWorkbookDataModel","[RestrictedQuery].[DateField (Year)].&amp;[2011]")</f>
        <v>2011</v>
      </c>
      <c r="AR9" t="str" vm="21">
        <f>CUBEMEMBER("ThisWorkbookDataModel","[RestrictedQuery].[DateField (Year)].&amp;[2012]")</f>
        <v>2012</v>
      </c>
      <c r="AS9" t="str" vm="18">
        <f>CUBEMEMBER("ThisWorkbookDataModel","[RestrictedQuery].[DateField (Year)].&amp;[2013]")</f>
        <v>2013</v>
      </c>
      <c r="AT9" t="str" vm="15">
        <f>CUBEMEMBER("ThisWorkbookDataModel","[RestrictedQuery].[DateField (Year)].&amp;[2014]")</f>
        <v>2014</v>
      </c>
      <c r="AU9" t="str" vm="59">
        <f>CUBEMEMBER("ThisWorkbookDataModel","[RestrictedQuery].[DateField (Year)].&amp;[2015]")</f>
        <v>2015</v>
      </c>
      <c r="AV9" t="str" vm="7">
        <f>CUBEMEMBER("ThisWorkbookDataModel","[RestrictedQuery].[DateField (Year)].&amp;[2016]")</f>
        <v>2016</v>
      </c>
      <c r="AW9" t="str" vm="55">
        <f>CUBEMEMBER("ThisWorkbookDataModel","[RestrictedQuery].[DateField (Year)].&amp;[2017]")</f>
        <v>2017</v>
      </c>
      <c r="AX9" t="str" vm="51">
        <f>CUBEMEMBER("ThisWorkbookDataModel","[RestrictedQuery].[DateField (Year)].&amp;[2018]")</f>
        <v>2018</v>
      </c>
      <c r="AY9" t="str" vm="48">
        <f>CUBEMEMBER("ThisWorkbookDataModel","[RestrictedQuery].[DateField (Year)].&amp;[2019]")</f>
        <v>2019</v>
      </c>
      <c r="AZ9" t="str" vm="61">
        <f>CUBESET("ThisWorkbookDataModel",($AY$9,$AX$9,$AW$9,$AV$9,$AU$9,$AT$9,$AS$9,$AR$9,$AQ$9,$AP$9,$AO$9,$AN$9,$AM$9,$AL$9,$AK$9,$AJ$9,$AI$9,$AH$9,$AG$9,$AF$9,$AE$9,$AD$9,$AC$9,$AB$9,$AA$9,$Z$9,$Y$9,$X$9,$W$9,$V$9,$U$9,$T$9,$S$9,$R$9,$Q$9,$P$9,$O$9,$N$9,$M$9,$L$9,$K$9,$J$9,$I$9,$H$9,$G$9,$F$9,$E$9,$D$9,$C$9,$B$9),"Grand Total")</f>
        <v>Grand Total</v>
      </c>
    </row>
    <row r="12" spans="1:52" x14ac:dyDescent="0.45">
      <c r="A12" t="s">
        <v>60</v>
      </c>
    </row>
    <row r="13" spans="1:52" x14ac:dyDescent="0.45">
      <c r="A13" s="3" t="str" vm="46">
        <f>CUBEMEMBER("ThisWorkbookDataModel","[RestrictedQuery].[GeoStandardName].&amp;[France]")</f>
        <v>France</v>
      </c>
      <c r="B13" vm="164">
        <f>CUBEVALUE("ThisWorkbookDataModel",$B$1,$B$2,$B$3,$B$4,$B$5,$B$6,$A$8,$A13,B$9)</f>
        <v>148456357888</v>
      </c>
      <c r="C13" vm="156">
        <f>CUBEVALUE("ThisWorkbookDataModel",$B$1,$B$2,$B$3,$B$4,$B$5,$B$6,$A$8,$A13,C$9)</f>
        <v>165966610432</v>
      </c>
      <c r="D13" vm="147">
        <f>CUBEVALUE("ThisWorkbookDataModel",$B$1,$B$2,$B$3,$B$4,$B$5,$B$6,$A$8,$A13,D$9)</f>
        <v>203494146048</v>
      </c>
      <c r="E13" vm="118">
        <f>CUBEVALUE("ThisWorkbookDataModel",$B$1,$B$2,$B$3,$B$4,$B$5,$B$6,$A$8,$A13,E$9)</f>
        <v>264429879296</v>
      </c>
      <c r="F13" vm="114">
        <f>CUBEVALUE("ThisWorkbookDataModel",$B$1,$B$2,$B$3,$B$4,$B$5,$B$6,$A$8,$A13,F$9)</f>
        <v>285552377856</v>
      </c>
      <c r="G13" vm="104">
        <f>CUBEVALUE("ThisWorkbookDataModel",$B$1,$B$2,$B$3,$B$4,$B$5,$B$6,$A$8,$A13,G$9)</f>
        <v>360832172032</v>
      </c>
      <c r="H13" vm="94">
        <f>CUBEVALUE("ThisWorkbookDataModel",$B$1,$B$2,$B$3,$B$4,$B$5,$B$6,$A$8,$A13,H$9)</f>
        <v>372319027200</v>
      </c>
      <c r="I13" vm="76">
        <f>CUBEVALUE("ThisWorkbookDataModel",$B$1,$B$2,$B$3,$B$4,$B$5,$B$6,$A$8,$A13,I$9)</f>
        <v>410279477248</v>
      </c>
      <c r="J13" vm="71">
        <f>CUBEVALUE("ThisWorkbookDataModel",$B$1,$B$2,$B$3,$B$4,$B$5,$B$6,$A$8,$A13,J$9)</f>
        <v>506707836928</v>
      </c>
      <c r="K13" vm="205">
        <f>CUBEVALUE("ThisWorkbookDataModel",$B$1,$B$2,$B$3,$B$4,$B$5,$B$6,$A$8,$A13,K$9)</f>
        <v>613953110016</v>
      </c>
      <c r="L13" vm="193">
        <f>CUBEVALUE("ThisWorkbookDataModel",$B$1,$B$2,$B$3,$B$4,$B$5,$B$6,$A$8,$A13,L$9)</f>
        <v>701288415232</v>
      </c>
      <c r="M13" vm="184">
        <f>CUBEVALUE("ThisWorkbookDataModel",$B$1,$B$2,$B$3,$B$4,$B$5,$B$6,$A$8,$A13,M$9)</f>
        <v>615552188416</v>
      </c>
      <c r="N13" vm="196">
        <f>CUBEVALUE("ThisWorkbookDataModel",$B$1,$B$2,$B$3,$B$4,$B$5,$B$6,$A$8,$A13,N$9)</f>
        <v>584877735936</v>
      </c>
      <c r="O13" vm="136">
        <f>CUBEVALUE("ThisWorkbookDataModel",$B$1,$B$2,$B$3,$B$4,$B$5,$B$6,$A$8,$A13,O$9)</f>
        <v>559869198336</v>
      </c>
      <c r="P13" vm="134">
        <f>CUBEVALUE("ThisWorkbookDataModel",$B$1,$B$2,$B$3,$B$4,$B$5,$B$6,$A$8,$A13,P$9)</f>
        <v>530683789312</v>
      </c>
      <c r="Q13" vm="167">
        <f>CUBEVALUE("ThisWorkbookDataModel",$B$1,$B$2,$B$3,$B$4,$B$5,$B$6,$A$8,$A13,Q$9)</f>
        <v>553138388992</v>
      </c>
      <c r="R13" vm="163">
        <f>CUBEVALUE("ThisWorkbookDataModel",$B$1,$B$2,$B$3,$B$4,$B$5,$B$6,$A$8,$A13,R$9)</f>
        <v>771470786560</v>
      </c>
      <c r="S13" vm="155">
        <f>CUBEVALUE("ThisWorkbookDataModel",$B$1,$B$2,$B$3,$B$4,$B$5,$B$6,$A$8,$A13,S$9)</f>
        <v>934173278208</v>
      </c>
      <c r="T13" vm="146">
        <f>CUBEVALUE("ThisWorkbookDataModel",$B$1,$B$2,$B$3,$B$4,$B$5,$B$6,$A$8,$A13,T$9)</f>
        <v>1018847035392</v>
      </c>
      <c r="U13" vm="132">
        <f>CUBEVALUE("ThisWorkbookDataModel",$B$1,$B$2,$B$3,$B$4,$B$5,$B$6,$A$8,$A13,U$9)</f>
        <v>1025211826176</v>
      </c>
      <c r="V13" vm="113">
        <f>CUBEVALUE("ThisWorkbookDataModel",$B$1,$B$2,$B$3,$B$4,$B$5,$B$6,$A$8,$A13,V$9)</f>
        <v>1269179613184</v>
      </c>
      <c r="W13" vm="103">
        <f>CUBEVALUE("ThisWorkbookDataModel",$B$1,$B$2,$B$3,$B$4,$B$5,$B$6,$A$8,$A13,W$9)</f>
        <v>1269276868608</v>
      </c>
      <c r="X13" vm="93">
        <f>CUBEVALUE("ThisWorkbookDataModel",$B$1,$B$2,$B$3,$B$4,$B$5,$B$6,$A$8,$A13,X$9)</f>
        <v>1401465864192</v>
      </c>
      <c r="Y13" vm="209">
        <f>CUBEVALUE("ThisWorkbookDataModel",$B$1,$B$2,$B$3,$B$4,$B$5,$B$6,$A$8,$A13,Y$9)</f>
        <v>1322815586304</v>
      </c>
      <c r="Z13" vm="70">
        <f>CUBEVALUE("ThisWorkbookDataModel",$B$1,$B$2,$B$3,$B$4,$B$5,$B$6,$A$8,$A13,Z$9)</f>
        <v>1393982701568</v>
      </c>
      <c r="AA13" vm="204">
        <f>CUBEVALUE("ThisWorkbookDataModel",$B$1,$B$2,$B$3,$B$4,$B$5,$B$6,$A$8,$A13,AA$9)</f>
        <v>1601094811648</v>
      </c>
      <c r="AB13" vm="192">
        <f>CUBEVALUE("ThisWorkbookDataModel",$B$1,$B$2,$B$3,$B$4,$B$5,$B$6,$A$8,$A13,AB$9)</f>
        <v>1605675122688</v>
      </c>
      <c r="AC13" vm="183">
        <f>CUBEVALUE("ThisWorkbookDataModel",$B$1,$B$2,$B$3,$B$4,$B$5,$B$6,$A$8,$A13,AC$9)</f>
        <v>1452884885504</v>
      </c>
      <c r="AD13" vm="175">
        <f>CUBEVALUE("ThisWorkbookDataModel",$B$1,$B$2,$B$3,$B$4,$B$5,$B$6,$A$8,$A13,AD$9)</f>
        <v>1503108792320</v>
      </c>
      <c r="AE13" vm="83">
        <f>CUBEVALUE("ThisWorkbookDataModel",$B$1,$B$2,$B$3,$B$4,$B$5,$B$6,$A$8,$A13,AE$9)</f>
        <v>1492647542784</v>
      </c>
      <c r="AF13" vm="212">
        <f>CUBEVALUE("ThisWorkbookDataModel",$B$1,$B$2,$B$3,$B$4,$B$5,$B$6,$A$8,$A13,AF$9)</f>
        <v>1362248990720</v>
      </c>
      <c r="AG13" vm="122">
        <f>CUBEVALUE("ThisWorkbookDataModel",$B$1,$B$2,$B$3,$B$4,$B$5,$B$6,$A$8,$A13,AG$9)</f>
        <v>1376465321984</v>
      </c>
      <c r="AH13" vm="162">
        <f>CUBEVALUE("ThisWorkbookDataModel",$B$1,$B$2,$B$3,$B$4,$B$5,$B$6,$A$8,$A13,AH$9)</f>
        <v>1494286598144</v>
      </c>
      <c r="AI13" vm="154">
        <f>CUBEVALUE("ThisWorkbookDataModel",$B$1,$B$2,$B$3,$B$4,$B$5,$B$6,$A$8,$A13,AI$9)</f>
        <v>1840480780288</v>
      </c>
      <c r="AJ13" vm="145">
        <f>CUBEVALUE("ThisWorkbookDataModel",$B$1,$B$2,$B$3,$B$4,$B$5,$B$6,$A$8,$A13,AJ$9)</f>
        <v>2115742466048</v>
      </c>
      <c r="AK13" vm="117">
        <f>CUBEVALUE("ThisWorkbookDataModel",$B$1,$B$2,$B$3,$B$4,$B$5,$B$6,$A$8,$A13,AK$9)</f>
        <v>2196126040064</v>
      </c>
      <c r="AL13" vm="112">
        <f>CUBEVALUE("ThisWorkbookDataModel",$B$1,$B$2,$B$3,$B$4,$B$5,$B$6,$A$8,$A13,AL$9)</f>
        <v>2318593687552</v>
      </c>
      <c r="AM13" vm="102">
        <f>CUBEVALUE("ThisWorkbookDataModel",$B$1,$B$2,$B$3,$B$4,$B$5,$B$6,$A$8,$A13,AM$9)</f>
        <v>2657213218816</v>
      </c>
      <c r="AN13" vm="92">
        <f>CUBEVALUE("ThisWorkbookDataModel",$B$1,$B$2,$B$3,$B$4,$B$5,$B$6,$A$8,$A13,AN$9)</f>
        <v>2918382829568</v>
      </c>
      <c r="AO13" vm="75">
        <f>CUBEVALUE("ThisWorkbookDataModel",$B$1,$B$2,$B$3,$B$4,$B$5,$B$6,$A$8,$A13,AO$9)</f>
        <v>2690222391296</v>
      </c>
      <c r="AP13" vm="69">
        <f>CUBEVALUE("ThisWorkbookDataModel",$B$1,$B$2,$B$3,$B$4,$B$5,$B$6,$A$8,$A13,AP$9)</f>
        <v>2642609438720</v>
      </c>
      <c r="AQ13" vm="203">
        <f>CUBEVALUE("ThisWorkbookDataModel",$B$1,$B$2,$B$3,$B$4,$B$5,$B$6,$A$8,$A13,AQ$9)</f>
        <v>2861408190464</v>
      </c>
      <c r="AR13" vm="191">
        <f>CUBEVALUE("ThisWorkbookDataModel",$B$1,$B$2,$B$3,$B$4,$B$5,$B$6,$A$8,$A13,AR$9)</f>
        <v>2683825291264</v>
      </c>
      <c r="AS13" vm="182">
        <f>CUBEVALUE("ThisWorkbookDataModel",$B$1,$B$2,$B$3,$B$4,$B$5,$B$6,$A$8,$A13,AS$9)</f>
        <v>2811077853184</v>
      </c>
      <c r="AT13" vm="137">
        <f>CUBEVALUE("ThisWorkbookDataModel",$B$1,$B$2,$B$3,$B$4,$B$5,$B$6,$A$8,$A13,AT$9)</f>
        <v>2852165779456</v>
      </c>
      <c r="AU13" vm="80">
        <f>CUBEVALUE("ThisWorkbookDataModel",$B$1,$B$2,$B$3,$B$4,$B$5,$B$6,$A$8,$A13,AU$9)</f>
        <v>2438207897600</v>
      </c>
      <c r="AV13" vm="168">
        <f>CUBEVALUE("ThisWorkbookDataModel",$B$1,$B$2,$B$3,$B$4,$B$5,$B$6,$A$8,$A13,AV$9)</f>
        <v>2471285489664</v>
      </c>
      <c r="AW13" vm="119">
        <f>CUBEVALUE("ThisWorkbookDataModel",$B$1,$B$2,$B$3,$B$4,$B$5,$B$6,$A$8,$A13,AW$9)</f>
        <v>2595151151104</v>
      </c>
      <c r="AX13" vm="172">
        <f>CUBEVALUE("ThisWorkbookDataModel",$B$1,$B$2,$B$3,$B$4,$B$5,$B$6,$A$8,$A13,AX$9)</f>
        <v>2787863953408</v>
      </c>
      <c r="AY13" vm="153">
        <f>CUBEVALUE("ThisWorkbookDataModel",$B$1,$B$2,$B$3,$B$4,$B$5,$B$6,$A$8,$A13,AY$9)</f>
        <v>2715518238720</v>
      </c>
      <c r="AZ13" vm="144">
        <f>CUBEVALUE("ThisWorkbookDataModel",$B$1,$B$2,$B$3,$B$4,$B$5,$B$6,$A$8,$A13,AZ$9)</f>
        <v>72768111034368</v>
      </c>
    </row>
    <row r="14" spans="1:52" x14ac:dyDescent="0.45">
      <c r="A14" s="3" t="str" vm="14">
        <f>CUBEMEMBER("ThisWorkbookDataModel","[RestrictedQuery].[GeoStandardName].&amp;[United Kingdom]")</f>
        <v>United Kingdom</v>
      </c>
      <c r="B14" vm="131">
        <f>CUBEVALUE("ThisWorkbookDataModel",$B$1,$B$2,$B$3,$B$4,$B$5,$B$6,$A$8,$A14,B$9)</f>
        <v>130671943680</v>
      </c>
      <c r="C14" vm="111">
        <f>CUBEVALUE("ThisWorkbookDataModel",$B$1,$B$2,$B$3,$B$4,$B$5,$B$6,$A$8,$A14,C$9)</f>
        <v>148113899520</v>
      </c>
      <c r="D14" vm="101">
        <f>CUBEVALUE("ThisWorkbookDataModel",$B$1,$B$2,$B$3,$B$4,$B$5,$B$6,$A$8,$A14,D$9)</f>
        <v>169965027328</v>
      </c>
      <c r="E14" vm="91">
        <f>CUBEVALUE("ThisWorkbookDataModel",$B$1,$B$2,$B$3,$B$4,$B$5,$B$6,$A$8,$A14,E$9)</f>
        <v>192537968640</v>
      </c>
      <c r="F14" vm="81">
        <f>CUBEVALUE("ThisWorkbookDataModel",$B$1,$B$2,$B$3,$B$4,$B$5,$B$6,$A$8,$A14,F$9)</f>
        <v>206131363840</v>
      </c>
      <c r="G14" vm="68">
        <f>CUBEVALUE("ThisWorkbookDataModel",$B$1,$B$2,$B$3,$B$4,$B$5,$B$6,$A$8,$A14,G$9)</f>
        <v>241756635136</v>
      </c>
      <c r="H14" vm="202">
        <f>CUBEVALUE("ThisWorkbookDataModel",$B$1,$B$2,$B$3,$B$4,$B$5,$B$6,$A$8,$A14,H$9)</f>
        <v>232614559744</v>
      </c>
      <c r="I14" vm="190">
        <f>CUBEVALUE("ThisWorkbookDataModel",$B$1,$B$2,$B$3,$B$4,$B$5,$B$6,$A$8,$A14,I$9)</f>
        <v>263066451968</v>
      </c>
      <c r="J14" vm="181">
        <f>CUBEVALUE("ThisWorkbookDataModel",$B$1,$B$2,$B$3,$B$4,$B$5,$B$6,$A$8,$A14,J$9)</f>
        <v>335883042816</v>
      </c>
      <c r="K14" vm="214">
        <f>CUBEVALUE("ThisWorkbookDataModel",$B$1,$B$2,$B$3,$B$4,$B$5,$B$6,$A$8,$A14,K$9)</f>
        <v>438994075648</v>
      </c>
      <c r="L14" vm="125">
        <f>CUBEVALUE("ThisWorkbookDataModel",$B$1,$B$2,$B$3,$B$4,$B$5,$B$6,$A$8,$A14,L$9)</f>
        <v>564947714048</v>
      </c>
      <c r="M14" vm="120">
        <f>CUBEVALUE("ThisWorkbookDataModel",$B$1,$B$2,$B$3,$B$4,$B$5,$B$6,$A$8,$A14,M$9)</f>
        <v>540765683712</v>
      </c>
      <c r="N14" vm="133">
        <f>CUBEVALUE("ThisWorkbookDataModel",$B$1,$B$2,$B$3,$B$4,$B$5,$B$6,$A$8,$A14,N$9)</f>
        <v>515048931328</v>
      </c>
      <c r="O14" vm="161">
        <f>CUBEVALUE("ThisWorkbookDataModel",$B$1,$B$2,$B$3,$B$4,$B$5,$B$6,$A$8,$A14,O$9)</f>
        <v>489618014208</v>
      </c>
      <c r="P14" vm="152">
        <f>CUBEVALUE("ThisWorkbookDataModel",$B$1,$B$2,$B$3,$B$4,$B$5,$B$6,$A$8,$A14,P$9)</f>
        <v>461487112192</v>
      </c>
      <c r="Q14" vm="143">
        <f>CUBEVALUE("ThisWorkbookDataModel",$B$1,$B$2,$B$3,$B$4,$B$5,$B$6,$A$8,$A14,Q$9)</f>
        <v>489285156864</v>
      </c>
      <c r="R14" vm="116">
        <f>CUBEVALUE("ThisWorkbookDataModel",$B$1,$B$2,$B$3,$B$4,$B$5,$B$6,$A$8,$A14,R$9)</f>
        <v>601452642304</v>
      </c>
      <c r="S14" vm="110">
        <f>CUBEVALUE("ThisWorkbookDataModel",$B$1,$B$2,$B$3,$B$4,$B$5,$B$6,$A$8,$A14,S$9)</f>
        <v>745162604544</v>
      </c>
      <c r="T14" vm="100">
        <f>CUBEVALUE("ThisWorkbookDataModel",$B$1,$B$2,$B$3,$B$4,$B$5,$B$6,$A$8,$A14,T$9)</f>
        <v>910122745856</v>
      </c>
      <c r="U14" vm="90">
        <f>CUBEVALUE("ThisWorkbookDataModel",$B$1,$B$2,$B$3,$B$4,$B$5,$B$6,$A$8,$A14,U$9)</f>
        <v>926884823040</v>
      </c>
      <c r="V14" vm="208">
        <f>CUBEVALUE("ThisWorkbookDataModel",$B$1,$B$2,$B$3,$B$4,$B$5,$B$6,$A$8,$A14,V$9)</f>
        <v>1093169381376</v>
      </c>
      <c r="W14" vm="67">
        <f>CUBEVALUE("ThisWorkbookDataModel",$B$1,$B$2,$B$3,$B$4,$B$5,$B$6,$A$8,$A14,W$9)</f>
        <v>1142797238272</v>
      </c>
      <c r="X14" vm="201">
        <f>CUBEVALUE("ThisWorkbookDataModel",$B$1,$B$2,$B$3,$B$4,$B$5,$B$6,$A$8,$A14,X$9)</f>
        <v>1179659534336</v>
      </c>
      <c r="Y14" vm="189">
        <f>CUBEVALUE("ThisWorkbookDataModel",$B$1,$B$2,$B$3,$B$4,$B$5,$B$6,$A$8,$A14,Y$9)</f>
        <v>1061388746752</v>
      </c>
      <c r="Z14" vm="180">
        <f>CUBEVALUE("ThisWorkbookDataModel",$B$1,$B$2,$B$3,$B$4,$B$5,$B$6,$A$8,$A14,Z$9)</f>
        <v>1140489715712</v>
      </c>
      <c r="AA14" vm="123">
        <f>CUBEVALUE("ThisWorkbookDataModel",$B$1,$B$2,$B$3,$B$4,$B$5,$B$6,$A$8,$A14,AA$9)</f>
        <v>1341584310272</v>
      </c>
      <c r="AB14" vm="169">
        <f>CUBEVALUE("ThisWorkbookDataModel",$B$1,$B$2,$B$3,$B$4,$B$5,$B$6,$A$8,$A14,AB$9)</f>
        <v>1415358840832</v>
      </c>
      <c r="AC14" vm="124">
        <f>CUBEVALUE("ThisWorkbookDataModel",$B$1,$B$2,$B$3,$B$4,$B$5,$B$6,$A$8,$A14,AC$9)</f>
        <v>1559078240256</v>
      </c>
      <c r="AD14" vm="166">
        <f>CUBEVALUE("ThisWorkbookDataModel",$B$1,$B$2,$B$3,$B$4,$B$5,$B$6,$A$8,$A14,AD$9)</f>
        <v>1650172231680</v>
      </c>
      <c r="AE14" vm="160">
        <f>CUBEVALUE("ThisWorkbookDataModel",$B$1,$B$2,$B$3,$B$4,$B$5,$B$6,$A$8,$A14,AE$9)</f>
        <v>1682399297536</v>
      </c>
      <c r="AF14" vm="170">
        <f>CUBEVALUE("ThisWorkbookDataModel",$B$1,$B$2,$B$3,$B$4,$B$5,$B$6,$A$8,$A14,AF$9)</f>
        <v>1657816612864</v>
      </c>
      <c r="AG14" vm="142">
        <f>CUBEVALUE("ThisWorkbookDataModel",$B$1,$B$2,$B$3,$B$4,$B$5,$B$6,$A$8,$A14,AG$9)</f>
        <v>1640246149120</v>
      </c>
      <c r="AH14" vm="130">
        <f>CUBEVALUE("ThisWorkbookDataModel",$B$1,$B$2,$B$3,$B$4,$B$5,$B$6,$A$8,$A14,AH$9)</f>
        <v>1784473976832</v>
      </c>
      <c r="AI14" vm="109">
        <f>CUBEVALUE("ThisWorkbookDataModel",$B$1,$B$2,$B$3,$B$4,$B$5,$B$6,$A$8,$A14,AI$9)</f>
        <v>2053018746880</v>
      </c>
      <c r="AJ14" vm="99">
        <f>CUBEVALUE("ThisWorkbookDataModel",$B$1,$B$2,$B$3,$B$4,$B$5,$B$6,$A$8,$A14,AJ$9)</f>
        <v>2416931504128</v>
      </c>
      <c r="AK14" vm="89">
        <f>CUBEVALUE("ThisWorkbookDataModel",$B$1,$B$2,$B$3,$B$4,$B$5,$B$6,$A$8,$A14,AK$9)</f>
        <v>2538680090624</v>
      </c>
      <c r="AL14" vm="74">
        <f>CUBEVALUE("ThisWorkbookDataModel",$B$1,$B$2,$B$3,$B$4,$B$5,$B$6,$A$8,$A14,AL$9)</f>
        <v>2713749815296</v>
      </c>
      <c r="AM14" vm="66">
        <f>CUBEVALUE("ThisWorkbookDataModel",$B$1,$B$2,$B$3,$B$4,$B$5,$B$6,$A$8,$A14,AM$9)</f>
        <v>3100882239488</v>
      </c>
      <c r="AN14" vm="200">
        <f>CUBEVALUE("ThisWorkbookDataModel",$B$1,$B$2,$B$3,$B$4,$B$5,$B$6,$A$8,$A14,AN$9)</f>
        <v>2922667311104</v>
      </c>
      <c r="AO14" vm="188">
        <f>CUBEVALUE("ThisWorkbookDataModel",$B$1,$B$2,$B$3,$B$4,$B$5,$B$6,$A$8,$A14,AO$9)</f>
        <v>2410909794304</v>
      </c>
      <c r="AP14" vm="179">
        <f>CUBEVALUE("ThisWorkbookDataModel",$B$1,$B$2,$B$3,$B$4,$B$5,$B$6,$A$8,$A14,AP$9)</f>
        <v>2475244388352</v>
      </c>
      <c r="AQ14" vm="195">
        <f>CUBEVALUE("ThisWorkbookDataModel",$B$1,$B$2,$B$3,$B$4,$B$5,$B$6,$A$8,$A14,AQ$9)</f>
        <v>2659310108672</v>
      </c>
      <c r="AR14" vm="135">
        <f>CUBEVALUE("ThisWorkbookDataModel",$B$1,$B$2,$B$3,$B$4,$B$5,$B$6,$A$8,$A14,AR$9)</f>
        <v>2704887775232</v>
      </c>
      <c r="AS14" vm="174">
        <f>CUBEVALUE("ThisWorkbookDataModel",$B$1,$B$2,$B$3,$B$4,$B$5,$B$6,$A$8,$A14,AS$9)</f>
        <v>2786022916096</v>
      </c>
      <c r="AT14" vm="210">
        <f>CUBEVALUE("ThisWorkbookDataModel",$B$1,$B$2,$B$3,$B$4,$B$5,$B$6,$A$8,$A14,AT$9)</f>
        <v>3063803281408</v>
      </c>
      <c r="AU14" vm="171">
        <f>CUBEVALUE("ThisWorkbookDataModel",$B$1,$B$2,$B$3,$B$4,$B$5,$B$6,$A$8,$A14,AU$9)</f>
        <v>2928590979072</v>
      </c>
      <c r="AV14" vm="151">
        <f>CUBEVALUE("ThisWorkbookDataModel",$B$1,$B$2,$B$3,$B$4,$B$5,$B$6,$A$8,$A14,AV$9)</f>
        <v>2694283264000</v>
      </c>
      <c r="AW14" vm="141">
        <f>CUBEVALUE("ThisWorkbookDataModel",$B$1,$B$2,$B$3,$B$4,$B$5,$B$6,$A$8,$A14,AW$9)</f>
        <v>2666229137408</v>
      </c>
      <c r="AX14" vm="129">
        <f>CUBEVALUE("ThisWorkbookDataModel",$B$1,$B$2,$B$3,$B$4,$B$5,$B$6,$A$8,$A14,AX$9)</f>
        <v>2860667633664</v>
      </c>
      <c r="AY14" vm="108">
        <f>CUBEVALUE("ThisWorkbookDataModel",$B$1,$B$2,$B$3,$B$4,$B$5,$B$6,$A$8,$A14,AY$9)</f>
        <v>2827113201664</v>
      </c>
      <c r="AZ14" vm="98">
        <f>CUBEVALUE("ThisWorkbookDataModel",$B$1,$B$2,$B$3,$B$4,$B$5,$B$6,$A$8,$A14,AZ$9)</f>
        <v>72776136859648</v>
      </c>
    </row>
    <row r="15" spans="1:52" x14ac:dyDescent="0.45">
      <c r="A15" s="3" t="str" vm="45">
        <f>CUBEMEMBER("ThisWorkbookDataModel","[RestrictedQuery].[GeoStandardName].[All]","Grand Total")</f>
        <v>Grand Total</v>
      </c>
      <c r="B15" vm="88">
        <f>CUBEVALUE("ThisWorkbookDataModel",$B$1,$B$2,$B$3,$B$4,$B$5,$B$6,$A$8,$A15,B$9)</f>
        <v>279128301568</v>
      </c>
      <c r="C15" vm="73">
        <f>CUBEVALUE("ThisWorkbookDataModel",$B$1,$B$2,$B$3,$B$4,$B$5,$B$6,$A$8,$A15,C$9)</f>
        <v>314080509952</v>
      </c>
      <c r="D15" vm="65">
        <f>CUBEVALUE("ThisWorkbookDataModel",$B$1,$B$2,$B$3,$B$4,$B$5,$B$6,$A$8,$A15,D$9)</f>
        <v>373459173376</v>
      </c>
      <c r="E15" vm="199">
        <f>CUBEVALUE("ThisWorkbookDataModel",$B$1,$B$2,$B$3,$B$4,$B$5,$B$6,$A$8,$A15,E$9)</f>
        <v>456967847936</v>
      </c>
      <c r="F15" vm="187">
        <f>CUBEVALUE("ThisWorkbookDataModel",$B$1,$B$2,$B$3,$B$4,$B$5,$B$6,$A$8,$A15,F$9)</f>
        <v>491683741696</v>
      </c>
      <c r="G15" vm="178">
        <f>CUBEVALUE("ThisWorkbookDataModel",$B$1,$B$2,$B$3,$B$4,$B$5,$B$6,$A$8,$A15,G$9)</f>
        <v>602588807168</v>
      </c>
      <c r="H15" vm="126">
        <f>CUBEVALUE("ThisWorkbookDataModel",$B$1,$B$2,$B$3,$B$4,$B$5,$B$6,$A$8,$A15,H$9)</f>
        <v>604933586944</v>
      </c>
      <c r="I15" vm="213">
        <f>CUBEVALUE("ThisWorkbookDataModel",$B$1,$B$2,$B$3,$B$4,$B$5,$B$6,$A$8,$A15,I$9)</f>
        <v>673345929216</v>
      </c>
      <c r="J15" vm="78">
        <f>CUBEVALUE("ThisWorkbookDataModel",$B$1,$B$2,$B$3,$B$4,$B$5,$B$6,$A$8,$A15,J$9)</f>
        <v>842590879744</v>
      </c>
      <c r="K15" vm="77">
        <f>CUBEVALUE("ThisWorkbookDataModel",$B$1,$B$2,$B$3,$B$4,$B$5,$B$6,$A$8,$A15,K$9)</f>
        <v>1052947185664</v>
      </c>
      <c r="L15" vm="159">
        <f>CUBEVALUE("ThisWorkbookDataModel",$B$1,$B$2,$B$3,$B$4,$B$5,$B$6,$A$8,$A15,L$9)</f>
        <v>1266236129280</v>
      </c>
      <c r="M15" vm="150">
        <f>CUBEVALUE("ThisWorkbookDataModel",$B$1,$B$2,$B$3,$B$4,$B$5,$B$6,$A$8,$A15,M$9)</f>
        <v>1156317872128</v>
      </c>
      <c r="N15" vm="140">
        <f>CUBEVALUE("ThisWorkbookDataModel",$B$1,$B$2,$B$3,$B$4,$B$5,$B$6,$A$8,$A15,N$9)</f>
        <v>1099926667264</v>
      </c>
      <c r="O15" vm="115">
        <f>CUBEVALUE("ThisWorkbookDataModel",$B$1,$B$2,$B$3,$B$4,$B$5,$B$6,$A$8,$A15,O$9)</f>
        <v>1049487212544</v>
      </c>
      <c r="P15" vm="107">
        <f>CUBEVALUE("ThisWorkbookDataModel",$B$1,$B$2,$B$3,$B$4,$B$5,$B$6,$A$8,$A15,P$9)</f>
        <v>992170901504</v>
      </c>
      <c r="Q15" vm="97">
        <f>CUBEVALUE("ThisWorkbookDataModel",$B$1,$B$2,$B$3,$B$4,$B$5,$B$6,$A$8,$A15,Q$9)</f>
        <v>1042423545856</v>
      </c>
      <c r="R15" vm="87">
        <f>CUBEVALUE("ThisWorkbookDataModel",$B$1,$B$2,$B$3,$B$4,$B$5,$B$6,$A$8,$A15,R$9)</f>
        <v>1372923428864</v>
      </c>
      <c r="S15" vm="207">
        <f>CUBEVALUE("ThisWorkbookDataModel",$B$1,$B$2,$B$3,$B$4,$B$5,$B$6,$A$8,$A15,S$9)</f>
        <v>1679335882752</v>
      </c>
      <c r="T15" vm="64">
        <f>CUBEVALUE("ThisWorkbookDataModel",$B$1,$B$2,$B$3,$B$4,$B$5,$B$6,$A$8,$A15,T$9)</f>
        <v>1928969781248</v>
      </c>
      <c r="U15" vm="198">
        <f>CUBEVALUE("ThisWorkbookDataModel",$B$1,$B$2,$B$3,$B$4,$B$5,$B$6,$A$8,$A15,U$9)</f>
        <v>1952096649216</v>
      </c>
      <c r="V15" vm="186">
        <f>CUBEVALUE("ThisWorkbookDataModel",$B$1,$B$2,$B$3,$B$4,$B$5,$B$6,$A$8,$A15,V$9)</f>
        <v>2362348994560</v>
      </c>
      <c r="W15" vm="177">
        <f>CUBEVALUE("ThisWorkbookDataModel",$B$1,$B$2,$B$3,$B$4,$B$5,$B$6,$A$8,$A15,W$9)</f>
        <v>2412074106880</v>
      </c>
      <c r="X15" vm="84">
        <f>CUBEVALUE("ThisWorkbookDataModel",$B$1,$B$2,$B$3,$B$4,$B$5,$B$6,$A$8,$A15,X$9)</f>
        <v>2581125398528</v>
      </c>
      <c r="Y15" vm="79">
        <f>CUBEVALUE("ThisWorkbookDataModel",$B$1,$B$2,$B$3,$B$4,$B$5,$B$6,$A$8,$A15,Y$9)</f>
        <v>2384204333056</v>
      </c>
      <c r="Z15" vm="211">
        <f>CUBEVALUE("ThisWorkbookDataModel",$B$1,$B$2,$B$3,$B$4,$B$5,$B$6,$A$8,$A15,Z$9)</f>
        <v>2534472417280</v>
      </c>
      <c r="AA15" vm="173">
        <f>CUBEVALUE("ThisWorkbookDataModel",$B$1,$B$2,$B$3,$B$4,$B$5,$B$6,$A$8,$A15,AA$9)</f>
        <v>2942679121920</v>
      </c>
      <c r="AB15" vm="158">
        <f>CUBEVALUE("ThisWorkbookDataModel",$B$1,$B$2,$B$3,$B$4,$B$5,$B$6,$A$8,$A15,AB$9)</f>
        <v>3021033963520</v>
      </c>
      <c r="AC15" vm="149">
        <f>CUBEVALUE("ThisWorkbookDataModel",$B$1,$B$2,$B$3,$B$4,$B$5,$B$6,$A$8,$A15,AC$9)</f>
        <v>3011963125760</v>
      </c>
      <c r="AD15" vm="139">
        <f>CUBEVALUE("ThisWorkbookDataModel",$B$1,$B$2,$B$3,$B$4,$B$5,$B$6,$A$8,$A15,AD$9)</f>
        <v>3153281024000</v>
      </c>
      <c r="AE15" vm="128">
        <f>CUBEVALUE("ThisWorkbookDataModel",$B$1,$B$2,$B$3,$B$4,$B$5,$B$6,$A$8,$A15,AE$9)</f>
        <v>3175046840320</v>
      </c>
      <c r="AF15" vm="106">
        <f>CUBEVALUE("ThisWorkbookDataModel",$B$1,$B$2,$B$3,$B$4,$B$5,$B$6,$A$8,$A15,AF$9)</f>
        <v>3020065603584</v>
      </c>
      <c r="AG15" vm="96">
        <f>CUBEVALUE("ThisWorkbookDataModel",$B$1,$B$2,$B$3,$B$4,$B$5,$B$6,$A$8,$A15,AG$9)</f>
        <v>3016711471104</v>
      </c>
      <c r="AH15" vm="86">
        <f>CUBEVALUE("ThisWorkbookDataModel",$B$1,$B$2,$B$3,$B$4,$B$5,$B$6,$A$8,$A15,AH$9)</f>
        <v>3278760574976</v>
      </c>
      <c r="AI15" vm="72">
        <f>CUBEVALUE("ThisWorkbookDataModel",$B$1,$B$2,$B$3,$B$4,$B$5,$B$6,$A$8,$A15,AI$9)</f>
        <v>3893499527168</v>
      </c>
      <c r="AJ15" vm="63">
        <f>CUBEVALUE("ThisWorkbookDataModel",$B$1,$B$2,$B$3,$B$4,$B$5,$B$6,$A$8,$A15,AJ$9)</f>
        <v>4532673970176</v>
      </c>
      <c r="AK15" vm="197">
        <f>CUBEVALUE("ThisWorkbookDataModel",$B$1,$B$2,$B$3,$B$4,$B$5,$B$6,$A$8,$A15,AK$9)</f>
        <v>4734806130688</v>
      </c>
      <c r="AL15" vm="185">
        <f>CUBEVALUE("ThisWorkbookDataModel",$B$1,$B$2,$B$3,$B$4,$B$5,$B$6,$A$8,$A15,AL$9)</f>
        <v>5032343502848</v>
      </c>
      <c r="AM15" vm="176">
        <f>CUBEVALUE("ThisWorkbookDataModel",$B$1,$B$2,$B$3,$B$4,$B$5,$B$6,$A$8,$A15,AM$9)</f>
        <v>5758095458304</v>
      </c>
      <c r="AN15" vm="194">
        <f>CUBEVALUE("ThisWorkbookDataModel",$B$1,$B$2,$B$3,$B$4,$B$5,$B$6,$A$8,$A15,AN$9)</f>
        <v>5841050140672</v>
      </c>
      <c r="AO15" vm="121">
        <f>CUBEVALUE("ThisWorkbookDataModel",$B$1,$B$2,$B$3,$B$4,$B$5,$B$6,$A$8,$A15,AO$9)</f>
        <v>5101132185600</v>
      </c>
      <c r="AP15" vm="82">
        <f>CUBEVALUE("ThisWorkbookDataModel",$B$1,$B$2,$B$3,$B$4,$B$5,$B$6,$A$8,$A15,AP$9)</f>
        <v>5117853827072</v>
      </c>
      <c r="AQ15" vm="165">
        <f>CUBEVALUE("ThisWorkbookDataModel",$B$1,$B$2,$B$3,$B$4,$B$5,$B$6,$A$8,$A15,AQ$9)</f>
        <v>5520718299136</v>
      </c>
      <c r="AR15" vm="157">
        <f>CUBEVALUE("ThisWorkbookDataModel",$B$1,$B$2,$B$3,$B$4,$B$5,$B$6,$A$8,$A15,AR$9)</f>
        <v>5388713066496</v>
      </c>
      <c r="AS15" vm="148">
        <f>CUBEVALUE("ThisWorkbookDataModel",$B$1,$B$2,$B$3,$B$4,$B$5,$B$6,$A$8,$A15,AS$9)</f>
        <v>5597100769280</v>
      </c>
      <c r="AT15" vm="138">
        <f>CUBEVALUE("ThisWorkbookDataModel",$B$1,$B$2,$B$3,$B$4,$B$5,$B$6,$A$8,$A15,AT$9)</f>
        <v>5915969060864</v>
      </c>
      <c r="AU15" vm="127">
        <f>CUBEVALUE("ThisWorkbookDataModel",$B$1,$B$2,$B$3,$B$4,$B$5,$B$6,$A$8,$A15,AU$9)</f>
        <v>5366798876672</v>
      </c>
      <c r="AV15" vm="105">
        <f>CUBEVALUE("ThisWorkbookDataModel",$B$1,$B$2,$B$3,$B$4,$B$5,$B$6,$A$8,$A15,AV$9)</f>
        <v>5165568753664</v>
      </c>
      <c r="AW15" vm="95">
        <f>CUBEVALUE("ThisWorkbookDataModel",$B$1,$B$2,$B$3,$B$4,$B$5,$B$6,$A$8,$A15,AW$9)</f>
        <v>5261380288512</v>
      </c>
      <c r="AX15" vm="85">
        <f>CUBEVALUE("ThisWorkbookDataModel",$B$1,$B$2,$B$3,$B$4,$B$5,$B$6,$A$8,$A15,AX$9)</f>
        <v>5648531587072</v>
      </c>
      <c r="AY15" vm="206">
        <f>CUBEVALUE("ThisWorkbookDataModel",$B$1,$B$2,$B$3,$B$4,$B$5,$B$6,$A$8,$A15,AY$9)</f>
        <v>5542631440384</v>
      </c>
      <c r="AZ15" vm="62">
        <f>CUBEVALUE("ThisWorkbookDataModel",$B$1,$B$2,$B$3,$B$4,$B$5,$B$6,$A$8,$A15,AZ$9)</f>
        <v>145544247894016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59BD986-D09A-464F-AE2A-80C3D9011EE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D06B48A-6955-41A6-89D3-52440D4AA393}">
  <ds:schemaRefs/>
</ds:datastoreItem>
</file>

<file path=customXml/itemProps3.xml><?xml version="1.0" encoding="utf-8"?>
<ds:datastoreItem xmlns:ds="http://schemas.openxmlformats.org/officeDocument/2006/customXml" ds:itemID="{7AC10EBC-D579-46E7-910C-23553C365FA2}">
  <ds:schemaRefs/>
</ds:datastoreItem>
</file>

<file path=customXml/itemProps4.xml><?xml version="1.0" encoding="utf-8"?>
<ds:datastoreItem xmlns:ds="http://schemas.openxmlformats.org/officeDocument/2006/customXml" ds:itemID="{A86E9F31-12D1-4A62-82B9-14322EEF6400}">
  <ds:schemaRefs/>
</ds:datastoreItem>
</file>

<file path=customXml/itemProps5.xml><?xml version="1.0" encoding="utf-8"?>
<ds:datastoreItem xmlns:ds="http://schemas.openxmlformats.org/officeDocument/2006/customXml" ds:itemID="{279F7B1F-04F7-456C-81F5-DFBEEEE4FE5B}">
  <ds:schemaRefs/>
</ds:datastoreItem>
</file>

<file path=customXml/itemProps6.xml><?xml version="1.0" encoding="utf-8"?>
<ds:datastoreItem xmlns:ds="http://schemas.openxmlformats.org/officeDocument/2006/customXml" ds:itemID="{1872C109-4F69-4C37-A480-EF4D7E063C69}">
  <ds:schemaRefs/>
</ds:datastoreItem>
</file>

<file path=customXml/itemProps7.xml><?xml version="1.0" encoding="utf-8"?>
<ds:datastoreItem xmlns:ds="http://schemas.openxmlformats.org/officeDocument/2006/customXml" ds:itemID="{2E83C4F3-211B-4BF7-9EE9-097E94A3C52A}">
  <ds:schemaRefs/>
</ds:datastoreItem>
</file>

<file path=customXml/itemProps8.xml><?xml version="1.0" encoding="utf-8"?>
<ds:datastoreItem xmlns:ds="http://schemas.openxmlformats.org/officeDocument/2006/customXml" ds:itemID="{002843B7-B56A-4CA9-86A9-FC4774779409}">
  <ds:schemaRefs/>
</ds:datastoreItem>
</file>

<file path=customXml/itemProps9.xml><?xml version="1.0" encoding="utf-8"?>
<ds:datastoreItem xmlns:ds="http://schemas.openxmlformats.org/officeDocument/2006/customXml" ds:itemID="{70AE2359-87D8-45E9-8A41-90BA9DADD2C2}">
  <ds:schemaRefs/>
</ds:datastoreItem>
</file>

<file path=customXml/itemProps10.xml><?xml version="1.0" encoding="utf-8"?>
<ds:datastoreItem xmlns:ds="http://schemas.openxmlformats.org/officeDocument/2006/customXml" ds:itemID="{9B67BA70-950E-433D-A23F-0F4EE158BCCC}">
  <ds:schemaRefs/>
</ds:datastoreItem>
</file>

<file path=customXml/itemProps11.xml><?xml version="1.0" encoding="utf-8"?>
<ds:datastoreItem xmlns:ds="http://schemas.openxmlformats.org/officeDocument/2006/customXml" ds:itemID="{BFEC5A5E-76C0-41DF-AF63-BFDB11F4BFD2}">
  <ds:schemaRefs/>
</ds:datastoreItem>
</file>

<file path=customXml/itemProps12.xml><?xml version="1.0" encoding="utf-8"?>
<ds:datastoreItem xmlns:ds="http://schemas.openxmlformats.org/officeDocument/2006/customXml" ds:itemID="{600C370F-79AE-46EB-ADA9-A55ADC5802E6}">
  <ds:schemaRefs/>
</ds:datastoreItem>
</file>

<file path=customXml/itemProps13.xml><?xml version="1.0" encoding="utf-8"?>
<ds:datastoreItem xmlns:ds="http://schemas.openxmlformats.org/officeDocument/2006/customXml" ds:itemID="{598EB43E-86C9-4979-B204-E9AF44A1719D}">
  <ds:schemaRefs/>
</ds:datastoreItem>
</file>

<file path=customXml/itemProps14.xml><?xml version="1.0" encoding="utf-8"?>
<ds:datastoreItem xmlns:ds="http://schemas.openxmlformats.org/officeDocument/2006/customXml" ds:itemID="{D701FD7C-8ED2-4203-B23E-547568196EAA}">
  <ds:schemaRefs/>
</ds:datastoreItem>
</file>

<file path=customXml/itemProps15.xml><?xml version="1.0" encoding="utf-8"?>
<ds:datastoreItem xmlns:ds="http://schemas.openxmlformats.org/officeDocument/2006/customXml" ds:itemID="{96EBB1BF-0776-4201-A100-0D1CB1B132F4}">
  <ds:schemaRefs/>
</ds:datastoreItem>
</file>

<file path=customXml/itemProps16.xml><?xml version="1.0" encoding="utf-8"?>
<ds:datastoreItem xmlns:ds="http://schemas.openxmlformats.org/officeDocument/2006/customXml" ds:itemID="{A3104B4C-2328-4B4F-9448-0EFCA200024B}">
  <ds:schemaRefs/>
</ds:datastoreItem>
</file>

<file path=customXml/itemProps17.xml><?xml version="1.0" encoding="utf-8"?>
<ds:datastoreItem xmlns:ds="http://schemas.openxmlformats.org/officeDocument/2006/customXml" ds:itemID="{C780E8B1-D005-4D7B-8147-5A2BE79ED86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Title</vt:lpstr>
      <vt:lpstr>Pivot</vt:lpstr>
      <vt:lpstr>Cube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Freeman</dc:creator>
  <cp:lastModifiedBy>Alan Freeman</cp:lastModifiedBy>
  <dcterms:created xsi:type="dcterms:W3CDTF">2020-12-04T19:00:07Z</dcterms:created>
  <dcterms:modified xsi:type="dcterms:W3CDTF">2020-12-04T19:11:34Z</dcterms:modified>
</cp:coreProperties>
</file>