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2" windowHeight="10380" activeTab="1" xr2:uid="{C55A22BB-D4E7-40F3-AC2B-802623670D01}"/>
  </bookViews>
  <sheets>
    <sheet name="Simple Reproduction" sheetId="5" r:id="rId1"/>
    <sheet name="SR  with two MP" sheetId="7" r:id="rId2"/>
    <sheet name="Marx 1" sheetId="4" r:id="rId3"/>
    <sheet name="Marx 2" sheetId="3" r:id="rId4"/>
    <sheet name="constant shares of I surplu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6" i="7"/>
  <c r="I5" i="7"/>
  <c r="H5" i="7"/>
  <c r="I4" i="7"/>
  <c r="H4" i="7"/>
  <c r="C7" i="7"/>
  <c r="F5" i="7"/>
  <c r="G7" i="7" l="1"/>
  <c r="D7" i="7"/>
  <c r="E6" i="7"/>
  <c r="F6" i="7" s="1"/>
  <c r="E7" i="7" l="1"/>
  <c r="H7" i="7" s="1"/>
  <c r="F7" i="7"/>
  <c r="I7" i="7" s="1"/>
  <c r="H16" i="5"/>
  <c r="C13" i="5" l="1"/>
  <c r="C12" i="5" s="1"/>
  <c r="C14" i="5" s="1"/>
  <c r="E9" i="5"/>
  <c r="F13" i="5" s="1"/>
  <c r="F11" i="5"/>
  <c r="D5" i="5"/>
  <c r="E5" i="5" s="1"/>
  <c r="D4" i="5"/>
  <c r="E4" i="5" s="1"/>
  <c r="C6" i="5"/>
  <c r="D13" i="5" l="1"/>
  <c r="E13" i="5" s="1"/>
  <c r="F12" i="5"/>
  <c r="F14" i="5" s="1"/>
  <c r="H13" i="5"/>
  <c r="D12" i="5"/>
  <c r="E12" i="5" s="1"/>
  <c r="E6" i="5"/>
  <c r="H5" i="5" s="1"/>
  <c r="H6" i="5" s="1"/>
  <c r="D6" i="5"/>
  <c r="G5" i="5" s="1"/>
  <c r="G6" i="5" s="1"/>
  <c r="F6" i="5"/>
  <c r="Q4" i="4"/>
  <c r="P4" i="4"/>
  <c r="Q3" i="4"/>
  <c r="L4" i="4" l="1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  <c r="D11" i="5"/>
  <c r="E11" i="5" l="1"/>
  <c r="E14" i="5" s="1"/>
  <c r="H14" i="5" s="1"/>
  <c r="D14" i="5"/>
  <c r="G14" i="5" l="1"/>
  <c r="G12" i="5"/>
  <c r="H12" i="5" s="1"/>
</calcChain>
</file>

<file path=xl/sharedStrings.xml><?xml version="1.0" encoding="utf-8"?>
<sst xmlns="http://schemas.openxmlformats.org/spreadsheetml/2006/main" count="148" uniqueCount="39">
  <si>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</si>
  <si>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</si>
  <si>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</si>
  <si>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</si>
  <si>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</si>
  <si>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</si>
  <si>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</si>
  <si>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</si>
  <si>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</si>
  <si>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</si>
  <si>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</si>
  <si>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Rate of profit</t>
  </si>
  <si>
    <t>Capitalist consumption</t>
  </si>
  <si>
    <t>OCC measures</t>
  </si>
  <si>
    <t>Change in OCC</t>
  </si>
  <si>
    <t>Growth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</si>
  <si>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</si>
  <si>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</si>
  <si>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</si>
  <si>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</si>
  <si>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</si>
  <si>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</si>
  <si>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</si>
  <si>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</si>
  <si>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</si>
  <si>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</si>
  <si>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</si>
  <si>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</si>
  <si>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</si>
  <si>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</si>
  <si>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</si>
  <si>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</si>
  <si>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</si>
  <si>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</si>
  <si>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</si>
  <si>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</si>
  <si>
    <t>Fixed</t>
  </si>
  <si>
    <t>Raw Materials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</si>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</sst>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C1DF64-0FCC-46D8-BF72-923178B28046}"/>
            </a:ext>
          </a:extLst>
        </xdr:cNvPr>
        <xdr:cNvCxnSpPr/>
      </xdr:nvCxnSpPr>
      <xdr:spPr>
        <a:xfrm>
          <a:off x="3767667" y="2230967"/>
          <a:ext cx="168910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A8BF71-4959-43B6-92D5-3A5CE101A516}"/>
            </a:ext>
          </a:extLst>
        </xdr:cNvPr>
        <xdr:cNvCxnSpPr/>
      </xdr:nvCxnSpPr>
      <xdr:spPr>
        <a:xfrm>
          <a:off x="3742267" y="2311400"/>
          <a:ext cx="867833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H16"/>
  <sheetViews>
    <sheetView workbookViewId="0">
      <selection sqref="A1:H6"/>
    </sheetView>
  </sheetViews>
  <sheetFormatPr defaultRowHeight="14.4" x14ac:dyDescent="0.55000000000000004"/>
  <cols>
    <col min="7" max="7" width="15.41796875" customWidth="1"/>
    <col min="8" max="8" width="14.47265625" customWidth="1"/>
  </cols>
  <sheetData>
    <row r="1" spans="1:8" x14ac:dyDescent="0.55000000000000004">
      <c r="A1" t="s">
        <v>28</v>
      </c>
      <c r="B1" t="s">
        <v>32</v>
      </c>
      <c r="E1" s="7">
        <v>1</v>
      </c>
    </row>
    <row r="3" spans="1:8" ht="28.8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 t="s">
        <v>18</v>
      </c>
      <c r="H3" s="6" t="s">
        <v>33</v>
      </c>
    </row>
    <row r="4" spans="1:8" x14ac:dyDescent="0.55000000000000004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5000000000000004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5000000000000004">
      <c r="B6" t="s">
        <v>7</v>
      </c>
      <c r="C6">
        <f>SUM(C4:C5)</f>
        <v>6000</v>
      </c>
      <c r="D6">
        <f t="shared" ref="D6:H6" si="0">SUM(D4:D5)</f>
        <v>1500</v>
      </c>
      <c r="E6">
        <f t="shared" si="0"/>
        <v>1500</v>
      </c>
      <c r="F6">
        <f t="shared" si="0"/>
        <v>9000</v>
      </c>
      <c r="G6">
        <f t="shared" si="0"/>
        <v>1500</v>
      </c>
      <c r="H6">
        <f t="shared" si="0"/>
        <v>1500</v>
      </c>
    </row>
    <row r="8" spans="1:8" x14ac:dyDescent="0.55000000000000004">
      <c r="A8" t="s">
        <v>29</v>
      </c>
    </row>
    <row r="9" spans="1:8" x14ac:dyDescent="0.55000000000000004">
      <c r="B9" t="s">
        <v>34</v>
      </c>
      <c r="E9" s="7">
        <f>0.2</f>
        <v>0.2</v>
      </c>
    </row>
    <row r="10" spans="1:8" x14ac:dyDescent="0.55000000000000004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5000000000000004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5000000000000004">
      <c r="B12" t="s">
        <v>30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5000000000000004">
      <c r="B13" t="s">
        <v>31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5000000000000004">
      <c r="B14" t="s">
        <v>7</v>
      </c>
      <c r="C14">
        <f>SUM(C11:C13)</f>
        <v>6000</v>
      </c>
      <c r="D14">
        <f t="shared" ref="D14:F14" si="1">SUM(D11:D13)</f>
        <v>1500</v>
      </c>
      <c r="E14">
        <f t="shared" si="1"/>
        <v>1500</v>
      </c>
      <c r="F14">
        <f t="shared" si="1"/>
        <v>9000</v>
      </c>
      <c r="G14">
        <f t="shared" ref="G14:H14" si="2">D14</f>
        <v>1500</v>
      </c>
      <c r="H14">
        <f t="shared" si="2"/>
        <v>1500</v>
      </c>
    </row>
    <row r="16" spans="1:8" x14ac:dyDescent="0.55000000000000004">
      <c r="B16" t="s">
        <v>35</v>
      </c>
      <c r="H16">
        <f>H13/H14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7ED3-DCBF-4325-9E6B-9BF828DE079E}">
  <dimension ref="A1:I7"/>
  <sheetViews>
    <sheetView tabSelected="1" workbookViewId="0">
      <selection activeCell="H7" sqref="H7"/>
    </sheetView>
  </sheetViews>
  <sheetFormatPr defaultRowHeight="14.4" x14ac:dyDescent="0.55000000000000004"/>
  <cols>
    <col min="8" max="8" width="11.3125" customWidth="1"/>
    <col min="9" max="9" width="13.15625" customWidth="1"/>
  </cols>
  <sheetData>
    <row r="1" spans="1:9" x14ac:dyDescent="0.55000000000000004">
      <c r="A1" t="s">
        <v>28</v>
      </c>
      <c r="B1" t="s">
        <v>32</v>
      </c>
      <c r="F1" s="7">
        <v>1</v>
      </c>
    </row>
    <row r="3" spans="1:9" ht="43.2" x14ac:dyDescent="0.55000000000000004">
      <c r="C3" t="s">
        <v>36</v>
      </c>
      <c r="D3" s="6" t="s">
        <v>37</v>
      </c>
      <c r="E3" s="6" t="s">
        <v>5</v>
      </c>
      <c r="F3" s="6" t="s">
        <v>4</v>
      </c>
      <c r="G3" s="6" t="s">
        <v>6</v>
      </c>
      <c r="H3" s="6" t="s">
        <v>18</v>
      </c>
      <c r="I3" s="6" t="s">
        <v>33</v>
      </c>
    </row>
    <row r="4" spans="1:9" x14ac:dyDescent="0.55000000000000004">
      <c r="B4" t="s">
        <v>36</v>
      </c>
      <c r="C4">
        <v>1000</v>
      </c>
      <c r="D4">
        <v>1000</v>
      </c>
      <c r="E4">
        <v>500</v>
      </c>
      <c r="F4">
        <v>500</v>
      </c>
      <c r="G4">
        <v>3000</v>
      </c>
      <c r="H4">
        <f>E4</f>
        <v>500</v>
      </c>
      <c r="I4">
        <f t="shared" ref="I4:I6" si="0">F4</f>
        <v>500</v>
      </c>
    </row>
    <row r="5" spans="1:9" x14ac:dyDescent="0.55000000000000004">
      <c r="B5" t="s">
        <v>37</v>
      </c>
      <c r="C5">
        <v>2000</v>
      </c>
      <c r="E5">
        <v>500</v>
      </c>
      <c r="F5">
        <f>E5*$F$1</f>
        <v>500</v>
      </c>
      <c r="G5">
        <v>3000</v>
      </c>
      <c r="H5">
        <f t="shared" ref="H5:H6" si="1">E5</f>
        <v>500</v>
      </c>
      <c r="I5">
        <f t="shared" si="0"/>
        <v>500</v>
      </c>
    </row>
    <row r="6" spans="1:9" x14ac:dyDescent="0.55000000000000004">
      <c r="B6" t="s">
        <v>38</v>
      </c>
      <c r="D6">
        <v>2000</v>
      </c>
      <c r="E6">
        <f>(G6-D6)/(1+$F$1)</f>
        <v>500</v>
      </c>
      <c r="F6">
        <f>E6*$F$1</f>
        <v>500</v>
      </c>
      <c r="G6">
        <v>3000</v>
      </c>
      <c r="H6">
        <f t="shared" si="1"/>
        <v>500</v>
      </c>
      <c r="I6">
        <f t="shared" si="0"/>
        <v>500</v>
      </c>
    </row>
    <row r="7" spans="1:9" x14ac:dyDescent="0.55000000000000004">
      <c r="B7" t="s">
        <v>7</v>
      </c>
      <c r="C7">
        <f>SUM(C4:C6)</f>
        <v>3000</v>
      </c>
      <c r="D7">
        <f>SUM(D4:D6)</f>
        <v>3000</v>
      </c>
      <c r="E7">
        <f>SUM(E4:E6)</f>
        <v>1500</v>
      </c>
      <c r="F7">
        <f>SUM(F4:F6)</f>
        <v>1500</v>
      </c>
      <c r="G7">
        <f>SUM(G4:G6)</f>
        <v>9000</v>
      </c>
      <c r="H7">
        <f>SUM(H4:H6)</f>
        <v>1500</v>
      </c>
      <c r="I7">
        <f>SUM(I4:I6)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6"/>
    </sheetView>
  </sheetViews>
  <sheetFormatPr defaultRowHeight="14.4" x14ac:dyDescent="0.55000000000000004"/>
  <cols>
    <col min="5" max="6" width="8.9453125" customWidth="1"/>
    <col min="7" max="7" width="10.62890625" customWidth="1"/>
    <col min="10" max="10" width="10.3671875" customWidth="1"/>
    <col min="11" max="13" width="11.3125" customWidth="1"/>
    <col min="14" max="14" width="8.9453125" style="3"/>
    <col min="18" max="18" width="11.41796875" customWidth="1"/>
    <col min="19" max="19" width="10.20703125" customWidth="1"/>
  </cols>
  <sheetData>
    <row r="1" spans="1:19" x14ac:dyDescent="0.55000000000000004">
      <c r="A1" t="s">
        <v>20</v>
      </c>
      <c r="C1" s="7">
        <v>0.1</v>
      </c>
      <c r="N1"/>
      <c r="P1" s="13" t="s">
        <v>0</v>
      </c>
      <c r="Q1" s="13"/>
    </row>
    <row r="2" spans="1:19" ht="43.2" x14ac:dyDescent="0.55000000000000004">
      <c r="C2" s="6" t="s">
        <v>3</v>
      </c>
      <c r="D2" s="6" t="s">
        <v>5</v>
      </c>
      <c r="E2" s="6" t="s">
        <v>4</v>
      </c>
      <c r="F2" s="6" t="s">
        <v>6</v>
      </c>
      <c r="G2" s="6" t="s">
        <v>21</v>
      </c>
      <c r="H2" s="6" t="s">
        <v>9</v>
      </c>
      <c r="I2" s="6" t="s">
        <v>10</v>
      </c>
      <c r="J2" s="6" t="s">
        <v>19</v>
      </c>
      <c r="K2" s="6" t="s">
        <v>12</v>
      </c>
      <c r="L2" s="6" t="s">
        <v>18</v>
      </c>
      <c r="M2" s="6" t="s">
        <v>17</v>
      </c>
      <c r="N2" s="6" t="s">
        <v>11</v>
      </c>
      <c r="O2" s="6" t="s">
        <v>15</v>
      </c>
      <c r="P2" s="6" t="s">
        <v>24</v>
      </c>
      <c r="Q2" s="6" t="s">
        <v>25</v>
      </c>
      <c r="R2" s="12" t="s">
        <v>26</v>
      </c>
      <c r="S2" s="12" t="s">
        <v>27</v>
      </c>
    </row>
    <row r="3" spans="1:19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23</v>
      </c>
      <c r="L3" s="2">
        <f>D3</f>
        <v>1000</v>
      </c>
      <c r="M3" s="11" t="s">
        <v>23</v>
      </c>
      <c r="N3" s="3">
        <f>E3/(C3+D3)</f>
        <v>0.2</v>
      </c>
      <c r="P3">
        <v>5500</v>
      </c>
      <c r="Q3">
        <f>C3+D3</f>
        <v>5000</v>
      </c>
    </row>
    <row r="4" spans="1:19" x14ac:dyDescent="0.55000000000000004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23</v>
      </c>
      <c r="L4" s="2">
        <f>D4</f>
        <v>750</v>
      </c>
      <c r="M4" s="11" t="s">
        <v>23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5000000000000004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23</v>
      </c>
      <c r="L5" s="2">
        <f>D5</f>
        <v>1750</v>
      </c>
      <c r="M5" s="11" t="s">
        <v>23</v>
      </c>
      <c r="N5" s="3">
        <f>E5/(C5+D5)</f>
        <v>0.2413793103448276</v>
      </c>
    </row>
    <row r="6" spans="1:19" x14ac:dyDescent="0.55000000000000004">
      <c r="B6" t="s">
        <v>2</v>
      </c>
      <c r="C6">
        <f>F3-C5</f>
        <v>500</v>
      </c>
      <c r="F6" t="s">
        <v>22</v>
      </c>
      <c r="G6">
        <f>F4/F3</f>
        <v>0.5</v>
      </c>
      <c r="H6" s="4"/>
    </row>
    <row r="7" spans="1:19" x14ac:dyDescent="0.55000000000000004">
      <c r="G7" s="10"/>
    </row>
    <row r="8" spans="1:19" x14ac:dyDescent="0.55000000000000004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5000000000000004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5000000000000004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5000000000000004">
      <c r="B11" s="1" t="s">
        <v>2</v>
      </c>
      <c r="C11" s="1">
        <f>F8-C10</f>
        <v>600</v>
      </c>
      <c r="D11" s="1"/>
      <c r="E11" s="1"/>
      <c r="F11" t="s">
        <v>22</v>
      </c>
      <c r="G11" s="10">
        <f>F9/F8</f>
        <v>0.48484848484848486</v>
      </c>
      <c r="H11" s="4"/>
    </row>
    <row r="12" spans="1:19" x14ac:dyDescent="0.55000000000000004">
      <c r="B12" s="7"/>
      <c r="C12" s="8"/>
      <c r="D12" s="7"/>
      <c r="G12" s="10"/>
    </row>
    <row r="13" spans="1:19" x14ac:dyDescent="0.55000000000000004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5000000000000004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5000000000000004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5000000000000004">
      <c r="B16" s="1" t="s">
        <v>2</v>
      </c>
      <c r="C16" s="1">
        <f>F13-C15</f>
        <v>660</v>
      </c>
      <c r="D16" s="1"/>
      <c r="E16" s="1"/>
      <c r="F16" t="s">
        <v>22</v>
      </c>
      <c r="G16" s="10">
        <f>F14/F13</f>
        <v>0.48484848484848486</v>
      </c>
      <c r="H16" s="4"/>
    </row>
    <row r="17" spans="2:15" x14ac:dyDescent="0.55000000000000004">
      <c r="G17" s="10"/>
    </row>
    <row r="18" spans="2:15" x14ac:dyDescent="0.55000000000000004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5000000000000004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5000000000000004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5000000000000004">
      <c r="B21" s="1" t="s">
        <v>2</v>
      </c>
      <c r="C21" s="1">
        <f>F18-C20</f>
        <v>726</v>
      </c>
      <c r="D21" s="1"/>
      <c r="E21" s="1"/>
      <c r="F21" t="s">
        <v>22</v>
      </c>
      <c r="G21" s="10">
        <f>F19/F18</f>
        <v>0.48484848484848486</v>
      </c>
    </row>
    <row r="22" spans="2:15" x14ac:dyDescent="0.55000000000000004">
      <c r="G22" s="10"/>
    </row>
    <row r="23" spans="2:15" x14ac:dyDescent="0.55000000000000004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5000000000000004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5000000000000004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5000000000000004">
      <c r="B26" s="1" t="s">
        <v>2</v>
      </c>
      <c r="C26" s="1">
        <f>F23-C25</f>
        <v>798.60000000000036</v>
      </c>
      <c r="D26" s="1"/>
      <c r="E26" s="1"/>
      <c r="F26" t="s">
        <v>22</v>
      </c>
      <c r="G26" s="10">
        <f>F24/F23</f>
        <v>0.48484848484848481</v>
      </c>
    </row>
    <row r="27" spans="2:15" x14ac:dyDescent="0.55000000000000004">
      <c r="G27" s="10"/>
    </row>
    <row r="28" spans="2:15" x14ac:dyDescent="0.55000000000000004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5000000000000004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5000000000000004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5000000000000004">
      <c r="B31" s="1" t="s">
        <v>2</v>
      </c>
      <c r="C31" s="1">
        <f>F28-C30</f>
        <v>878.45999999999913</v>
      </c>
      <c r="D31" s="1"/>
      <c r="E31" s="1"/>
      <c r="F31" t="s">
        <v>22</v>
      </c>
      <c r="G31" s="10">
        <f>F29/F28</f>
        <v>0.48484848484848486</v>
      </c>
    </row>
    <row r="32" spans="2:15" x14ac:dyDescent="0.55000000000000004">
      <c r="G32" s="10"/>
    </row>
    <row r="33" spans="2:15" x14ac:dyDescent="0.55000000000000004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5000000000000004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5000000000000004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5000000000000004">
      <c r="B36" s="1" t="s">
        <v>2</v>
      </c>
      <c r="C36" s="1">
        <f>F33-C35</f>
        <v>966.30600000000049</v>
      </c>
      <c r="D36" s="1"/>
      <c r="E36" s="1"/>
      <c r="F36" t="s">
        <v>22</v>
      </c>
      <c r="G36" s="10">
        <f>F34/F33</f>
        <v>0.48484848484848464</v>
      </c>
    </row>
    <row r="38" spans="2:15" x14ac:dyDescent="0.55000000000000004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5000000000000004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5000000000000004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5000000000000004">
      <c r="B41" s="1"/>
      <c r="C41" s="1"/>
      <c r="D41" s="1"/>
      <c r="E41" s="1"/>
    </row>
    <row r="43" spans="2:15" x14ac:dyDescent="0.55000000000000004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5000000000000004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5000000000000004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5000000000000004">
      <c r="B46" s="1"/>
      <c r="C46" s="1"/>
      <c r="D46" s="1"/>
      <c r="E46" s="1"/>
    </row>
    <row r="48" spans="2:15" x14ac:dyDescent="0.55000000000000004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5000000000000004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5000000000000004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5000000000000004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55000000000000004"/>
  <cols>
    <col min="10" max="10" width="11.3125" customWidth="1"/>
  </cols>
  <sheetData>
    <row r="1" spans="1:13" x14ac:dyDescent="0.55000000000000004">
      <c r="A1" t="s">
        <v>16</v>
      </c>
    </row>
    <row r="2" spans="1:13" ht="28.8" x14ac:dyDescent="0.55000000000000004">
      <c r="A2" t="s">
        <v>13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12</v>
      </c>
      <c r="K2" s="6" t="s">
        <v>11</v>
      </c>
      <c r="L2" s="6" t="s">
        <v>14</v>
      </c>
      <c r="M2" s="6" t="s">
        <v>15</v>
      </c>
    </row>
    <row r="3" spans="1:13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5000000000000004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5000000000000004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5000000000000004">
      <c r="B6" t="s">
        <v>2</v>
      </c>
      <c r="C6">
        <f>F3-C5</f>
        <v>500</v>
      </c>
    </row>
    <row r="8" spans="1:13" x14ac:dyDescent="0.55000000000000004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5000000000000004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5000000000000004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5000000000000004">
      <c r="B11" s="1" t="s">
        <v>2</v>
      </c>
      <c r="C11" s="1">
        <f>F8-C10</f>
        <v>600</v>
      </c>
      <c r="D11" s="1"/>
      <c r="E11" s="1"/>
    </row>
    <row r="12" spans="1:13" x14ac:dyDescent="0.55000000000000004">
      <c r="B12" s="7"/>
      <c r="C12" s="8"/>
      <c r="D12" s="7"/>
    </row>
    <row r="13" spans="1:13" x14ac:dyDescent="0.55000000000000004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5000000000000004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5000000000000004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5000000000000004">
      <c r="B16" s="1" t="s">
        <v>2</v>
      </c>
      <c r="C16" s="1">
        <f>F13-C15</f>
        <v>720</v>
      </c>
      <c r="D16" s="1"/>
      <c r="E16" s="1"/>
    </row>
    <row r="18" spans="1:13" x14ac:dyDescent="0.55000000000000004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5000000000000004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5000000000000004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5000000000000004">
      <c r="B21" s="1" t="s">
        <v>2</v>
      </c>
      <c r="C21" s="1">
        <f>F18-C20</f>
        <v>864</v>
      </c>
      <c r="D21" s="1"/>
      <c r="E21" s="1"/>
    </row>
    <row r="23" spans="1:13" x14ac:dyDescent="0.55000000000000004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5000000000000004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5000000000000004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5000000000000004">
      <c r="B26" s="1" t="s">
        <v>2</v>
      </c>
      <c r="C26" s="1">
        <f>F23-C25</f>
        <v>1036.7999999999993</v>
      </c>
      <c r="D26" s="1"/>
      <c r="E26" s="1"/>
    </row>
    <row r="28" spans="1:13" x14ac:dyDescent="0.55000000000000004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5000000000000004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5000000000000004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5000000000000004">
      <c r="B31" s="1" t="s">
        <v>2</v>
      </c>
      <c r="C31" s="1">
        <f>F28-C30</f>
        <v>1244.1599999999999</v>
      </c>
      <c r="D31" s="1"/>
      <c r="E31" s="1"/>
    </row>
    <row r="33" spans="1:13" x14ac:dyDescent="0.55000000000000004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5000000000000004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5000000000000004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5000000000000004">
      <c r="B36" s="1" t="s">
        <v>2</v>
      </c>
      <c r="C36" s="1">
        <f>F33-C35</f>
        <v>1492.9920000000002</v>
      </c>
      <c r="D36" s="1"/>
      <c r="E36" s="1"/>
    </row>
    <row r="38" spans="1:13" x14ac:dyDescent="0.55000000000000004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5000000000000004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5000000000000004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5000000000000004">
      <c r="B41" s="1" t="s">
        <v>2</v>
      </c>
      <c r="C41" s="1">
        <f>F38-C40</f>
        <v>1791.5903999999973</v>
      </c>
      <c r="D41" s="1"/>
      <c r="E41" s="1"/>
    </row>
    <row r="43" spans="1:13" x14ac:dyDescent="0.55000000000000004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5000000000000004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5000000000000004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5000000000000004">
      <c r="B46" s="1" t="s">
        <v>2</v>
      </c>
      <c r="C46" s="1">
        <f>F43-C45</f>
        <v>2149.9084799999964</v>
      </c>
      <c r="D46" s="1"/>
      <c r="E46" s="1"/>
    </row>
    <row r="48" spans="1:13" x14ac:dyDescent="0.55000000000000004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5000000000000004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5000000000000004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5000000000000004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Reproduction</vt:lpstr>
      <vt:lpstr>SR  with two MP</vt:lpstr>
      <vt:lpstr>Marx 1</vt:lpstr>
      <vt:lpstr>Marx 2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2018-02-14T23:45:24Z</dcterms:modified>
</cp:coreProperties>
</file>