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xie/Documents/"/>
    </mc:Choice>
  </mc:AlternateContent>
  <xr:revisionPtr revIDLastSave="0" documentId="13_ncr:1_{F852EAD4-1D1A-364C-8E2D-27617E076942}" xr6:coauthVersionLast="45" xr6:coauthVersionMax="45" xr10:uidLastSave="{00000000-0000-0000-0000-000000000000}"/>
  <bookViews>
    <workbookView xWindow="38400" yWindow="0" windowWidth="38400" windowHeight="21600" xr2:uid="{7994E82F-78B9-2442-9BA5-5F71044EB5E9}"/>
  </bookViews>
  <sheets>
    <sheet name="Data" sheetId="1" r:id="rId1"/>
    <sheet name="Analysis" sheetId="2" r:id="rId2"/>
    <sheet name="Timing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2" i="2" l="1"/>
  <c r="B25" i="2"/>
  <c r="C5" i="2"/>
  <c r="L74" i="1"/>
  <c r="C89" i="2" s="1"/>
  <c r="H74" i="1"/>
  <c r="B89" i="2" s="1"/>
  <c r="L73" i="1"/>
  <c r="C74" i="2" s="1"/>
  <c r="H73" i="1"/>
  <c r="B74" i="2" s="1"/>
  <c r="L72" i="1"/>
  <c r="C59" i="2" s="1"/>
  <c r="H72" i="1"/>
  <c r="B59" i="2" s="1"/>
  <c r="L71" i="1"/>
  <c r="C44" i="2" s="1"/>
  <c r="H71" i="1"/>
  <c r="B44" i="2" s="1"/>
  <c r="L70" i="1"/>
  <c r="C29" i="2" s="1"/>
  <c r="H70" i="1"/>
  <c r="B29" i="2" s="1"/>
  <c r="L69" i="1"/>
  <c r="C14" i="2" s="1"/>
  <c r="H69" i="1"/>
  <c r="B14" i="2" s="1"/>
  <c r="L68" i="1"/>
  <c r="C88" i="2" s="1"/>
  <c r="H68" i="1"/>
  <c r="B88" i="2" s="1"/>
  <c r="L67" i="1"/>
  <c r="C73" i="2" s="1"/>
  <c r="H67" i="1"/>
  <c r="B73" i="2" s="1"/>
  <c r="L66" i="1"/>
  <c r="C58" i="2" s="1"/>
  <c r="H66" i="1"/>
  <c r="B58" i="2" s="1"/>
  <c r="L65" i="1"/>
  <c r="C43" i="2" s="1"/>
  <c r="H65" i="1"/>
  <c r="B43" i="2" s="1"/>
  <c r="L64" i="1"/>
  <c r="C28" i="2" s="1"/>
  <c r="H64" i="1"/>
  <c r="B28" i="2" s="1"/>
  <c r="L63" i="1"/>
  <c r="C13" i="2" s="1"/>
  <c r="H63" i="1"/>
  <c r="B13" i="2" s="1"/>
  <c r="L62" i="1"/>
  <c r="C87" i="2" s="1"/>
  <c r="H62" i="1"/>
  <c r="B87" i="2" s="1"/>
  <c r="L61" i="1"/>
  <c r="C72" i="2" s="1"/>
  <c r="H61" i="1"/>
  <c r="B72" i="2" s="1"/>
  <c r="L60" i="1"/>
  <c r="C57" i="2" s="1"/>
  <c r="H60" i="1"/>
  <c r="B57" i="2" s="1"/>
  <c r="L59" i="1"/>
  <c r="C42" i="2" s="1"/>
  <c r="H59" i="1"/>
  <c r="B42" i="2" s="1"/>
  <c r="L58" i="1"/>
  <c r="C27" i="2" s="1"/>
  <c r="H58" i="1"/>
  <c r="B27" i="2" s="1"/>
  <c r="L57" i="1"/>
  <c r="C12" i="2" s="1"/>
  <c r="H57" i="1"/>
  <c r="B12" i="2" s="1"/>
  <c r="L56" i="1"/>
  <c r="C86" i="2" s="1"/>
  <c r="H56" i="1"/>
  <c r="B86" i="2" s="1"/>
  <c r="L55" i="1"/>
  <c r="C71" i="2" s="1"/>
  <c r="H55" i="1"/>
  <c r="B71" i="2" s="1"/>
  <c r="L54" i="1"/>
  <c r="C56" i="2" s="1"/>
  <c r="H54" i="1"/>
  <c r="B56" i="2" s="1"/>
  <c r="L53" i="1"/>
  <c r="C41" i="2" s="1"/>
  <c r="H53" i="1"/>
  <c r="B41" i="2" s="1"/>
  <c r="L52" i="1"/>
  <c r="C26" i="2" s="1"/>
  <c r="H52" i="1"/>
  <c r="B26" i="2" s="1"/>
  <c r="L51" i="1"/>
  <c r="C11" i="2" s="1"/>
  <c r="H51" i="1"/>
  <c r="B11" i="2" s="1"/>
  <c r="L50" i="1"/>
  <c r="C85" i="2" s="1"/>
  <c r="H50" i="1"/>
  <c r="B85" i="2" s="1"/>
  <c r="L49" i="1"/>
  <c r="C70" i="2" s="1"/>
  <c r="H49" i="1"/>
  <c r="B70" i="2" s="1"/>
  <c r="L48" i="1"/>
  <c r="C55" i="2" s="1"/>
  <c r="H48" i="1"/>
  <c r="B55" i="2" s="1"/>
  <c r="L47" i="1"/>
  <c r="C40" i="2" s="1"/>
  <c r="H47" i="1"/>
  <c r="B40" i="2" s="1"/>
  <c r="L46" i="1"/>
  <c r="C25" i="2" s="1"/>
  <c r="H46" i="1"/>
  <c r="L45" i="1"/>
  <c r="C10" i="2" s="1"/>
  <c r="H45" i="1"/>
  <c r="B10" i="2" s="1"/>
  <c r="L44" i="1"/>
  <c r="C84" i="2" s="1"/>
  <c r="H44" i="1"/>
  <c r="B84" i="2" s="1"/>
  <c r="L43" i="1"/>
  <c r="C69" i="2" s="1"/>
  <c r="H43" i="1"/>
  <c r="B69" i="2" s="1"/>
  <c r="L42" i="1"/>
  <c r="C54" i="2" s="1"/>
  <c r="H42" i="1"/>
  <c r="B54" i="2" s="1"/>
  <c r="L41" i="1"/>
  <c r="C39" i="2" s="1"/>
  <c r="H41" i="1"/>
  <c r="B39" i="2" s="1"/>
  <c r="L40" i="1"/>
  <c r="C24" i="2" s="1"/>
  <c r="H40" i="1"/>
  <c r="B24" i="2" s="1"/>
  <c r="L39" i="1"/>
  <c r="C9" i="2" s="1"/>
  <c r="H39" i="1"/>
  <c r="B9" i="2" s="1"/>
  <c r="L38" i="1"/>
  <c r="C83" i="2" s="1"/>
  <c r="H38" i="1"/>
  <c r="B83" i="2" s="1"/>
  <c r="L37" i="1"/>
  <c r="C68" i="2" s="1"/>
  <c r="H37" i="1"/>
  <c r="B68" i="2" s="1"/>
  <c r="L36" i="1"/>
  <c r="C53" i="2" s="1"/>
  <c r="H36" i="1"/>
  <c r="B53" i="2" s="1"/>
  <c r="L35" i="1"/>
  <c r="C38" i="2" s="1"/>
  <c r="H35" i="1"/>
  <c r="B38" i="2" s="1"/>
  <c r="L34" i="1"/>
  <c r="C23" i="2" s="1"/>
  <c r="H34" i="1"/>
  <c r="B23" i="2" s="1"/>
  <c r="L33" i="1"/>
  <c r="C8" i="2" s="1"/>
  <c r="H33" i="1"/>
  <c r="B8" i="2" s="1"/>
  <c r="L32" i="1"/>
  <c r="C82" i="2" s="1"/>
  <c r="H32" i="1"/>
  <c r="B82" i="2" s="1"/>
  <c r="L31" i="1"/>
  <c r="C67" i="2" s="1"/>
  <c r="H31" i="1"/>
  <c r="B67" i="2" s="1"/>
  <c r="L30" i="1"/>
  <c r="H30" i="1"/>
  <c r="B52" i="2" s="1"/>
  <c r="L29" i="1"/>
  <c r="C37" i="2" s="1"/>
  <c r="H29" i="1"/>
  <c r="B37" i="2" s="1"/>
  <c r="L28" i="1"/>
  <c r="C22" i="2" s="1"/>
  <c r="H28" i="1"/>
  <c r="B22" i="2" s="1"/>
  <c r="L27" i="1"/>
  <c r="C7" i="2" s="1"/>
  <c r="H27" i="1"/>
  <c r="B7" i="2" s="1"/>
  <c r="L26" i="1"/>
  <c r="C81" i="2" s="1"/>
  <c r="H26" i="1"/>
  <c r="B81" i="2" s="1"/>
  <c r="L25" i="1"/>
  <c r="C66" i="2" s="1"/>
  <c r="H25" i="1"/>
  <c r="B66" i="2" s="1"/>
  <c r="L24" i="1"/>
  <c r="C51" i="2" s="1"/>
  <c r="H24" i="1"/>
  <c r="B51" i="2" s="1"/>
  <c r="L23" i="1"/>
  <c r="C36" i="2" s="1"/>
  <c r="H23" i="1"/>
  <c r="B36" i="2" s="1"/>
  <c r="L22" i="1"/>
  <c r="C21" i="2" s="1"/>
  <c r="H22" i="1"/>
  <c r="B21" i="2" s="1"/>
  <c r="L21" i="1"/>
  <c r="C6" i="2" s="1"/>
  <c r="H21" i="1"/>
  <c r="B6" i="2" s="1"/>
  <c r="L20" i="1"/>
  <c r="C80" i="2" s="1"/>
  <c r="H20" i="1"/>
  <c r="B80" i="2" s="1"/>
  <c r="L19" i="1"/>
  <c r="C65" i="2" s="1"/>
  <c r="H19" i="1"/>
  <c r="B65" i="2" s="1"/>
  <c r="L18" i="1"/>
  <c r="C50" i="2" s="1"/>
  <c r="H18" i="1"/>
  <c r="B50" i="2" s="1"/>
  <c r="L17" i="1"/>
  <c r="C35" i="2" s="1"/>
  <c r="H17" i="1"/>
  <c r="B35" i="2" s="1"/>
  <c r="L16" i="1"/>
  <c r="C20" i="2" s="1"/>
  <c r="H16" i="1"/>
  <c r="B20" i="2" s="1"/>
  <c r="L15" i="1"/>
  <c r="H15" i="1"/>
  <c r="B5" i="2" s="1"/>
  <c r="L4" i="1"/>
  <c r="C18" i="2" s="1"/>
  <c r="L5" i="1"/>
  <c r="C33" i="2" s="1"/>
  <c r="L6" i="1"/>
  <c r="C48" i="2" s="1"/>
  <c r="L7" i="1"/>
  <c r="C63" i="2" s="1"/>
  <c r="L8" i="1"/>
  <c r="C78" i="2" s="1"/>
  <c r="L9" i="1"/>
  <c r="C4" i="2" s="1"/>
  <c r="L10" i="1"/>
  <c r="C19" i="2" s="1"/>
  <c r="L11" i="1"/>
  <c r="C34" i="2" s="1"/>
  <c r="L12" i="1"/>
  <c r="C49" i="2" s="1"/>
  <c r="L13" i="1"/>
  <c r="C64" i="2" s="1"/>
  <c r="L14" i="1"/>
  <c r="C79" i="2" s="1"/>
  <c r="H4" i="1"/>
  <c r="B18" i="2" s="1"/>
  <c r="H5" i="1"/>
  <c r="B33" i="2" s="1"/>
  <c r="H6" i="1"/>
  <c r="B48" i="2" s="1"/>
  <c r="H7" i="1"/>
  <c r="B63" i="2" s="1"/>
  <c r="H8" i="1"/>
  <c r="B78" i="2" s="1"/>
  <c r="H9" i="1"/>
  <c r="B4" i="2" s="1"/>
  <c r="H10" i="1"/>
  <c r="B19" i="2" s="1"/>
  <c r="H11" i="1"/>
  <c r="B34" i="2" s="1"/>
  <c r="H12" i="1"/>
  <c r="B49" i="2" s="1"/>
  <c r="H13" i="1"/>
  <c r="B64" i="2" s="1"/>
  <c r="H14" i="1"/>
  <c r="B79" i="2" s="1"/>
  <c r="L3" i="1"/>
  <c r="C3" i="2" s="1"/>
  <c r="H3" i="1"/>
  <c r="B3" i="2" s="1"/>
  <c r="W8" i="2" l="1"/>
  <c r="W7" i="2"/>
  <c r="V5" i="2"/>
  <c r="V8" i="2"/>
  <c r="V7" i="2"/>
  <c r="W6" i="2"/>
  <c r="V6" i="2"/>
  <c r="W5" i="2"/>
  <c r="V4" i="2"/>
  <c r="W4" i="2"/>
  <c r="W3" i="2"/>
  <c r="V3" i="2"/>
  <c r="M14" i="2"/>
  <c r="M4" i="2"/>
  <c r="N9" i="2"/>
  <c r="M6" i="2"/>
  <c r="N7" i="2"/>
  <c r="N14" i="2"/>
  <c r="N6" i="2"/>
  <c r="M9" i="2"/>
  <c r="N13" i="2"/>
  <c r="N5" i="2"/>
  <c r="M8" i="2"/>
  <c r="N12" i="2"/>
  <c r="N4" i="2"/>
  <c r="M11" i="2"/>
  <c r="M7" i="2"/>
  <c r="N11" i="2"/>
  <c r="M10" i="2"/>
  <c r="N10" i="2"/>
  <c r="M13" i="2"/>
  <c r="M5" i="2"/>
  <c r="M12" i="2"/>
  <c r="N8" i="2"/>
  <c r="N3" i="2"/>
  <c r="M3" i="2"/>
  <c r="W11" i="2" l="1"/>
  <c r="V11" i="2"/>
  <c r="W10" i="2"/>
  <c r="V10" i="2"/>
</calcChain>
</file>

<file path=xl/sharedStrings.xml><?xml version="1.0" encoding="utf-8"?>
<sst xmlns="http://schemas.openxmlformats.org/spreadsheetml/2006/main" count="354" uniqueCount="38">
  <si>
    <t>Input Size</t>
  </si>
  <si>
    <t>Initial Order</t>
  </si>
  <si>
    <t>Has Duplicates</t>
  </si>
  <si>
    <t>Number of Runs</t>
  </si>
  <si>
    <t>Trial 1</t>
  </si>
  <si>
    <t>Trial 2</t>
  </si>
  <si>
    <t>Trial 3</t>
  </si>
  <si>
    <t>Average Time</t>
  </si>
  <si>
    <t>useIntSort</t>
  </si>
  <si>
    <t>sort</t>
  </si>
  <si>
    <t>Random</t>
  </si>
  <si>
    <t>Sorted</t>
  </si>
  <si>
    <t>Reverse</t>
  </si>
  <si>
    <t>No</t>
  </si>
  <si>
    <t>Yes</t>
  </si>
  <si>
    <t>Initially Random with No Duplicates</t>
  </si>
  <si>
    <t>Initially Sorted with No Duplicates</t>
  </si>
  <si>
    <t>Initially Reversed with No Duplicates</t>
  </si>
  <si>
    <t>Initially Random with Duplicates</t>
  </si>
  <si>
    <t>Initially Sorted with Duplicates</t>
  </si>
  <si>
    <t>Initially Reversed with Duplicates</t>
  </si>
  <si>
    <t>UNIX sort</t>
  </si>
  <si>
    <t>Input</t>
  </si>
  <si>
    <t>Initial</t>
  </si>
  <si>
    <t>Has</t>
  </si>
  <si>
    <t>Number</t>
  </si>
  <si>
    <t>AvgTime</t>
  </si>
  <si>
    <t>Size</t>
  </si>
  <si>
    <t>Order</t>
  </si>
  <si>
    <t>Dups</t>
  </si>
  <si>
    <t>of runs</t>
  </si>
  <si>
    <t>forusel</t>
  </si>
  <si>
    <t>forsort</t>
  </si>
  <si>
    <t>Test</t>
  </si>
  <si>
    <t>No Duplicates</t>
  </si>
  <si>
    <t>Duplicates</t>
  </si>
  <si>
    <t>Average for each input size</t>
  </si>
  <si>
    <t>Average for each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</si>
</sst>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"/>
  </numFmts>
  <fonts count="6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center" vertical="center"/>
    </xf>
    <xf numFmtId="0" fontId="5" fillId="0" borderId="0" xfId="0" applyFont="1"/>
    <xf numFmtId="165" fontId="5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7" borderId="11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9" borderId="12" xfId="0" applyFill="1" applyBorder="1" applyAlignment="1">
      <alignment horizontal="center" vertical="center"/>
    </xf>
    <xf numFmtId="0" fontId="0" fillId="9" borderId="13" xfId="0" applyFill="1" applyBorder="1" applyAlignment="1">
      <alignment horizontal="center" vertical="center"/>
    </xf>
    <xf numFmtId="0" fontId="0" fillId="9" borderId="14" xfId="0" applyFill="1" applyBorder="1" applyAlignment="1">
      <alignment horizontal="center" vertic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ill>
        <patternFill>
          <fgColor theme="5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Initially Random with No Duplicates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useIntSort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Analysis!$A$3:$A$14</c:f>
              <c:numCache>
                <c:formatCode>General</c:formatCode>
                <c:ptCount val="12"/>
                <c:pt idx="0">
                  <c:v>5000</c:v>
                </c:pt>
                <c:pt idx="1">
                  <c:v>10000</c:v>
                </c:pt>
                <c:pt idx="2">
                  <c:v>20000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80000</c:v>
                </c:pt>
                <c:pt idx="7">
                  <c:v>90000</c:v>
                </c:pt>
                <c:pt idx="8">
                  <c:v>100000</c:v>
                </c:pt>
                <c:pt idx="9">
                  <c:v>150000</c:v>
                </c:pt>
                <c:pt idx="10">
                  <c:v>200000</c:v>
                </c:pt>
                <c:pt idx="11">
                  <c:v>250000</c:v>
                </c:pt>
              </c:numCache>
            </c:numRef>
          </c:cat>
          <c:val>
            <c:numRef>
              <c:f>Analysis!$B$3:$B$14</c:f>
              <c:numCache>
                <c:formatCode>General</c:formatCode>
                <c:ptCount val="12"/>
                <c:pt idx="0">
                  <c:v>0.41599999999999998</c:v>
                </c:pt>
                <c:pt idx="1">
                  <c:v>1.6893333333333331</c:v>
                </c:pt>
                <c:pt idx="2">
                  <c:v>7.024</c:v>
                </c:pt>
                <c:pt idx="3">
                  <c:v>29.185333333333332</c:v>
                </c:pt>
                <c:pt idx="4">
                  <c:v>46.643999999999998</c:v>
                </c:pt>
                <c:pt idx="5">
                  <c:v>69.332000000000008</c:v>
                </c:pt>
                <c:pt idx="6">
                  <c:v>123.45866666666666</c:v>
                </c:pt>
                <c:pt idx="7">
                  <c:v>158.39466666666667</c:v>
                </c:pt>
                <c:pt idx="8">
                  <c:v>194.96</c:v>
                </c:pt>
                <c:pt idx="9">
                  <c:v>469.71599999999995</c:v>
                </c:pt>
                <c:pt idx="10">
                  <c:v>919.74266666666665</c:v>
                </c:pt>
                <c:pt idx="11">
                  <c:v>1518.0453333333332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D6-E74A-B7BB-52E99D2024F3}"/>
            </c:ext>
          </c:extLst>
        </c:ser>
        <c:ser>
          <c:idx val="1"/>
          <c:order val="1"/>
          <c:tx>
            <c:v>sort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Analysis!$A$3:$A$14</c:f>
              <c:numCache>
                <c:formatCode>General</c:formatCode>
                <c:ptCount val="12"/>
                <c:pt idx="0">
                  <c:v>5000</c:v>
                </c:pt>
                <c:pt idx="1">
                  <c:v>10000</c:v>
                </c:pt>
                <c:pt idx="2">
                  <c:v>20000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80000</c:v>
                </c:pt>
                <c:pt idx="7">
                  <c:v>90000</c:v>
                </c:pt>
                <c:pt idx="8">
                  <c:v>100000</c:v>
                </c:pt>
                <c:pt idx="9">
                  <c:v>150000</c:v>
                </c:pt>
                <c:pt idx="10">
                  <c:v>200000</c:v>
                </c:pt>
                <c:pt idx="11">
                  <c:v>250000</c:v>
                </c:pt>
              </c:numCache>
            </c:numRef>
          </c:cat>
          <c:val>
            <c:numRef>
              <c:f>Analysis!$C$3:$C$14</c:f>
              <c:numCache>
                <c:formatCode>General</c:formatCode>
                <c:ptCount val="12"/>
                <c:pt idx="0">
                  <c:v>0</c:v>
                </c:pt>
                <c:pt idx="1">
                  <c:v>2.6666666666666666E-3</c:v>
                </c:pt>
                <c:pt idx="2">
                  <c:v>8.0000000000000002E-3</c:v>
                </c:pt>
                <c:pt idx="3">
                  <c:v>1.4666666666666666E-2</c:v>
                </c:pt>
                <c:pt idx="4">
                  <c:v>1.7333333333333336E-2</c:v>
                </c:pt>
                <c:pt idx="5">
                  <c:v>0.02</c:v>
                </c:pt>
                <c:pt idx="6">
                  <c:v>3.0666666666666665E-2</c:v>
                </c:pt>
                <c:pt idx="7">
                  <c:v>3.4666666666666672E-2</c:v>
                </c:pt>
                <c:pt idx="8">
                  <c:v>3.8666666666666662E-2</c:v>
                </c:pt>
                <c:pt idx="9">
                  <c:v>6.2666666666666662E-2</c:v>
                </c:pt>
                <c:pt idx="10">
                  <c:v>9.2000000000000012E-2</c:v>
                </c:pt>
                <c:pt idx="11">
                  <c:v>0.10933333333333334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D6-E74A-B7BB-52E99D2024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5400880"/>
        <c:axId val="912668448"/>
      </c:lineChart>
      <c:catAx>
        <c:axId val="885400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Input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668448"/>
        <c:crosses val="autoZero"/>
        <c:auto val="1"/>
        <c:lblAlgn val="ctr"/>
        <c:lblOffset val="100"/>
        <c:noMultiLvlLbl val="0"/>
      </c:catAx>
      <c:valAx>
        <c:axId val="91266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</a:t>
                </a:r>
                <a:r>
                  <a:rPr lang="en-GB" baseline="0"/>
                  <a:t> Computation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400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Initially Sorted with No Duplicates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useIntSort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Analysis!$A$18:$A$29</c:f>
              <c:numCache>
                <c:formatCode>General</c:formatCode>
                <c:ptCount val="12"/>
                <c:pt idx="0">
                  <c:v>5000</c:v>
                </c:pt>
                <c:pt idx="1">
                  <c:v>10000</c:v>
                </c:pt>
                <c:pt idx="2">
                  <c:v>20000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80000</c:v>
                </c:pt>
                <c:pt idx="7">
                  <c:v>90000</c:v>
                </c:pt>
                <c:pt idx="8">
                  <c:v>100000</c:v>
                </c:pt>
                <c:pt idx="9">
                  <c:v>150000</c:v>
                </c:pt>
                <c:pt idx="10">
                  <c:v>200000</c:v>
                </c:pt>
                <c:pt idx="11">
                  <c:v>250000</c:v>
                </c:pt>
              </c:numCache>
            </c:numRef>
          </c:cat>
          <c:val>
            <c:numRef>
              <c:f>Analysis!$B$18:$B$29</c:f>
              <c:numCache>
                <c:formatCode>General</c:formatCode>
                <c:ptCount val="12"/>
                <c:pt idx="0">
                  <c:v>0.29199999999999998</c:v>
                </c:pt>
                <c:pt idx="1">
                  <c:v>1.1426666666666667</c:v>
                </c:pt>
                <c:pt idx="2">
                  <c:v>4.5119999999999996</c:v>
                </c:pt>
                <c:pt idx="3">
                  <c:v>17.995999999999999</c:v>
                </c:pt>
                <c:pt idx="4">
                  <c:v>28.017333333333337</c:v>
                </c:pt>
                <c:pt idx="5">
                  <c:v>40.357333333333337</c:v>
                </c:pt>
                <c:pt idx="6">
                  <c:v>71.64533333333334</c:v>
                </c:pt>
                <c:pt idx="7">
                  <c:v>90.849333333333334</c:v>
                </c:pt>
                <c:pt idx="8">
                  <c:v>111.87733333333334</c:v>
                </c:pt>
                <c:pt idx="9">
                  <c:v>251.75333333333333</c:v>
                </c:pt>
                <c:pt idx="10">
                  <c:v>447.13599999999997</c:v>
                </c:pt>
                <c:pt idx="11">
                  <c:v>699.35866666666664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8E-B44B-9BA2-521E832E89B7}"/>
            </c:ext>
          </c:extLst>
        </c:ser>
        <c:ser>
          <c:idx val="1"/>
          <c:order val="1"/>
          <c:tx>
            <c:v>sort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Analysis!$A$18:$A$29</c:f>
              <c:numCache>
                <c:formatCode>General</c:formatCode>
                <c:ptCount val="12"/>
                <c:pt idx="0">
                  <c:v>5000</c:v>
                </c:pt>
                <c:pt idx="1">
                  <c:v>10000</c:v>
                </c:pt>
                <c:pt idx="2">
                  <c:v>20000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80000</c:v>
                </c:pt>
                <c:pt idx="7">
                  <c:v>90000</c:v>
                </c:pt>
                <c:pt idx="8">
                  <c:v>100000</c:v>
                </c:pt>
                <c:pt idx="9">
                  <c:v>150000</c:v>
                </c:pt>
                <c:pt idx="10">
                  <c:v>200000</c:v>
                </c:pt>
                <c:pt idx="11">
                  <c:v>250000</c:v>
                </c:pt>
              </c:numCache>
            </c:numRef>
          </c:cat>
          <c:val>
            <c:numRef>
              <c:f>Analysis!$C$18:$C$29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4.0000000000000001E-3</c:v>
                </c:pt>
                <c:pt idx="3">
                  <c:v>4.0000000000000001E-3</c:v>
                </c:pt>
                <c:pt idx="4">
                  <c:v>6.6666666666666671E-3</c:v>
                </c:pt>
                <c:pt idx="5">
                  <c:v>6.6666666666666671E-3</c:v>
                </c:pt>
                <c:pt idx="6">
                  <c:v>1.0666666666666666E-2</c:v>
                </c:pt>
                <c:pt idx="7">
                  <c:v>1.2000000000000002E-2</c:v>
                </c:pt>
                <c:pt idx="8">
                  <c:v>1.3333333333333334E-2</c:v>
                </c:pt>
                <c:pt idx="9">
                  <c:v>2.4000000000000004E-2</c:v>
                </c:pt>
                <c:pt idx="10">
                  <c:v>2.9333333333333333E-2</c:v>
                </c:pt>
                <c:pt idx="11">
                  <c:v>3.6000000000000004E-2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8E-B44B-9BA2-521E832E89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5400880"/>
        <c:axId val="912668448"/>
      </c:lineChart>
      <c:catAx>
        <c:axId val="885400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Input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668448"/>
        <c:crosses val="autoZero"/>
        <c:auto val="1"/>
        <c:lblAlgn val="ctr"/>
        <c:lblOffset val="100"/>
        <c:noMultiLvlLbl val="0"/>
      </c:catAx>
      <c:valAx>
        <c:axId val="91266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</a:t>
                </a:r>
                <a:r>
                  <a:rPr lang="en-GB" baseline="0"/>
                  <a:t> Computation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400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Initially Reversed with No Duplicates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useIntSort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Analysis!$A$33:$A$44</c:f>
              <c:numCache>
                <c:formatCode>General</c:formatCode>
                <c:ptCount val="12"/>
                <c:pt idx="0">
                  <c:v>5000</c:v>
                </c:pt>
                <c:pt idx="1">
                  <c:v>10000</c:v>
                </c:pt>
                <c:pt idx="2">
                  <c:v>20000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80000</c:v>
                </c:pt>
                <c:pt idx="7">
                  <c:v>90000</c:v>
                </c:pt>
                <c:pt idx="8">
                  <c:v>100000</c:v>
                </c:pt>
                <c:pt idx="9">
                  <c:v>150000</c:v>
                </c:pt>
                <c:pt idx="10">
                  <c:v>200000</c:v>
                </c:pt>
                <c:pt idx="11">
                  <c:v>250000</c:v>
                </c:pt>
              </c:numCache>
            </c:numRef>
          </c:cat>
          <c:val>
            <c:numRef>
              <c:f>Analysis!$B$33:$B$44</c:f>
              <c:numCache>
                <c:formatCode>General</c:formatCode>
                <c:ptCount val="12"/>
                <c:pt idx="0">
                  <c:v>0.29066666666666663</c:v>
                </c:pt>
                <c:pt idx="1">
                  <c:v>1.1359999999999999</c:v>
                </c:pt>
                <c:pt idx="2">
                  <c:v>4.5146666666666659</c:v>
                </c:pt>
                <c:pt idx="3">
                  <c:v>17.925333333333331</c:v>
                </c:pt>
                <c:pt idx="4">
                  <c:v>27.962666666666667</c:v>
                </c:pt>
                <c:pt idx="5">
                  <c:v>40.273333333333333</c:v>
                </c:pt>
                <c:pt idx="6">
                  <c:v>71.518666666666661</c:v>
                </c:pt>
                <c:pt idx="7">
                  <c:v>90.488</c:v>
                </c:pt>
                <c:pt idx="8">
                  <c:v>111.75866666666667</c:v>
                </c:pt>
                <c:pt idx="9">
                  <c:v>251.27200000000002</c:v>
                </c:pt>
                <c:pt idx="10">
                  <c:v>446.5746666666667</c:v>
                </c:pt>
                <c:pt idx="11">
                  <c:v>697.95066666666662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32-174F-8761-A5774FC99ECC}"/>
            </c:ext>
          </c:extLst>
        </c:ser>
        <c:ser>
          <c:idx val="1"/>
          <c:order val="1"/>
          <c:tx>
            <c:v>sort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Analysis!$A$33:$A$44</c:f>
              <c:numCache>
                <c:formatCode>General</c:formatCode>
                <c:ptCount val="12"/>
                <c:pt idx="0">
                  <c:v>5000</c:v>
                </c:pt>
                <c:pt idx="1">
                  <c:v>10000</c:v>
                </c:pt>
                <c:pt idx="2">
                  <c:v>20000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80000</c:v>
                </c:pt>
                <c:pt idx="7">
                  <c:v>90000</c:v>
                </c:pt>
                <c:pt idx="8">
                  <c:v>100000</c:v>
                </c:pt>
                <c:pt idx="9">
                  <c:v>150000</c:v>
                </c:pt>
                <c:pt idx="10">
                  <c:v>200000</c:v>
                </c:pt>
                <c:pt idx="11">
                  <c:v>250000</c:v>
                </c:pt>
              </c:numCache>
            </c:numRef>
          </c:cat>
          <c:val>
            <c:numRef>
              <c:f>Analysis!$C$33:$C$44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2.6666666666666666E-3</c:v>
                </c:pt>
                <c:pt idx="3">
                  <c:v>6.6666666666666671E-3</c:v>
                </c:pt>
                <c:pt idx="4">
                  <c:v>6.6666666666666671E-3</c:v>
                </c:pt>
                <c:pt idx="5">
                  <c:v>1.0666666666666666E-2</c:v>
                </c:pt>
                <c:pt idx="6">
                  <c:v>1.3333333333333334E-2</c:v>
                </c:pt>
                <c:pt idx="7">
                  <c:v>1.6E-2</c:v>
                </c:pt>
                <c:pt idx="8">
                  <c:v>1.6E-2</c:v>
                </c:pt>
                <c:pt idx="9">
                  <c:v>2.4000000000000004E-2</c:v>
                </c:pt>
                <c:pt idx="10">
                  <c:v>3.5999999999999997E-2</c:v>
                </c:pt>
                <c:pt idx="11">
                  <c:v>4.4000000000000004E-2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32-174F-8761-A5774FC99E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5400880"/>
        <c:axId val="912668448"/>
      </c:lineChart>
      <c:catAx>
        <c:axId val="885400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Input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668448"/>
        <c:crosses val="autoZero"/>
        <c:auto val="1"/>
        <c:lblAlgn val="ctr"/>
        <c:lblOffset val="100"/>
        <c:noMultiLvlLbl val="0"/>
      </c:catAx>
      <c:valAx>
        <c:axId val="91266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</a:t>
                </a:r>
                <a:r>
                  <a:rPr lang="en-GB" baseline="0"/>
                  <a:t> Computation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400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Initially Random with Duplicates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useIntSort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Analysis!$A$48:$A$59</c:f>
              <c:numCache>
                <c:formatCode>General</c:formatCode>
                <c:ptCount val="12"/>
                <c:pt idx="0">
                  <c:v>5000</c:v>
                </c:pt>
                <c:pt idx="1">
                  <c:v>10000</c:v>
                </c:pt>
                <c:pt idx="2">
                  <c:v>20000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80000</c:v>
                </c:pt>
                <c:pt idx="7">
                  <c:v>90000</c:v>
                </c:pt>
                <c:pt idx="8">
                  <c:v>100000</c:v>
                </c:pt>
                <c:pt idx="9">
                  <c:v>150000</c:v>
                </c:pt>
                <c:pt idx="10">
                  <c:v>200000</c:v>
                </c:pt>
                <c:pt idx="11">
                  <c:v>250000</c:v>
                </c:pt>
              </c:numCache>
            </c:numRef>
          </c:cat>
          <c:val>
            <c:numRef>
              <c:f>Analysis!$B$48:$B$59</c:f>
              <c:numCache>
                <c:formatCode>General</c:formatCode>
                <c:ptCount val="12"/>
                <c:pt idx="0">
                  <c:v>0.41733333333333333</c:v>
                </c:pt>
                <c:pt idx="1">
                  <c:v>1.6786666666666665</c:v>
                </c:pt>
                <c:pt idx="2">
                  <c:v>7.1386666666666665</c:v>
                </c:pt>
                <c:pt idx="3">
                  <c:v>29.831999999999997</c:v>
                </c:pt>
                <c:pt idx="4">
                  <c:v>47.443999999999996</c:v>
                </c:pt>
                <c:pt idx="5">
                  <c:v>69.141333333333321</c:v>
                </c:pt>
                <c:pt idx="6">
                  <c:v>123.748</c:v>
                </c:pt>
                <c:pt idx="7">
                  <c:v>157.73066666666665</c:v>
                </c:pt>
                <c:pt idx="8">
                  <c:v>195.75066666666666</c:v>
                </c:pt>
                <c:pt idx="9">
                  <c:v>467.464</c:v>
                </c:pt>
                <c:pt idx="10">
                  <c:v>901.26533333333339</c:v>
                </c:pt>
                <c:pt idx="11">
                  <c:v>1573.9746666666667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D8-B14A-A86B-38158EFB5BC4}"/>
            </c:ext>
          </c:extLst>
        </c:ser>
        <c:ser>
          <c:idx val="1"/>
          <c:order val="1"/>
          <c:tx>
            <c:v>sort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Analysis!$A$48:$A$59</c:f>
              <c:numCache>
                <c:formatCode>General</c:formatCode>
                <c:ptCount val="12"/>
                <c:pt idx="0">
                  <c:v>5000</c:v>
                </c:pt>
                <c:pt idx="1">
                  <c:v>10000</c:v>
                </c:pt>
                <c:pt idx="2">
                  <c:v>20000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80000</c:v>
                </c:pt>
                <c:pt idx="7">
                  <c:v>90000</c:v>
                </c:pt>
                <c:pt idx="8">
                  <c:v>100000</c:v>
                </c:pt>
                <c:pt idx="9">
                  <c:v>150000</c:v>
                </c:pt>
                <c:pt idx="10">
                  <c:v>200000</c:v>
                </c:pt>
                <c:pt idx="11">
                  <c:v>250000</c:v>
                </c:pt>
              </c:numCache>
            </c:numRef>
          </c:cat>
          <c:val>
            <c:numRef>
              <c:f>Analysis!$C$48:$C$59</c:f>
              <c:numCache>
                <c:formatCode>General</c:formatCode>
                <c:ptCount val="12"/>
                <c:pt idx="0">
                  <c:v>0</c:v>
                </c:pt>
                <c:pt idx="1">
                  <c:v>5.3333333333333332E-3</c:v>
                </c:pt>
                <c:pt idx="2">
                  <c:v>6.6666666666666671E-3</c:v>
                </c:pt>
                <c:pt idx="3">
                  <c:v>1.6E-2</c:v>
                </c:pt>
                <c:pt idx="4">
                  <c:v>1.8666666666666668E-2</c:v>
                </c:pt>
                <c:pt idx="5">
                  <c:v>2.4000000000000004E-2</c:v>
                </c:pt>
                <c:pt idx="6">
                  <c:v>3.0666666666666665E-2</c:v>
                </c:pt>
                <c:pt idx="7">
                  <c:v>3.3333333333333333E-2</c:v>
                </c:pt>
                <c:pt idx="8">
                  <c:v>0.04</c:v>
                </c:pt>
                <c:pt idx="9">
                  <c:v>7.1999999999999995E-2</c:v>
                </c:pt>
                <c:pt idx="10">
                  <c:v>8.8000000000000009E-2</c:v>
                </c:pt>
                <c:pt idx="11">
                  <c:v>0.11466666666666668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D8-B14A-A86B-38158EFB5B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5400880"/>
        <c:axId val="912668448"/>
      </c:lineChart>
      <c:catAx>
        <c:axId val="885400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Input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668448"/>
        <c:crosses val="autoZero"/>
        <c:auto val="1"/>
        <c:lblAlgn val="ctr"/>
        <c:lblOffset val="100"/>
        <c:noMultiLvlLbl val="0"/>
      </c:catAx>
      <c:valAx>
        <c:axId val="91266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</a:t>
                </a:r>
                <a:r>
                  <a:rPr lang="en-GB" baseline="0"/>
                  <a:t> Computation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400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Initially Sorted with Duplicates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useIntSort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Analysis!$A$63:$A$74</c:f>
              <c:numCache>
                <c:formatCode>General</c:formatCode>
                <c:ptCount val="12"/>
                <c:pt idx="0">
                  <c:v>5000</c:v>
                </c:pt>
                <c:pt idx="1">
                  <c:v>10000</c:v>
                </c:pt>
                <c:pt idx="2">
                  <c:v>20000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80000</c:v>
                </c:pt>
                <c:pt idx="7">
                  <c:v>90000</c:v>
                </c:pt>
                <c:pt idx="8">
                  <c:v>100000</c:v>
                </c:pt>
                <c:pt idx="9">
                  <c:v>150000</c:v>
                </c:pt>
                <c:pt idx="10">
                  <c:v>200000</c:v>
                </c:pt>
                <c:pt idx="11">
                  <c:v>250000</c:v>
                </c:pt>
              </c:numCache>
            </c:numRef>
          </c:cat>
          <c:val>
            <c:numRef>
              <c:f>Analysis!$B$63:$B$74</c:f>
              <c:numCache>
                <c:formatCode>General</c:formatCode>
                <c:ptCount val="12"/>
                <c:pt idx="0">
                  <c:v>0.29466666666666663</c:v>
                </c:pt>
                <c:pt idx="1">
                  <c:v>1.1386666666666665</c:v>
                </c:pt>
                <c:pt idx="2">
                  <c:v>4.5146666666666659</c:v>
                </c:pt>
                <c:pt idx="3">
                  <c:v>17.937333333333335</c:v>
                </c:pt>
                <c:pt idx="4">
                  <c:v>28.062666666666669</c:v>
                </c:pt>
                <c:pt idx="5">
                  <c:v>40.298666666666669</c:v>
                </c:pt>
                <c:pt idx="6">
                  <c:v>71.725333333333325</c:v>
                </c:pt>
                <c:pt idx="7">
                  <c:v>90.685333333333347</c:v>
                </c:pt>
                <c:pt idx="8">
                  <c:v>111.94533333333334</c:v>
                </c:pt>
                <c:pt idx="9">
                  <c:v>251.82133333333331</c:v>
                </c:pt>
                <c:pt idx="10">
                  <c:v>447.02</c:v>
                </c:pt>
                <c:pt idx="11">
                  <c:v>701.42133333333334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0A-1647-B511-3EA310967B75}"/>
            </c:ext>
          </c:extLst>
        </c:ser>
        <c:ser>
          <c:idx val="1"/>
          <c:order val="1"/>
          <c:tx>
            <c:v>sort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Analysis!$A$63:$A$74</c:f>
              <c:numCache>
                <c:formatCode>General</c:formatCode>
                <c:ptCount val="12"/>
                <c:pt idx="0">
                  <c:v>5000</c:v>
                </c:pt>
                <c:pt idx="1">
                  <c:v>10000</c:v>
                </c:pt>
                <c:pt idx="2">
                  <c:v>20000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80000</c:v>
                </c:pt>
                <c:pt idx="7">
                  <c:v>90000</c:v>
                </c:pt>
                <c:pt idx="8">
                  <c:v>100000</c:v>
                </c:pt>
                <c:pt idx="9">
                  <c:v>150000</c:v>
                </c:pt>
                <c:pt idx="10">
                  <c:v>200000</c:v>
                </c:pt>
                <c:pt idx="11">
                  <c:v>250000</c:v>
                </c:pt>
              </c:numCache>
            </c:numRef>
          </c:cat>
          <c:val>
            <c:numRef>
              <c:f>Analysis!$C$63:$C$74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4.0000000000000001E-3</c:v>
                </c:pt>
                <c:pt idx="3">
                  <c:v>5.3333333333333332E-3</c:v>
                </c:pt>
                <c:pt idx="4">
                  <c:v>8.0000000000000002E-3</c:v>
                </c:pt>
                <c:pt idx="5">
                  <c:v>8.0000000000000002E-3</c:v>
                </c:pt>
                <c:pt idx="6">
                  <c:v>9.3333333333333341E-3</c:v>
                </c:pt>
                <c:pt idx="7">
                  <c:v>1.3333333333333334E-2</c:v>
                </c:pt>
                <c:pt idx="8">
                  <c:v>1.2000000000000002E-2</c:v>
                </c:pt>
                <c:pt idx="9">
                  <c:v>2.1333333333333333E-2</c:v>
                </c:pt>
                <c:pt idx="10">
                  <c:v>3.2000000000000001E-2</c:v>
                </c:pt>
                <c:pt idx="11">
                  <c:v>4.1333333333333333E-2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0A-1647-B511-3EA310967B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5400880"/>
        <c:axId val="912668448"/>
      </c:lineChart>
      <c:catAx>
        <c:axId val="885400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Input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668448"/>
        <c:crosses val="autoZero"/>
        <c:auto val="1"/>
        <c:lblAlgn val="ctr"/>
        <c:lblOffset val="100"/>
        <c:noMultiLvlLbl val="0"/>
      </c:catAx>
      <c:valAx>
        <c:axId val="91266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</a:t>
                </a:r>
                <a:r>
                  <a:rPr lang="en-GB" baseline="0"/>
                  <a:t> Computation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400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Initially Reversed with Duplicates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useIntSort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Analysis!$A$78:$A$89</c:f>
              <c:numCache>
                <c:formatCode>General</c:formatCode>
                <c:ptCount val="12"/>
                <c:pt idx="0">
                  <c:v>5000</c:v>
                </c:pt>
                <c:pt idx="1">
                  <c:v>10000</c:v>
                </c:pt>
                <c:pt idx="2">
                  <c:v>20000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80000</c:v>
                </c:pt>
                <c:pt idx="7">
                  <c:v>90000</c:v>
                </c:pt>
                <c:pt idx="8">
                  <c:v>100000</c:v>
                </c:pt>
                <c:pt idx="9">
                  <c:v>150000</c:v>
                </c:pt>
                <c:pt idx="10">
                  <c:v>200000</c:v>
                </c:pt>
                <c:pt idx="11">
                  <c:v>250000</c:v>
                </c:pt>
              </c:numCache>
            </c:numRef>
          </c:cat>
          <c:val>
            <c:numRef>
              <c:f>Analysis!$B$78:$B$89</c:f>
              <c:numCache>
                <c:formatCode>General</c:formatCode>
                <c:ptCount val="12"/>
                <c:pt idx="0">
                  <c:v>0.28933333333333328</c:v>
                </c:pt>
                <c:pt idx="1">
                  <c:v>1.1333333333333331</c:v>
                </c:pt>
                <c:pt idx="2">
                  <c:v>3.8293333333333339</c:v>
                </c:pt>
                <c:pt idx="3">
                  <c:v>17.909333333333333</c:v>
                </c:pt>
                <c:pt idx="4">
                  <c:v>27.968</c:v>
                </c:pt>
                <c:pt idx="5">
                  <c:v>40.25066666666666</c:v>
                </c:pt>
                <c:pt idx="6">
                  <c:v>71.563999999999993</c:v>
                </c:pt>
                <c:pt idx="7">
                  <c:v>90.492000000000004</c:v>
                </c:pt>
                <c:pt idx="8">
                  <c:v>111.736</c:v>
                </c:pt>
                <c:pt idx="9">
                  <c:v>251.28533333333334</c:v>
                </c:pt>
                <c:pt idx="10">
                  <c:v>446.71333333333331</c:v>
                </c:pt>
                <c:pt idx="11">
                  <c:v>698.91733333333343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8B-A147-B931-A23AC1CF06A0}"/>
            </c:ext>
          </c:extLst>
        </c:ser>
        <c:ser>
          <c:idx val="1"/>
          <c:order val="1"/>
          <c:tx>
            <c:v>sort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Analysis!$A$78:$A$89</c:f>
              <c:numCache>
                <c:formatCode>General</c:formatCode>
                <c:ptCount val="12"/>
                <c:pt idx="0">
                  <c:v>5000</c:v>
                </c:pt>
                <c:pt idx="1">
                  <c:v>10000</c:v>
                </c:pt>
                <c:pt idx="2">
                  <c:v>20000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80000</c:v>
                </c:pt>
                <c:pt idx="7">
                  <c:v>90000</c:v>
                </c:pt>
                <c:pt idx="8">
                  <c:v>100000</c:v>
                </c:pt>
                <c:pt idx="9">
                  <c:v>150000</c:v>
                </c:pt>
                <c:pt idx="10">
                  <c:v>200000</c:v>
                </c:pt>
                <c:pt idx="11">
                  <c:v>250000</c:v>
                </c:pt>
              </c:numCache>
            </c:numRef>
          </c:cat>
          <c:val>
            <c:numRef>
              <c:f>Analysis!$C$78:$C$89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4.0000000000000001E-3</c:v>
                </c:pt>
                <c:pt idx="3">
                  <c:v>6.6666666666666671E-3</c:v>
                </c:pt>
                <c:pt idx="4">
                  <c:v>8.0000000000000002E-3</c:v>
                </c:pt>
                <c:pt idx="5">
                  <c:v>9.3333333333333341E-3</c:v>
                </c:pt>
                <c:pt idx="6">
                  <c:v>1.3333333333333334E-2</c:v>
                </c:pt>
                <c:pt idx="7">
                  <c:v>1.3333333333333334E-2</c:v>
                </c:pt>
                <c:pt idx="8">
                  <c:v>1.7333333333333336E-2</c:v>
                </c:pt>
                <c:pt idx="9">
                  <c:v>3.0666666666666665E-2</c:v>
                </c:pt>
                <c:pt idx="10">
                  <c:v>4.2666666666666665E-2</c:v>
                </c:pt>
                <c:pt idx="11">
                  <c:v>4.4000000000000004E-2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8B-A147-B931-A23AC1CF06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5400880"/>
        <c:axId val="912668448"/>
      </c:lineChart>
      <c:catAx>
        <c:axId val="885400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Input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668448"/>
        <c:crosses val="autoZero"/>
        <c:auto val="1"/>
        <c:lblAlgn val="ctr"/>
        <c:lblOffset val="100"/>
        <c:noMultiLvlLbl val="0"/>
      </c:catAx>
      <c:valAx>
        <c:axId val="91266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</a:t>
                </a:r>
                <a:r>
                  <a:rPr lang="en-GB" baseline="0"/>
                  <a:t> Computation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400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Input Size vs Computation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561759765023029"/>
          <c:y val="0.12470107538725167"/>
          <c:w val="0.82901202955724829"/>
          <c:h val="0.72601745571467602"/>
        </c:manualLayout>
      </c:layout>
      <c:lineChart>
        <c:grouping val="standard"/>
        <c:varyColors val="0"/>
        <c:ser>
          <c:idx val="0"/>
          <c:order val="0"/>
          <c:tx>
            <c:v>useIntSort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11"/>
              <c:layout>
                <c:manualLayout>
                  <c:x val="-1.1423840836213155E-2"/>
                  <c:y val="-3.6988280248840842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F2E-5B46-8ADD-127EDFF203F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Analysis!$L$3:$L$14</c:f>
              <c:numCache>
                <c:formatCode>General</c:formatCode>
                <c:ptCount val="12"/>
                <c:pt idx="0">
                  <c:v>5000</c:v>
                </c:pt>
                <c:pt idx="1">
                  <c:v>10000</c:v>
                </c:pt>
                <c:pt idx="2">
                  <c:v>20000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80000</c:v>
                </c:pt>
                <c:pt idx="7">
                  <c:v>90000</c:v>
                </c:pt>
                <c:pt idx="8">
                  <c:v>100000</c:v>
                </c:pt>
                <c:pt idx="9">
                  <c:v>150000</c:v>
                </c:pt>
                <c:pt idx="10">
                  <c:v>200000</c:v>
                </c:pt>
                <c:pt idx="11">
                  <c:v>250000</c:v>
                </c:pt>
              </c:numCache>
            </c:numRef>
          </c:cat>
          <c:val>
            <c:numRef>
              <c:f>Analysis!$M$3:$M$14</c:f>
              <c:numCache>
                <c:formatCode>General</c:formatCode>
                <c:ptCount val="12"/>
                <c:pt idx="0">
                  <c:v>0.33333333333333331</c:v>
                </c:pt>
                <c:pt idx="1">
                  <c:v>1.3197777777777777</c:v>
                </c:pt>
                <c:pt idx="2">
                  <c:v>5.2555555555555555</c:v>
                </c:pt>
                <c:pt idx="3">
                  <c:v>21.797555555555551</c:v>
                </c:pt>
                <c:pt idx="4">
                  <c:v>34.349777777777774</c:v>
                </c:pt>
                <c:pt idx="5">
                  <c:v>49.94222222222222</c:v>
                </c:pt>
                <c:pt idx="6">
                  <c:v>88.943333333333328</c:v>
                </c:pt>
                <c:pt idx="7">
                  <c:v>113.10666666666664</c:v>
                </c:pt>
                <c:pt idx="8">
                  <c:v>139.67133333333334</c:v>
                </c:pt>
                <c:pt idx="9">
                  <c:v>323.88533333333334</c:v>
                </c:pt>
                <c:pt idx="10">
                  <c:v>601.40866666666659</c:v>
                </c:pt>
                <c:pt idx="11">
                  <c:v>981.61133333333339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2E-5B46-8ADD-127EDFF203F5}"/>
            </c:ext>
          </c:extLst>
        </c:ser>
        <c:ser>
          <c:idx val="1"/>
          <c:order val="1"/>
          <c:tx>
            <c:v>sort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11"/>
              <c:layout>
                <c:manualLayout>
                  <c:x val="-2.6655628617830697E-2"/>
                  <c:y val="-4.7075993043979247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UNIX </a:t>
                    </a:r>
                    <a:fld id="{BF5EA2C3-2EF8-4640-85A0-039DA1B692BF}" type="SERIESNAME">
                      <a:rPr lang="en-US"/>
                      <a:pPr/>
                      <a:t>[SERIES NAME]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6F2E-5B46-8ADD-127EDFF203F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, </c:separator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Analysis!$L$3:$L$14</c:f>
              <c:numCache>
                <c:formatCode>General</c:formatCode>
                <c:ptCount val="12"/>
                <c:pt idx="0">
                  <c:v>5000</c:v>
                </c:pt>
                <c:pt idx="1">
                  <c:v>10000</c:v>
                </c:pt>
                <c:pt idx="2">
                  <c:v>20000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80000</c:v>
                </c:pt>
                <c:pt idx="7">
                  <c:v>90000</c:v>
                </c:pt>
                <c:pt idx="8">
                  <c:v>100000</c:v>
                </c:pt>
                <c:pt idx="9">
                  <c:v>150000</c:v>
                </c:pt>
                <c:pt idx="10">
                  <c:v>200000</c:v>
                </c:pt>
                <c:pt idx="11">
                  <c:v>250000</c:v>
                </c:pt>
              </c:numCache>
            </c:numRef>
          </c:cat>
          <c:val>
            <c:numRef>
              <c:f>Analysis!$N$3:$N$14</c:f>
              <c:numCache>
                <c:formatCode>General</c:formatCode>
                <c:ptCount val="12"/>
                <c:pt idx="0">
                  <c:v>0</c:v>
                </c:pt>
                <c:pt idx="1">
                  <c:v>1.3333333333333333E-3</c:v>
                </c:pt>
                <c:pt idx="2">
                  <c:v>4.8888888888888888E-3</c:v>
                </c:pt>
                <c:pt idx="3">
                  <c:v>8.8888888888888889E-3</c:v>
                </c:pt>
                <c:pt idx="4">
                  <c:v>1.0888888888888891E-2</c:v>
                </c:pt>
                <c:pt idx="5">
                  <c:v>1.311111111111111E-2</c:v>
                </c:pt>
                <c:pt idx="6">
                  <c:v>1.7999999999999999E-2</c:v>
                </c:pt>
                <c:pt idx="7">
                  <c:v>2.0444444444444446E-2</c:v>
                </c:pt>
                <c:pt idx="8">
                  <c:v>2.2888888888888889E-2</c:v>
                </c:pt>
                <c:pt idx="9">
                  <c:v>3.9111111111111117E-2</c:v>
                </c:pt>
                <c:pt idx="10">
                  <c:v>5.3333333333333337E-2</c:v>
                </c:pt>
                <c:pt idx="11">
                  <c:v>6.4888888888888899E-2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2E-5B46-8ADD-127EDFF203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5400880"/>
        <c:axId val="912668448"/>
      </c:lineChart>
      <c:catAx>
        <c:axId val="885400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Input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668448"/>
        <c:crosses val="autoZero"/>
        <c:auto val="1"/>
        <c:lblAlgn val="ctr"/>
        <c:lblOffset val="100"/>
        <c:noMultiLvlLbl val="0"/>
      </c:catAx>
      <c:valAx>
        <c:axId val="91266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</a:t>
                </a:r>
                <a:r>
                  <a:rPr lang="en-GB" baseline="0"/>
                  <a:t> Computation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400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Input Size vs Computation Time for useIntSort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useIntSort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Analysis!$L$3:$L$14</c:f>
              <c:numCache>
                <c:formatCode>General</c:formatCode>
                <c:ptCount val="12"/>
                <c:pt idx="0">
                  <c:v>5000</c:v>
                </c:pt>
                <c:pt idx="1">
                  <c:v>10000</c:v>
                </c:pt>
                <c:pt idx="2">
                  <c:v>20000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80000</c:v>
                </c:pt>
                <c:pt idx="7">
                  <c:v>90000</c:v>
                </c:pt>
                <c:pt idx="8">
                  <c:v>100000</c:v>
                </c:pt>
                <c:pt idx="9">
                  <c:v>150000</c:v>
                </c:pt>
                <c:pt idx="10">
                  <c:v>200000</c:v>
                </c:pt>
                <c:pt idx="11">
                  <c:v>250000</c:v>
                </c:pt>
              </c:numCache>
            </c:numRef>
          </c:cat>
          <c:val>
            <c:numRef>
              <c:f>Analysis!$M$3:$M$14</c:f>
              <c:numCache>
                <c:formatCode>General</c:formatCode>
                <c:ptCount val="12"/>
                <c:pt idx="0">
                  <c:v>0.33333333333333331</c:v>
                </c:pt>
                <c:pt idx="1">
                  <c:v>1.3197777777777777</c:v>
                </c:pt>
                <c:pt idx="2">
                  <c:v>5.2555555555555555</c:v>
                </c:pt>
                <c:pt idx="3">
                  <c:v>21.797555555555551</c:v>
                </c:pt>
                <c:pt idx="4">
                  <c:v>34.349777777777774</c:v>
                </c:pt>
                <c:pt idx="5">
                  <c:v>49.94222222222222</c:v>
                </c:pt>
                <c:pt idx="6">
                  <c:v>88.943333333333328</c:v>
                </c:pt>
                <c:pt idx="7">
                  <c:v>113.10666666666664</c:v>
                </c:pt>
                <c:pt idx="8">
                  <c:v>139.67133333333334</c:v>
                </c:pt>
                <c:pt idx="9">
                  <c:v>323.88533333333334</c:v>
                </c:pt>
                <c:pt idx="10">
                  <c:v>601.40866666666659</c:v>
                </c:pt>
                <c:pt idx="11">
                  <c:v>981.61133333333339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3D-784D-98EB-982473740A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5400880"/>
        <c:axId val="912668448"/>
      </c:lineChart>
      <c:catAx>
        <c:axId val="885400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Input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668448"/>
        <c:crosses val="autoZero"/>
        <c:auto val="1"/>
        <c:lblAlgn val="ctr"/>
        <c:lblOffset val="100"/>
        <c:noMultiLvlLbl val="0"/>
      </c:catAx>
      <c:valAx>
        <c:axId val="91266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</a:t>
                </a:r>
                <a:r>
                  <a:rPr lang="en-GB" baseline="0"/>
                  <a:t> Computation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400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Input Size vs Computation Time for UNIX</a:t>
            </a:r>
            <a:r>
              <a:rPr lang="en-GB" baseline="0"/>
              <a:t> sort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sort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Analysis!$L$3:$L$14</c:f>
              <c:numCache>
                <c:formatCode>General</c:formatCode>
                <c:ptCount val="12"/>
                <c:pt idx="0">
                  <c:v>5000</c:v>
                </c:pt>
                <c:pt idx="1">
                  <c:v>10000</c:v>
                </c:pt>
                <c:pt idx="2">
                  <c:v>20000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80000</c:v>
                </c:pt>
                <c:pt idx="7">
                  <c:v>90000</c:v>
                </c:pt>
                <c:pt idx="8">
                  <c:v>100000</c:v>
                </c:pt>
                <c:pt idx="9">
                  <c:v>150000</c:v>
                </c:pt>
                <c:pt idx="10">
                  <c:v>200000</c:v>
                </c:pt>
                <c:pt idx="11">
                  <c:v>250000</c:v>
                </c:pt>
              </c:numCache>
            </c:numRef>
          </c:cat>
          <c:val>
            <c:numRef>
              <c:f>Analysis!$N$3:$N$14</c:f>
              <c:numCache>
                <c:formatCode>General</c:formatCode>
                <c:ptCount val="12"/>
                <c:pt idx="0">
                  <c:v>0</c:v>
                </c:pt>
                <c:pt idx="1">
                  <c:v>1.3333333333333333E-3</c:v>
                </c:pt>
                <c:pt idx="2">
                  <c:v>4.8888888888888888E-3</c:v>
                </c:pt>
                <c:pt idx="3">
                  <c:v>8.8888888888888889E-3</c:v>
                </c:pt>
                <c:pt idx="4">
                  <c:v>1.0888888888888891E-2</c:v>
                </c:pt>
                <c:pt idx="5">
                  <c:v>1.311111111111111E-2</c:v>
                </c:pt>
                <c:pt idx="6">
                  <c:v>1.7999999999999999E-2</c:v>
                </c:pt>
                <c:pt idx="7">
                  <c:v>2.0444444444444446E-2</c:v>
                </c:pt>
                <c:pt idx="8">
                  <c:v>2.2888888888888889E-2</c:v>
                </c:pt>
                <c:pt idx="9">
                  <c:v>3.9111111111111117E-2</c:v>
                </c:pt>
                <c:pt idx="10">
                  <c:v>5.3333333333333337E-2</c:v>
                </c:pt>
                <c:pt idx="11">
                  <c:v>6.4888888888888899E-2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3F-E742-8516-21265CDB23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5400880"/>
        <c:axId val="912668448"/>
      </c:lineChart>
      <c:catAx>
        <c:axId val="885400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Input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668448"/>
        <c:crosses val="autoZero"/>
        <c:auto val="1"/>
        <c:lblAlgn val="ctr"/>
        <c:lblOffset val="100"/>
        <c:noMultiLvlLbl val="0"/>
      </c:catAx>
      <c:valAx>
        <c:axId val="91266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</a:t>
                </a:r>
                <a:r>
                  <a:rPr lang="en-GB" baseline="0"/>
                  <a:t> Computation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400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810722</xdr:colOff>
      <xdr:row>0</xdr:row>
      <xdr:rowOff>0</xdr:rowOff>
    </xdr:from>
    <xdr:to>
      <xdr:col>9</xdr:col>
      <xdr:colOff>300021</xdr:colOff>
      <xdr:row>14</xdr:row>
      <xdr:rowOff>13511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2D44050-B19F-034F-BD45-AC5F0BFACD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824845</xdr:colOff>
      <xdr:row>15</xdr:row>
      <xdr:rowOff>0</xdr:rowOff>
    </xdr:from>
    <xdr:to>
      <xdr:col>9</xdr:col>
      <xdr:colOff>314144</xdr:colOff>
      <xdr:row>29</xdr:row>
      <xdr:rowOff>13511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068D0EF-E269-8442-8AA8-37A111C7EB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824845</xdr:colOff>
      <xdr:row>29</xdr:row>
      <xdr:rowOff>202938</xdr:rowOff>
    </xdr:from>
    <xdr:to>
      <xdr:col>9</xdr:col>
      <xdr:colOff>314144</xdr:colOff>
      <xdr:row>44</xdr:row>
      <xdr:rowOff>13511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01C945F-CF19-574E-AF40-4790A5133F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824845</xdr:colOff>
      <xdr:row>44</xdr:row>
      <xdr:rowOff>202938</xdr:rowOff>
    </xdr:from>
    <xdr:to>
      <xdr:col>9</xdr:col>
      <xdr:colOff>314144</xdr:colOff>
      <xdr:row>59</xdr:row>
      <xdr:rowOff>13510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944300D-FCA3-3845-9BE4-F9318A8050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824845</xdr:colOff>
      <xdr:row>60</xdr:row>
      <xdr:rowOff>0</xdr:rowOff>
    </xdr:from>
    <xdr:to>
      <xdr:col>9</xdr:col>
      <xdr:colOff>314144</xdr:colOff>
      <xdr:row>74</xdr:row>
      <xdr:rowOff>13511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19EA360-37DD-1C45-9FF1-EE87C1A987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824845</xdr:colOff>
      <xdr:row>75</xdr:row>
      <xdr:rowOff>0</xdr:rowOff>
    </xdr:from>
    <xdr:to>
      <xdr:col>9</xdr:col>
      <xdr:colOff>314144</xdr:colOff>
      <xdr:row>89</xdr:row>
      <xdr:rowOff>13511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D8FA84D-4607-2D45-AE88-FF817053B1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11042</xdr:colOff>
      <xdr:row>14</xdr:row>
      <xdr:rowOff>143564</xdr:rowOff>
    </xdr:from>
    <xdr:to>
      <xdr:col>19</xdr:col>
      <xdr:colOff>55216</xdr:colOff>
      <xdr:row>33</xdr:row>
      <xdr:rowOff>143567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FB7BCB5-EB7F-604B-817D-7FDD74AADE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11042</xdr:colOff>
      <xdr:row>34</xdr:row>
      <xdr:rowOff>187739</xdr:rowOff>
    </xdr:from>
    <xdr:to>
      <xdr:col>18</xdr:col>
      <xdr:colOff>176694</xdr:colOff>
      <xdr:row>53</xdr:row>
      <xdr:rowOff>187742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4F9965F-6572-7146-AA2E-62902B62DA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11043</xdr:colOff>
      <xdr:row>55</xdr:row>
      <xdr:rowOff>11044</xdr:rowOff>
    </xdr:from>
    <xdr:to>
      <xdr:col>18</xdr:col>
      <xdr:colOff>176695</xdr:colOff>
      <xdr:row>74</xdr:row>
      <xdr:rowOff>11046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F6F03F3-EDA1-FC41-B1B8-53F25FDA74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CEB4B-8D25-9B49-A1D7-5A8BBCC2A4F0}">
  <dimension ref="A1:P80"/>
  <sheetViews>
    <sheetView tabSelected="1" zoomScale="85" zoomScaleNormal="85" workbookViewId="0">
      <selection activeCell="S25" sqref="S25"/>
    </sheetView>
  </sheetViews>
  <sheetFormatPr baseColWidth="10" defaultRowHeight="16" x14ac:dyDescent="0.2"/>
  <cols>
    <col min="1" max="1" width="10.83203125" style="1"/>
    <col min="2" max="2" width="12.1640625" style="1" customWidth="1"/>
    <col min="3" max="3" width="13.33203125" style="1" customWidth="1"/>
    <col min="4" max="4" width="15.1640625" style="1" customWidth="1"/>
    <col min="5" max="7" width="10.83203125" style="1"/>
    <col min="8" max="8" width="12.5" style="1" bestFit="1" customWidth="1"/>
    <col min="9" max="11" width="10.83203125" style="1"/>
    <col min="12" max="12" width="12.5" style="1" bestFit="1" customWidth="1"/>
    <col min="13" max="16384" width="10.83203125" style="1"/>
  </cols>
  <sheetData>
    <row r="1" spans="1:16" ht="24" customHeight="1" x14ac:dyDescent="0.2">
      <c r="A1" s="16" t="s">
        <v>0</v>
      </c>
      <c r="B1" s="16" t="s">
        <v>1</v>
      </c>
      <c r="C1" s="16" t="s">
        <v>2</v>
      </c>
      <c r="D1" s="16" t="s">
        <v>3</v>
      </c>
      <c r="E1" s="16" t="s">
        <v>8</v>
      </c>
      <c r="F1" s="16"/>
      <c r="G1" s="16"/>
      <c r="H1" s="16"/>
      <c r="I1" s="16" t="s">
        <v>9</v>
      </c>
      <c r="J1" s="16"/>
      <c r="K1" s="16"/>
      <c r="L1" s="16"/>
      <c r="P1"/>
    </row>
    <row r="2" spans="1:16" ht="24" customHeight="1" x14ac:dyDescent="0.2">
      <c r="A2" s="16"/>
      <c r="B2" s="16"/>
      <c r="C2" s="16"/>
      <c r="D2" s="16"/>
      <c r="E2" s="14" t="s">
        <v>4</v>
      </c>
      <c r="F2" s="14" t="s">
        <v>5</v>
      </c>
      <c r="G2" s="14" t="s">
        <v>6</v>
      </c>
      <c r="H2" s="15" t="s">
        <v>7</v>
      </c>
      <c r="I2" s="14" t="s">
        <v>4</v>
      </c>
      <c r="J2" s="14" t="s">
        <v>5</v>
      </c>
      <c r="K2" s="14" t="s">
        <v>6</v>
      </c>
      <c r="L2" s="15" t="s">
        <v>7</v>
      </c>
      <c r="P2"/>
    </row>
    <row r="3" spans="1:16" x14ac:dyDescent="0.2">
      <c r="A3" s="5">
        <v>5000</v>
      </c>
      <c r="B3" s="6" t="s">
        <v>10</v>
      </c>
      <c r="C3" s="6" t="s">
        <v>13</v>
      </c>
      <c r="D3" s="6">
        <v>3</v>
      </c>
      <c r="E3" s="6">
        <v>0.41199999999999998</v>
      </c>
      <c r="F3" s="6">
        <v>0.42</v>
      </c>
      <c r="G3" s="6">
        <v>0.41599999999999998</v>
      </c>
      <c r="H3" s="6">
        <f>AVERAGE(E3:G3)</f>
        <v>0.41599999999999998</v>
      </c>
      <c r="I3" s="6">
        <v>0</v>
      </c>
      <c r="J3" s="6">
        <v>0</v>
      </c>
      <c r="K3" s="6">
        <v>0</v>
      </c>
      <c r="L3" s="7">
        <f>AVERAGE(I3:K3)</f>
        <v>0</v>
      </c>
      <c r="P3"/>
    </row>
    <row r="4" spans="1:16" x14ac:dyDescent="0.2">
      <c r="A4" s="8"/>
      <c r="B4" s="9" t="s">
        <v>11</v>
      </c>
      <c r="C4" s="9" t="s">
        <v>13</v>
      </c>
      <c r="D4" s="9">
        <v>3</v>
      </c>
      <c r="E4" s="9">
        <v>0.29599999999999999</v>
      </c>
      <c r="F4" s="9">
        <v>0.28799999999999998</v>
      </c>
      <c r="G4" s="9">
        <v>0.29199999999999998</v>
      </c>
      <c r="H4" s="9">
        <f t="shared" ref="H4:H14" si="0">AVERAGE(E4:G4)</f>
        <v>0.29199999999999998</v>
      </c>
      <c r="I4" s="9">
        <v>0</v>
      </c>
      <c r="J4" s="9">
        <v>0</v>
      </c>
      <c r="K4" s="9">
        <v>0</v>
      </c>
      <c r="L4" s="10">
        <f t="shared" ref="L4:L14" si="1">AVERAGE(I4:K4)</f>
        <v>0</v>
      </c>
      <c r="P4"/>
    </row>
    <row r="5" spans="1:16" x14ac:dyDescent="0.2">
      <c r="A5" s="8"/>
      <c r="B5" s="9" t="s">
        <v>12</v>
      </c>
      <c r="C5" s="9" t="s">
        <v>13</v>
      </c>
      <c r="D5" s="9">
        <v>3</v>
      </c>
      <c r="E5" s="9">
        <v>0.29599999999999999</v>
      </c>
      <c r="F5" s="9">
        <v>0.28799999999999998</v>
      </c>
      <c r="G5" s="9">
        <v>0.28799999999999998</v>
      </c>
      <c r="H5" s="9">
        <f t="shared" si="0"/>
        <v>0.29066666666666663</v>
      </c>
      <c r="I5" s="9">
        <v>0</v>
      </c>
      <c r="J5" s="9">
        <v>0</v>
      </c>
      <c r="K5" s="9">
        <v>0</v>
      </c>
      <c r="L5" s="10">
        <f t="shared" si="1"/>
        <v>0</v>
      </c>
      <c r="P5"/>
    </row>
    <row r="6" spans="1:16" x14ac:dyDescent="0.2">
      <c r="A6" s="8"/>
      <c r="B6" s="9" t="s">
        <v>10</v>
      </c>
      <c r="C6" s="9" t="s">
        <v>14</v>
      </c>
      <c r="D6" s="9">
        <v>3</v>
      </c>
      <c r="E6" s="9">
        <v>0.41599999999999998</v>
      </c>
      <c r="F6" s="9">
        <v>0.41599999999999998</v>
      </c>
      <c r="G6" s="9">
        <v>0.42</v>
      </c>
      <c r="H6" s="9">
        <f t="shared" si="0"/>
        <v>0.41733333333333333</v>
      </c>
      <c r="I6" s="9">
        <v>0</v>
      </c>
      <c r="J6" s="9">
        <v>0</v>
      </c>
      <c r="K6" s="9">
        <v>0</v>
      </c>
      <c r="L6" s="10">
        <f t="shared" si="1"/>
        <v>0</v>
      </c>
      <c r="P6"/>
    </row>
    <row r="7" spans="1:16" x14ac:dyDescent="0.2">
      <c r="A7" s="8"/>
      <c r="B7" s="9" t="s">
        <v>11</v>
      </c>
      <c r="C7" s="9" t="s">
        <v>14</v>
      </c>
      <c r="D7" s="9">
        <v>3</v>
      </c>
      <c r="E7" s="9">
        <v>0.29599999999999999</v>
      </c>
      <c r="F7" s="9">
        <v>0.29599999999999999</v>
      </c>
      <c r="G7" s="9">
        <v>0.29199999999999998</v>
      </c>
      <c r="H7" s="9">
        <f t="shared" si="0"/>
        <v>0.29466666666666663</v>
      </c>
      <c r="I7" s="9">
        <v>0</v>
      </c>
      <c r="J7" s="9">
        <v>0</v>
      </c>
      <c r="K7" s="9">
        <v>0</v>
      </c>
      <c r="L7" s="10">
        <f t="shared" si="1"/>
        <v>0</v>
      </c>
      <c r="P7"/>
    </row>
    <row r="8" spans="1:16" x14ac:dyDescent="0.2">
      <c r="A8" s="11"/>
      <c r="B8" s="12" t="s">
        <v>12</v>
      </c>
      <c r="C8" s="12" t="s">
        <v>14</v>
      </c>
      <c r="D8" s="12">
        <v>3</v>
      </c>
      <c r="E8" s="12">
        <v>0.28799999999999998</v>
      </c>
      <c r="F8" s="12">
        <v>0.28799999999999998</v>
      </c>
      <c r="G8" s="12">
        <v>0.29199999999999998</v>
      </c>
      <c r="H8" s="12">
        <f t="shared" si="0"/>
        <v>0.28933333333333328</v>
      </c>
      <c r="I8" s="12">
        <v>0</v>
      </c>
      <c r="J8" s="12">
        <v>0</v>
      </c>
      <c r="K8" s="12">
        <v>0</v>
      </c>
      <c r="L8" s="13">
        <f t="shared" si="1"/>
        <v>0</v>
      </c>
      <c r="P8"/>
    </row>
    <row r="9" spans="1:16" x14ac:dyDescent="0.2">
      <c r="A9" s="5">
        <v>10000</v>
      </c>
      <c r="B9" s="6" t="s">
        <v>10</v>
      </c>
      <c r="C9" s="6" t="s">
        <v>13</v>
      </c>
      <c r="D9" s="6">
        <v>3</v>
      </c>
      <c r="E9" s="6">
        <v>1.696</v>
      </c>
      <c r="F9" s="6">
        <v>1.6879999999999999</v>
      </c>
      <c r="G9" s="6">
        <v>1.6839999999999999</v>
      </c>
      <c r="H9" s="6">
        <f t="shared" si="0"/>
        <v>1.6893333333333331</v>
      </c>
      <c r="I9" s="6">
        <v>4.0000000000000001E-3</v>
      </c>
      <c r="J9" s="6">
        <v>0</v>
      </c>
      <c r="K9" s="6">
        <v>4.0000000000000001E-3</v>
      </c>
      <c r="L9" s="7">
        <f t="shared" si="1"/>
        <v>2.6666666666666666E-3</v>
      </c>
      <c r="P9"/>
    </row>
    <row r="10" spans="1:16" x14ac:dyDescent="0.2">
      <c r="A10" s="8"/>
      <c r="B10" s="9" t="s">
        <v>11</v>
      </c>
      <c r="C10" s="9" t="s">
        <v>13</v>
      </c>
      <c r="D10" s="9">
        <v>3</v>
      </c>
      <c r="E10" s="9">
        <v>1.1479999999999999</v>
      </c>
      <c r="F10" s="9">
        <v>1.1399999999999999</v>
      </c>
      <c r="G10" s="9">
        <v>1.1399999999999999</v>
      </c>
      <c r="H10" s="9">
        <f t="shared" si="0"/>
        <v>1.1426666666666667</v>
      </c>
      <c r="I10" s="9">
        <v>0</v>
      </c>
      <c r="J10" s="9">
        <v>0</v>
      </c>
      <c r="K10" s="9">
        <v>0</v>
      </c>
      <c r="L10" s="10">
        <f t="shared" si="1"/>
        <v>0</v>
      </c>
      <c r="P10"/>
    </row>
    <row r="11" spans="1:16" x14ac:dyDescent="0.2">
      <c r="A11" s="8"/>
      <c r="B11" s="9" t="s">
        <v>12</v>
      </c>
      <c r="C11" s="9" t="s">
        <v>13</v>
      </c>
      <c r="D11" s="9">
        <v>3</v>
      </c>
      <c r="E11" s="9">
        <v>1.1359999999999999</v>
      </c>
      <c r="F11" s="9">
        <v>1.1359999999999999</v>
      </c>
      <c r="G11" s="9">
        <v>1.1359999999999999</v>
      </c>
      <c r="H11" s="9">
        <f t="shared" si="0"/>
        <v>1.1359999999999999</v>
      </c>
      <c r="I11" s="9">
        <v>0</v>
      </c>
      <c r="J11" s="9">
        <v>0</v>
      </c>
      <c r="K11" s="9">
        <v>0</v>
      </c>
      <c r="L11" s="10">
        <f t="shared" si="1"/>
        <v>0</v>
      </c>
      <c r="P11"/>
    </row>
    <row r="12" spans="1:16" x14ac:dyDescent="0.2">
      <c r="A12" s="8"/>
      <c r="B12" s="9" t="s">
        <v>10</v>
      </c>
      <c r="C12" s="9" t="s">
        <v>14</v>
      </c>
      <c r="D12" s="9">
        <v>3</v>
      </c>
      <c r="E12" s="9">
        <v>1.6839999999999999</v>
      </c>
      <c r="F12" s="9">
        <v>1.6759999999999999</v>
      </c>
      <c r="G12" s="9">
        <v>1.6759999999999999</v>
      </c>
      <c r="H12" s="9">
        <f t="shared" si="0"/>
        <v>1.6786666666666665</v>
      </c>
      <c r="I12" s="9">
        <v>8.0000000000000002E-3</v>
      </c>
      <c r="J12" s="9">
        <v>4.0000000000000001E-3</v>
      </c>
      <c r="K12" s="9">
        <v>4.0000000000000001E-3</v>
      </c>
      <c r="L12" s="10">
        <f t="shared" si="1"/>
        <v>5.3333333333333332E-3</v>
      </c>
      <c r="P12"/>
    </row>
    <row r="13" spans="1:16" x14ac:dyDescent="0.2">
      <c r="A13" s="8"/>
      <c r="B13" s="9" t="s">
        <v>11</v>
      </c>
      <c r="C13" s="9" t="s">
        <v>14</v>
      </c>
      <c r="D13" s="9">
        <v>3</v>
      </c>
      <c r="E13" s="9">
        <v>1.1399999999999999</v>
      </c>
      <c r="F13" s="9">
        <v>1.1399999999999999</v>
      </c>
      <c r="G13" s="9">
        <v>1.1359999999999999</v>
      </c>
      <c r="H13" s="9">
        <f t="shared" si="0"/>
        <v>1.1386666666666665</v>
      </c>
      <c r="I13" s="9">
        <v>0</v>
      </c>
      <c r="J13" s="9">
        <v>0</v>
      </c>
      <c r="K13" s="9">
        <v>0</v>
      </c>
      <c r="L13" s="10">
        <f t="shared" si="1"/>
        <v>0</v>
      </c>
      <c r="P13"/>
    </row>
    <row r="14" spans="1:16" x14ac:dyDescent="0.2">
      <c r="A14" s="11"/>
      <c r="B14" s="12" t="s">
        <v>12</v>
      </c>
      <c r="C14" s="12" t="s">
        <v>14</v>
      </c>
      <c r="D14" s="12">
        <v>3</v>
      </c>
      <c r="E14" s="12">
        <v>1.1359999999999999</v>
      </c>
      <c r="F14" s="12">
        <v>1.1319999999999999</v>
      </c>
      <c r="G14" s="12">
        <v>1.1319999999999999</v>
      </c>
      <c r="H14" s="12">
        <f t="shared" si="0"/>
        <v>1.1333333333333331</v>
      </c>
      <c r="I14" s="12">
        <v>0</v>
      </c>
      <c r="J14" s="12">
        <v>0</v>
      </c>
      <c r="K14" s="12">
        <v>0</v>
      </c>
      <c r="L14" s="13">
        <f t="shared" si="1"/>
        <v>0</v>
      </c>
      <c r="P14"/>
    </row>
    <row r="15" spans="1:16" x14ac:dyDescent="0.2">
      <c r="A15" s="5">
        <v>20000</v>
      </c>
      <c r="B15" s="6" t="s">
        <v>10</v>
      </c>
      <c r="C15" s="6" t="s">
        <v>13</v>
      </c>
      <c r="D15" s="6">
        <v>3</v>
      </c>
      <c r="E15" s="6">
        <v>6.9880000000000004</v>
      </c>
      <c r="F15" s="6">
        <v>6.992</v>
      </c>
      <c r="G15" s="6">
        <v>7.0919999999999996</v>
      </c>
      <c r="H15" s="6">
        <f t="shared" ref="H15:H20" si="2">AVERAGE(E15:G15)</f>
        <v>7.024</v>
      </c>
      <c r="I15" s="6">
        <v>8.0000000000000002E-3</v>
      </c>
      <c r="J15" s="6">
        <v>8.0000000000000002E-3</v>
      </c>
      <c r="K15" s="6">
        <v>8.0000000000000002E-3</v>
      </c>
      <c r="L15" s="7">
        <f t="shared" ref="L15:L20" si="3">AVERAGE(I15:K15)</f>
        <v>8.0000000000000002E-3</v>
      </c>
      <c r="P15"/>
    </row>
    <row r="16" spans="1:16" x14ac:dyDescent="0.2">
      <c r="A16" s="8"/>
      <c r="B16" s="9" t="s">
        <v>11</v>
      </c>
      <c r="C16" s="9" t="s">
        <v>13</v>
      </c>
      <c r="D16" s="9">
        <v>3</v>
      </c>
      <c r="E16" s="9">
        <v>4.5199999999999996</v>
      </c>
      <c r="F16" s="9">
        <v>4.508</v>
      </c>
      <c r="G16" s="9">
        <v>4.508</v>
      </c>
      <c r="H16" s="9">
        <f t="shared" si="2"/>
        <v>4.5119999999999996</v>
      </c>
      <c r="I16" s="9">
        <v>4.0000000000000001E-3</v>
      </c>
      <c r="J16" s="9">
        <v>4.0000000000000001E-3</v>
      </c>
      <c r="K16" s="9">
        <v>4.0000000000000001E-3</v>
      </c>
      <c r="L16" s="10">
        <f t="shared" si="3"/>
        <v>4.0000000000000001E-3</v>
      </c>
      <c r="P16"/>
    </row>
    <row r="17" spans="1:16" x14ac:dyDescent="0.2">
      <c r="A17" s="8"/>
      <c r="B17" s="9" t="s">
        <v>12</v>
      </c>
      <c r="C17" s="9" t="s">
        <v>13</v>
      </c>
      <c r="D17" s="9">
        <v>3</v>
      </c>
      <c r="E17" s="9">
        <v>4.4960000000000004</v>
      </c>
      <c r="F17" s="9">
        <v>4.5439999999999996</v>
      </c>
      <c r="G17" s="9">
        <v>4.5039999999999996</v>
      </c>
      <c r="H17" s="9">
        <f t="shared" si="2"/>
        <v>4.5146666666666659</v>
      </c>
      <c r="I17" s="9">
        <v>4.0000000000000001E-3</v>
      </c>
      <c r="J17" s="9">
        <v>4.0000000000000001E-3</v>
      </c>
      <c r="K17" s="9">
        <v>0</v>
      </c>
      <c r="L17" s="10">
        <f t="shared" si="3"/>
        <v>2.6666666666666666E-3</v>
      </c>
      <c r="P17"/>
    </row>
    <row r="18" spans="1:16" x14ac:dyDescent="0.2">
      <c r="A18" s="8"/>
      <c r="B18" s="9" t="s">
        <v>10</v>
      </c>
      <c r="C18" s="9" t="s">
        <v>14</v>
      </c>
      <c r="D18" s="9">
        <v>3</v>
      </c>
      <c r="E18" s="9">
        <v>7.2039999999999997</v>
      </c>
      <c r="F18" s="9">
        <v>7.0720000000000001</v>
      </c>
      <c r="G18" s="9">
        <v>7.14</v>
      </c>
      <c r="H18" s="9">
        <f t="shared" si="2"/>
        <v>7.1386666666666665</v>
      </c>
      <c r="I18" s="9">
        <v>4.0000000000000001E-3</v>
      </c>
      <c r="J18" s="9">
        <v>8.0000000000000002E-3</v>
      </c>
      <c r="K18" s="9">
        <v>8.0000000000000002E-3</v>
      </c>
      <c r="L18" s="10">
        <f t="shared" si="3"/>
        <v>6.6666666666666671E-3</v>
      </c>
      <c r="P18"/>
    </row>
    <row r="19" spans="1:16" x14ac:dyDescent="0.2">
      <c r="A19" s="8"/>
      <c r="B19" s="9" t="s">
        <v>11</v>
      </c>
      <c r="C19" s="9" t="s">
        <v>14</v>
      </c>
      <c r="D19" s="9">
        <v>3</v>
      </c>
      <c r="E19" s="9">
        <v>4.508</v>
      </c>
      <c r="F19" s="9">
        <v>4.5199999999999996</v>
      </c>
      <c r="G19" s="9">
        <v>4.516</v>
      </c>
      <c r="H19" s="9">
        <f t="shared" si="2"/>
        <v>4.5146666666666659</v>
      </c>
      <c r="I19" s="9">
        <v>4.0000000000000001E-3</v>
      </c>
      <c r="J19" s="9">
        <v>4.0000000000000001E-3</v>
      </c>
      <c r="K19" s="9">
        <v>4.0000000000000001E-3</v>
      </c>
      <c r="L19" s="10">
        <f t="shared" si="3"/>
        <v>4.0000000000000001E-3</v>
      </c>
      <c r="P19"/>
    </row>
    <row r="20" spans="1:16" x14ac:dyDescent="0.2">
      <c r="A20" s="11"/>
      <c r="B20" s="12" t="s">
        <v>12</v>
      </c>
      <c r="C20" s="12" t="s">
        <v>14</v>
      </c>
      <c r="D20" s="12">
        <v>3</v>
      </c>
      <c r="E20" s="12">
        <v>4.492</v>
      </c>
      <c r="F20" s="12">
        <v>4.5</v>
      </c>
      <c r="G20" s="12">
        <v>2.496</v>
      </c>
      <c r="H20" s="12">
        <f t="shared" si="2"/>
        <v>3.8293333333333339</v>
      </c>
      <c r="I20" s="12">
        <v>4.0000000000000001E-3</v>
      </c>
      <c r="J20" s="12">
        <v>4.0000000000000001E-3</v>
      </c>
      <c r="K20" s="12">
        <v>4.0000000000000001E-3</v>
      </c>
      <c r="L20" s="13">
        <f t="shared" si="3"/>
        <v>4.0000000000000001E-3</v>
      </c>
      <c r="P20"/>
    </row>
    <row r="21" spans="1:16" x14ac:dyDescent="0.2">
      <c r="A21" s="5">
        <v>40000</v>
      </c>
      <c r="B21" s="6" t="s">
        <v>10</v>
      </c>
      <c r="C21" s="6" t="s">
        <v>13</v>
      </c>
      <c r="D21" s="6">
        <v>3</v>
      </c>
      <c r="E21" s="6">
        <v>29.271999999999998</v>
      </c>
      <c r="F21" s="6">
        <v>29.132000000000001</v>
      </c>
      <c r="G21" s="6">
        <v>29.152000000000001</v>
      </c>
      <c r="H21" s="6">
        <f t="shared" ref="H21:H26" si="4">AVERAGE(E21:G21)</f>
        <v>29.185333333333332</v>
      </c>
      <c r="I21" s="6">
        <v>1.2E-2</v>
      </c>
      <c r="J21" s="6">
        <v>1.6E-2</v>
      </c>
      <c r="K21" s="6">
        <v>1.6E-2</v>
      </c>
      <c r="L21" s="7">
        <f t="shared" ref="L21:L26" si="5">AVERAGE(I21:K21)</f>
        <v>1.4666666666666666E-2</v>
      </c>
      <c r="P21"/>
    </row>
    <row r="22" spans="1:16" x14ac:dyDescent="0.2">
      <c r="A22" s="8"/>
      <c r="B22" s="9" t="s">
        <v>11</v>
      </c>
      <c r="C22" s="9" t="s">
        <v>13</v>
      </c>
      <c r="D22" s="9">
        <v>3</v>
      </c>
      <c r="E22" s="9">
        <v>17.992000000000001</v>
      </c>
      <c r="F22" s="9">
        <v>18.02</v>
      </c>
      <c r="G22" s="9">
        <v>17.975999999999999</v>
      </c>
      <c r="H22" s="9">
        <f t="shared" si="4"/>
        <v>17.995999999999999</v>
      </c>
      <c r="I22" s="9">
        <v>4.0000000000000001E-3</v>
      </c>
      <c r="J22" s="9">
        <v>4.0000000000000001E-3</v>
      </c>
      <c r="K22" s="9">
        <v>4.0000000000000001E-3</v>
      </c>
      <c r="L22" s="10">
        <f t="shared" si="5"/>
        <v>4.0000000000000001E-3</v>
      </c>
      <c r="P22"/>
    </row>
    <row r="23" spans="1:16" x14ac:dyDescent="0.2">
      <c r="A23" s="8"/>
      <c r="B23" s="9" t="s">
        <v>12</v>
      </c>
      <c r="C23" s="9" t="s">
        <v>13</v>
      </c>
      <c r="D23" s="9">
        <v>3</v>
      </c>
      <c r="E23" s="9">
        <v>17.931999999999999</v>
      </c>
      <c r="F23" s="9">
        <v>17.928000000000001</v>
      </c>
      <c r="G23" s="9">
        <v>17.916</v>
      </c>
      <c r="H23" s="9">
        <f t="shared" si="4"/>
        <v>17.925333333333331</v>
      </c>
      <c r="I23" s="9">
        <v>8.0000000000000002E-3</v>
      </c>
      <c r="J23" s="9">
        <v>8.0000000000000002E-3</v>
      </c>
      <c r="K23" s="9">
        <v>4.0000000000000001E-3</v>
      </c>
      <c r="L23" s="10">
        <f t="shared" si="5"/>
        <v>6.6666666666666671E-3</v>
      </c>
      <c r="P23"/>
    </row>
    <row r="24" spans="1:16" x14ac:dyDescent="0.2">
      <c r="A24" s="8"/>
      <c r="B24" s="9" t="s">
        <v>10</v>
      </c>
      <c r="C24" s="9" t="s">
        <v>14</v>
      </c>
      <c r="D24" s="9">
        <v>3</v>
      </c>
      <c r="E24" s="9">
        <v>29.88</v>
      </c>
      <c r="F24" s="9">
        <v>30.268000000000001</v>
      </c>
      <c r="G24" s="9">
        <v>29.347999999999999</v>
      </c>
      <c r="H24" s="9">
        <f t="shared" si="4"/>
        <v>29.831999999999997</v>
      </c>
      <c r="I24" s="9">
        <v>1.6E-2</v>
      </c>
      <c r="J24" s="9">
        <v>1.6E-2</v>
      </c>
      <c r="K24" s="9">
        <v>1.6E-2</v>
      </c>
      <c r="L24" s="10">
        <f t="shared" si="5"/>
        <v>1.6E-2</v>
      </c>
      <c r="P24"/>
    </row>
    <row r="25" spans="1:16" x14ac:dyDescent="0.2">
      <c r="A25" s="8"/>
      <c r="B25" s="9" t="s">
        <v>11</v>
      </c>
      <c r="C25" s="9" t="s">
        <v>14</v>
      </c>
      <c r="D25" s="9">
        <v>3</v>
      </c>
      <c r="E25" s="9">
        <v>17.928000000000001</v>
      </c>
      <c r="F25" s="9">
        <v>17.96</v>
      </c>
      <c r="G25" s="9">
        <v>17.923999999999999</v>
      </c>
      <c r="H25" s="9">
        <f t="shared" si="4"/>
        <v>17.937333333333335</v>
      </c>
      <c r="I25" s="9">
        <v>8.0000000000000002E-3</v>
      </c>
      <c r="J25" s="9">
        <v>4.0000000000000001E-3</v>
      </c>
      <c r="K25" s="9">
        <v>4.0000000000000001E-3</v>
      </c>
      <c r="L25" s="10">
        <f t="shared" si="5"/>
        <v>5.3333333333333332E-3</v>
      </c>
      <c r="P25"/>
    </row>
    <row r="26" spans="1:16" x14ac:dyDescent="0.2">
      <c r="A26" s="11"/>
      <c r="B26" s="12" t="s">
        <v>12</v>
      </c>
      <c r="C26" s="12" t="s">
        <v>14</v>
      </c>
      <c r="D26" s="12">
        <v>3</v>
      </c>
      <c r="E26" s="12">
        <v>17.911999999999999</v>
      </c>
      <c r="F26" s="12">
        <v>17.896000000000001</v>
      </c>
      <c r="G26" s="12">
        <v>17.920000000000002</v>
      </c>
      <c r="H26" s="12">
        <f t="shared" si="4"/>
        <v>17.909333333333333</v>
      </c>
      <c r="I26" s="12">
        <v>4.0000000000000001E-3</v>
      </c>
      <c r="J26" s="12">
        <v>8.0000000000000002E-3</v>
      </c>
      <c r="K26" s="12">
        <v>8.0000000000000002E-3</v>
      </c>
      <c r="L26" s="13">
        <f t="shared" si="5"/>
        <v>6.6666666666666671E-3</v>
      </c>
      <c r="P26"/>
    </row>
    <row r="27" spans="1:16" x14ac:dyDescent="0.2">
      <c r="A27" s="5">
        <v>50000</v>
      </c>
      <c r="B27" s="6" t="s">
        <v>10</v>
      </c>
      <c r="C27" s="6" t="s">
        <v>13</v>
      </c>
      <c r="D27" s="6">
        <v>3</v>
      </c>
      <c r="E27" s="6">
        <v>46.603999999999999</v>
      </c>
      <c r="F27" s="6">
        <v>46.12</v>
      </c>
      <c r="G27" s="6">
        <v>47.207999999999998</v>
      </c>
      <c r="H27" s="6">
        <f t="shared" ref="H27:H32" si="6">AVERAGE(E27:G27)</f>
        <v>46.643999999999998</v>
      </c>
      <c r="I27" s="6">
        <v>1.6E-2</v>
      </c>
      <c r="J27" s="6">
        <v>1.6E-2</v>
      </c>
      <c r="K27" s="6">
        <v>0.02</v>
      </c>
      <c r="L27" s="7">
        <f t="shared" ref="L27:L32" si="7">AVERAGE(I27:K27)</f>
        <v>1.7333333333333336E-2</v>
      </c>
      <c r="P27"/>
    </row>
    <row r="28" spans="1:16" x14ac:dyDescent="0.2">
      <c r="A28" s="8"/>
      <c r="B28" s="9" t="s">
        <v>11</v>
      </c>
      <c r="C28" s="9" t="s">
        <v>13</v>
      </c>
      <c r="D28" s="9">
        <v>3</v>
      </c>
      <c r="E28" s="9">
        <v>28.036000000000001</v>
      </c>
      <c r="F28" s="9">
        <v>27.992000000000001</v>
      </c>
      <c r="G28" s="9">
        <v>28.024000000000001</v>
      </c>
      <c r="H28" s="9">
        <f t="shared" si="6"/>
        <v>28.017333333333337</v>
      </c>
      <c r="I28" s="9">
        <v>8.0000000000000002E-3</v>
      </c>
      <c r="J28" s="9">
        <v>8.0000000000000002E-3</v>
      </c>
      <c r="K28" s="9">
        <v>4.0000000000000001E-3</v>
      </c>
      <c r="L28" s="10">
        <f t="shared" si="7"/>
        <v>6.6666666666666671E-3</v>
      </c>
      <c r="P28"/>
    </row>
    <row r="29" spans="1:16" x14ac:dyDescent="0.2">
      <c r="A29" s="8"/>
      <c r="B29" s="9" t="s">
        <v>12</v>
      </c>
      <c r="C29" s="9" t="s">
        <v>13</v>
      </c>
      <c r="D29" s="9">
        <v>3</v>
      </c>
      <c r="E29" s="9">
        <v>27.968</v>
      </c>
      <c r="F29" s="9">
        <v>27.948</v>
      </c>
      <c r="G29" s="9">
        <v>27.972000000000001</v>
      </c>
      <c r="H29" s="9">
        <f t="shared" si="6"/>
        <v>27.962666666666667</v>
      </c>
      <c r="I29" s="9">
        <v>4.0000000000000001E-3</v>
      </c>
      <c r="J29" s="9">
        <v>8.0000000000000002E-3</v>
      </c>
      <c r="K29" s="9">
        <v>8.0000000000000002E-3</v>
      </c>
      <c r="L29" s="10">
        <f t="shared" si="7"/>
        <v>6.6666666666666671E-3</v>
      </c>
      <c r="P29"/>
    </row>
    <row r="30" spans="1:16" x14ac:dyDescent="0.2">
      <c r="A30" s="8"/>
      <c r="B30" s="9" t="s">
        <v>10</v>
      </c>
      <c r="C30" s="9" t="s">
        <v>14</v>
      </c>
      <c r="D30" s="9">
        <v>3</v>
      </c>
      <c r="E30" s="9">
        <v>47.9</v>
      </c>
      <c r="F30" s="9">
        <v>47.183999999999997</v>
      </c>
      <c r="G30" s="9">
        <v>47.247999999999998</v>
      </c>
      <c r="H30" s="9">
        <f t="shared" si="6"/>
        <v>47.443999999999996</v>
      </c>
      <c r="I30" s="9">
        <v>0.02</v>
      </c>
      <c r="J30" s="9">
        <v>1.6E-2</v>
      </c>
      <c r="K30" s="9">
        <v>0.02</v>
      </c>
      <c r="L30" s="10">
        <f t="shared" si="7"/>
        <v>1.8666666666666668E-2</v>
      </c>
      <c r="P30"/>
    </row>
    <row r="31" spans="1:16" x14ac:dyDescent="0.2">
      <c r="A31" s="8"/>
      <c r="B31" s="9" t="s">
        <v>11</v>
      </c>
      <c r="C31" s="9" t="s">
        <v>14</v>
      </c>
      <c r="D31" s="9">
        <v>3</v>
      </c>
      <c r="E31" s="9">
        <v>28.14</v>
      </c>
      <c r="F31" s="9">
        <v>28.012</v>
      </c>
      <c r="G31" s="9">
        <v>28.036000000000001</v>
      </c>
      <c r="H31" s="9">
        <f t="shared" si="6"/>
        <v>28.062666666666669</v>
      </c>
      <c r="I31" s="9">
        <v>8.0000000000000002E-3</v>
      </c>
      <c r="J31" s="9">
        <v>8.0000000000000002E-3</v>
      </c>
      <c r="K31" s="9">
        <v>8.0000000000000002E-3</v>
      </c>
      <c r="L31" s="10">
        <f t="shared" si="7"/>
        <v>8.0000000000000002E-3</v>
      </c>
      <c r="P31"/>
    </row>
    <row r="32" spans="1:16" x14ac:dyDescent="0.2">
      <c r="A32" s="11"/>
      <c r="B32" s="12" t="s">
        <v>12</v>
      </c>
      <c r="C32" s="12" t="s">
        <v>14</v>
      </c>
      <c r="D32" s="12">
        <v>3</v>
      </c>
      <c r="E32" s="12">
        <v>27.984000000000002</v>
      </c>
      <c r="F32" s="12">
        <v>27.963999999999999</v>
      </c>
      <c r="G32" s="12">
        <v>27.956</v>
      </c>
      <c r="H32" s="12">
        <f t="shared" si="6"/>
        <v>27.968</v>
      </c>
      <c r="I32" s="12">
        <v>8.0000000000000002E-3</v>
      </c>
      <c r="J32" s="12">
        <v>8.0000000000000002E-3</v>
      </c>
      <c r="K32" s="12">
        <v>8.0000000000000002E-3</v>
      </c>
      <c r="L32" s="13">
        <f t="shared" si="7"/>
        <v>8.0000000000000002E-3</v>
      </c>
      <c r="P32"/>
    </row>
    <row r="33" spans="1:16" x14ac:dyDescent="0.2">
      <c r="A33" s="5">
        <v>60000</v>
      </c>
      <c r="B33" s="6" t="s">
        <v>10</v>
      </c>
      <c r="C33" s="6" t="s">
        <v>13</v>
      </c>
      <c r="D33" s="6">
        <v>3</v>
      </c>
      <c r="E33" s="6">
        <v>69.043999999999997</v>
      </c>
      <c r="F33" s="6">
        <v>69.183999999999997</v>
      </c>
      <c r="G33" s="6">
        <v>69.768000000000001</v>
      </c>
      <c r="H33" s="6">
        <f t="shared" ref="H33:H38" si="8">AVERAGE(E33:G33)</f>
        <v>69.332000000000008</v>
      </c>
      <c r="I33" s="6">
        <v>0.02</v>
      </c>
      <c r="J33" s="6">
        <v>0.02</v>
      </c>
      <c r="K33" s="6">
        <v>0.02</v>
      </c>
      <c r="L33" s="7">
        <f t="shared" ref="L33:L38" si="9">AVERAGE(I33:K33)</f>
        <v>0.02</v>
      </c>
      <c r="P33"/>
    </row>
    <row r="34" spans="1:16" x14ac:dyDescent="0.2">
      <c r="A34" s="8"/>
      <c r="B34" s="9" t="s">
        <v>11</v>
      </c>
      <c r="C34" s="9" t="s">
        <v>13</v>
      </c>
      <c r="D34" s="9">
        <v>3</v>
      </c>
      <c r="E34" s="9">
        <v>40.311999999999998</v>
      </c>
      <c r="F34" s="9">
        <v>40.396000000000001</v>
      </c>
      <c r="G34" s="9">
        <v>40.363999999999997</v>
      </c>
      <c r="H34" s="9">
        <f t="shared" si="8"/>
        <v>40.357333333333337</v>
      </c>
      <c r="I34" s="9">
        <v>8.0000000000000002E-3</v>
      </c>
      <c r="J34" s="9">
        <v>8.0000000000000002E-3</v>
      </c>
      <c r="K34" s="9">
        <v>4.0000000000000001E-3</v>
      </c>
      <c r="L34" s="10">
        <f t="shared" si="9"/>
        <v>6.6666666666666671E-3</v>
      </c>
      <c r="P34"/>
    </row>
    <row r="35" spans="1:16" x14ac:dyDescent="0.2">
      <c r="A35" s="8"/>
      <c r="B35" s="9" t="s">
        <v>12</v>
      </c>
      <c r="C35" s="9" t="s">
        <v>13</v>
      </c>
      <c r="D35" s="9">
        <v>3</v>
      </c>
      <c r="E35" s="9">
        <v>40.268000000000001</v>
      </c>
      <c r="F35" s="9">
        <v>40.28</v>
      </c>
      <c r="G35" s="9">
        <v>40.271999999999998</v>
      </c>
      <c r="H35" s="9">
        <f t="shared" si="8"/>
        <v>40.273333333333333</v>
      </c>
      <c r="I35" s="9">
        <v>1.2E-2</v>
      </c>
      <c r="J35" s="9">
        <v>8.0000000000000002E-3</v>
      </c>
      <c r="K35" s="9">
        <v>1.2E-2</v>
      </c>
      <c r="L35" s="10">
        <f t="shared" si="9"/>
        <v>1.0666666666666666E-2</v>
      </c>
      <c r="P35"/>
    </row>
    <row r="36" spans="1:16" x14ac:dyDescent="0.2">
      <c r="A36" s="8"/>
      <c r="B36" s="9" t="s">
        <v>10</v>
      </c>
      <c r="C36" s="9" t="s">
        <v>14</v>
      </c>
      <c r="D36" s="9">
        <v>3</v>
      </c>
      <c r="E36" s="9">
        <v>68.164000000000001</v>
      </c>
      <c r="F36" s="9">
        <v>69.644000000000005</v>
      </c>
      <c r="G36" s="9">
        <v>69.616</v>
      </c>
      <c r="H36" s="9">
        <f t="shared" si="8"/>
        <v>69.141333333333321</v>
      </c>
      <c r="I36" s="9">
        <v>2.4E-2</v>
      </c>
      <c r="J36" s="9">
        <v>2.8000000000000001E-2</v>
      </c>
      <c r="K36" s="9">
        <v>0.02</v>
      </c>
      <c r="L36" s="10">
        <f t="shared" si="9"/>
        <v>2.4000000000000004E-2</v>
      </c>
      <c r="P36"/>
    </row>
    <row r="37" spans="1:16" x14ac:dyDescent="0.2">
      <c r="A37" s="8"/>
      <c r="B37" s="9" t="s">
        <v>11</v>
      </c>
      <c r="C37" s="9" t="s">
        <v>14</v>
      </c>
      <c r="D37" s="9">
        <v>3</v>
      </c>
      <c r="E37" s="9">
        <v>40.28</v>
      </c>
      <c r="F37" s="9">
        <v>40.311999999999998</v>
      </c>
      <c r="G37" s="9">
        <v>40.304000000000002</v>
      </c>
      <c r="H37" s="9">
        <f t="shared" si="8"/>
        <v>40.298666666666669</v>
      </c>
      <c r="I37" s="9">
        <v>8.0000000000000002E-3</v>
      </c>
      <c r="J37" s="9">
        <v>8.0000000000000002E-3</v>
      </c>
      <c r="K37" s="9">
        <v>8.0000000000000002E-3</v>
      </c>
      <c r="L37" s="10">
        <f t="shared" si="9"/>
        <v>8.0000000000000002E-3</v>
      </c>
      <c r="P37"/>
    </row>
    <row r="38" spans="1:16" x14ac:dyDescent="0.2">
      <c r="A38" s="11"/>
      <c r="B38" s="12" t="s">
        <v>12</v>
      </c>
      <c r="C38" s="12" t="s">
        <v>14</v>
      </c>
      <c r="D38" s="12">
        <v>3</v>
      </c>
      <c r="E38" s="12">
        <v>40.271999999999998</v>
      </c>
      <c r="F38" s="12">
        <v>40.231999999999999</v>
      </c>
      <c r="G38" s="12">
        <v>40.247999999999998</v>
      </c>
      <c r="H38" s="12">
        <f t="shared" si="8"/>
        <v>40.25066666666666</v>
      </c>
      <c r="I38" s="12">
        <v>8.0000000000000002E-3</v>
      </c>
      <c r="J38" s="12">
        <v>1.2E-2</v>
      </c>
      <c r="K38" s="12">
        <v>8.0000000000000002E-3</v>
      </c>
      <c r="L38" s="13">
        <f t="shared" si="9"/>
        <v>9.3333333333333341E-3</v>
      </c>
      <c r="P38"/>
    </row>
    <row r="39" spans="1:16" x14ac:dyDescent="0.2">
      <c r="A39" s="5">
        <v>80000</v>
      </c>
      <c r="B39" s="6" t="s">
        <v>10</v>
      </c>
      <c r="C39" s="6" t="s">
        <v>13</v>
      </c>
      <c r="D39" s="6">
        <v>3</v>
      </c>
      <c r="E39" s="6">
        <v>123.524</v>
      </c>
      <c r="F39" s="6">
        <v>123.35599999999999</v>
      </c>
      <c r="G39" s="6">
        <v>123.496</v>
      </c>
      <c r="H39" s="6">
        <f t="shared" ref="H39:H44" si="10">AVERAGE(E39:G39)</f>
        <v>123.45866666666666</v>
      </c>
      <c r="I39" s="6">
        <v>3.2000000000000001E-2</v>
      </c>
      <c r="J39" s="6">
        <v>2.8000000000000001E-2</v>
      </c>
      <c r="K39" s="6">
        <v>3.2000000000000001E-2</v>
      </c>
      <c r="L39" s="7">
        <f t="shared" ref="L39:L44" si="11">AVERAGE(I39:K39)</f>
        <v>3.0666666666666665E-2</v>
      </c>
      <c r="P39"/>
    </row>
    <row r="40" spans="1:16" x14ac:dyDescent="0.2">
      <c r="A40" s="8"/>
      <c r="B40" s="9" t="s">
        <v>11</v>
      </c>
      <c r="C40" s="9" t="s">
        <v>13</v>
      </c>
      <c r="D40" s="9">
        <v>3</v>
      </c>
      <c r="E40" s="9">
        <v>71.623999999999995</v>
      </c>
      <c r="F40" s="9">
        <v>71.652000000000001</v>
      </c>
      <c r="G40" s="9">
        <v>71.66</v>
      </c>
      <c r="H40" s="9">
        <f t="shared" si="10"/>
        <v>71.64533333333334</v>
      </c>
      <c r="I40" s="9">
        <v>8.0000000000000002E-3</v>
      </c>
      <c r="J40" s="9">
        <v>1.2E-2</v>
      </c>
      <c r="K40" s="9">
        <v>1.2E-2</v>
      </c>
      <c r="L40" s="10">
        <f t="shared" si="11"/>
        <v>1.0666666666666666E-2</v>
      </c>
      <c r="P40"/>
    </row>
    <row r="41" spans="1:16" x14ac:dyDescent="0.2">
      <c r="A41" s="8"/>
      <c r="B41" s="9" t="s">
        <v>12</v>
      </c>
      <c r="C41" s="9" t="s">
        <v>13</v>
      </c>
      <c r="D41" s="9">
        <v>3</v>
      </c>
      <c r="E41" s="9">
        <v>71.543999999999997</v>
      </c>
      <c r="F41" s="9">
        <v>71.492000000000004</v>
      </c>
      <c r="G41" s="9">
        <v>71.52</v>
      </c>
      <c r="H41" s="9">
        <f t="shared" si="10"/>
        <v>71.518666666666661</v>
      </c>
      <c r="I41" s="9">
        <v>1.6E-2</v>
      </c>
      <c r="J41" s="9">
        <v>1.2E-2</v>
      </c>
      <c r="K41" s="9">
        <v>1.2E-2</v>
      </c>
      <c r="L41" s="10">
        <f t="shared" si="11"/>
        <v>1.3333333333333334E-2</v>
      </c>
      <c r="P41"/>
    </row>
    <row r="42" spans="1:16" x14ac:dyDescent="0.2">
      <c r="A42" s="8"/>
      <c r="B42" s="9" t="s">
        <v>10</v>
      </c>
      <c r="C42" s="9" t="s">
        <v>14</v>
      </c>
      <c r="D42" s="9">
        <v>3</v>
      </c>
      <c r="E42" s="9">
        <v>124.22</v>
      </c>
      <c r="F42" s="9">
        <v>124.88</v>
      </c>
      <c r="G42" s="9">
        <v>122.14400000000001</v>
      </c>
      <c r="H42" s="9">
        <f t="shared" si="10"/>
        <v>123.748</v>
      </c>
      <c r="I42" s="9">
        <v>2.8000000000000001E-2</v>
      </c>
      <c r="J42" s="9">
        <v>3.2000000000000001E-2</v>
      </c>
      <c r="K42" s="9">
        <v>3.2000000000000001E-2</v>
      </c>
      <c r="L42" s="10">
        <f t="shared" si="11"/>
        <v>3.0666666666666665E-2</v>
      </c>
      <c r="P42"/>
    </row>
    <row r="43" spans="1:16" x14ac:dyDescent="0.2">
      <c r="A43" s="8"/>
      <c r="B43" s="9" t="s">
        <v>11</v>
      </c>
      <c r="C43" s="9" t="s">
        <v>14</v>
      </c>
      <c r="D43" s="9">
        <v>3</v>
      </c>
      <c r="E43" s="9">
        <v>71.796000000000006</v>
      </c>
      <c r="F43" s="9">
        <v>71.656000000000006</v>
      </c>
      <c r="G43" s="9">
        <v>71.724000000000004</v>
      </c>
      <c r="H43" s="9">
        <f t="shared" si="10"/>
        <v>71.725333333333325</v>
      </c>
      <c r="I43" s="9">
        <v>4.0000000000000001E-3</v>
      </c>
      <c r="J43" s="9">
        <v>1.2E-2</v>
      </c>
      <c r="K43" s="9">
        <v>1.2E-2</v>
      </c>
      <c r="L43" s="10">
        <f t="shared" si="11"/>
        <v>9.3333333333333341E-3</v>
      </c>
      <c r="P43"/>
    </row>
    <row r="44" spans="1:16" x14ac:dyDescent="0.2">
      <c r="A44" s="11"/>
      <c r="B44" s="12" t="s">
        <v>12</v>
      </c>
      <c r="C44" s="12" t="s">
        <v>14</v>
      </c>
      <c r="D44" s="12">
        <v>3</v>
      </c>
      <c r="E44" s="12">
        <v>71.528000000000006</v>
      </c>
      <c r="F44" s="12">
        <v>71.587999999999994</v>
      </c>
      <c r="G44" s="12">
        <v>71.575999999999993</v>
      </c>
      <c r="H44" s="12">
        <f t="shared" si="10"/>
        <v>71.563999999999993</v>
      </c>
      <c r="I44" s="12">
        <v>1.2E-2</v>
      </c>
      <c r="J44" s="12">
        <v>1.2E-2</v>
      </c>
      <c r="K44" s="12">
        <v>1.6E-2</v>
      </c>
      <c r="L44" s="13">
        <f t="shared" si="11"/>
        <v>1.3333333333333334E-2</v>
      </c>
      <c r="P44"/>
    </row>
    <row r="45" spans="1:16" x14ac:dyDescent="0.2">
      <c r="A45" s="5">
        <v>90000</v>
      </c>
      <c r="B45" s="6" t="s">
        <v>10</v>
      </c>
      <c r="C45" s="6" t="s">
        <v>13</v>
      </c>
      <c r="D45" s="6">
        <v>3</v>
      </c>
      <c r="E45" s="6">
        <v>158.76400000000001</v>
      </c>
      <c r="F45" s="6">
        <v>157.708</v>
      </c>
      <c r="G45" s="6">
        <v>158.71199999999999</v>
      </c>
      <c r="H45" s="6">
        <f t="shared" ref="H45:H50" si="12">AVERAGE(E45:G45)</f>
        <v>158.39466666666667</v>
      </c>
      <c r="I45" s="6">
        <v>3.2000000000000001E-2</v>
      </c>
      <c r="J45" s="6">
        <v>3.5999999999999997E-2</v>
      </c>
      <c r="K45" s="6">
        <v>3.5999999999999997E-2</v>
      </c>
      <c r="L45" s="7">
        <f t="shared" ref="L45:L50" si="13">AVERAGE(I45:K45)</f>
        <v>3.4666666666666672E-2</v>
      </c>
      <c r="P45"/>
    </row>
    <row r="46" spans="1:16" x14ac:dyDescent="0.2">
      <c r="A46" s="8"/>
      <c r="B46" s="9" t="s">
        <v>11</v>
      </c>
      <c r="C46" s="9" t="s">
        <v>13</v>
      </c>
      <c r="D46" s="9">
        <v>3</v>
      </c>
      <c r="E46" s="9">
        <v>90.896000000000001</v>
      </c>
      <c r="F46" s="9">
        <v>90.8</v>
      </c>
      <c r="G46" s="9">
        <v>90.852000000000004</v>
      </c>
      <c r="H46" s="9">
        <f t="shared" si="12"/>
        <v>90.849333333333334</v>
      </c>
      <c r="I46" s="9">
        <v>1.6E-2</v>
      </c>
      <c r="J46" s="9">
        <v>8.0000000000000002E-3</v>
      </c>
      <c r="K46" s="9">
        <v>1.2E-2</v>
      </c>
      <c r="L46" s="10">
        <f t="shared" si="13"/>
        <v>1.2000000000000002E-2</v>
      </c>
      <c r="P46"/>
    </row>
    <row r="47" spans="1:16" x14ac:dyDescent="0.2">
      <c r="A47" s="8"/>
      <c r="B47" s="9" t="s">
        <v>12</v>
      </c>
      <c r="C47" s="9" t="s">
        <v>13</v>
      </c>
      <c r="D47" s="9">
        <v>3</v>
      </c>
      <c r="E47" s="9">
        <v>90.56</v>
      </c>
      <c r="F47" s="9">
        <v>90.463999999999999</v>
      </c>
      <c r="G47" s="9">
        <v>90.44</v>
      </c>
      <c r="H47" s="9">
        <f t="shared" si="12"/>
        <v>90.488</v>
      </c>
      <c r="I47" s="9">
        <v>1.6E-2</v>
      </c>
      <c r="J47" s="9">
        <v>1.6E-2</v>
      </c>
      <c r="K47" s="9">
        <v>1.6E-2</v>
      </c>
      <c r="L47" s="10">
        <f t="shared" si="13"/>
        <v>1.6E-2</v>
      </c>
      <c r="P47"/>
    </row>
    <row r="48" spans="1:16" x14ac:dyDescent="0.2">
      <c r="A48" s="8"/>
      <c r="B48" s="9" t="s">
        <v>10</v>
      </c>
      <c r="C48" s="9" t="s">
        <v>14</v>
      </c>
      <c r="D48" s="9">
        <v>3</v>
      </c>
      <c r="E48" s="9">
        <v>155.63999999999999</v>
      </c>
      <c r="F48" s="9">
        <v>159.28</v>
      </c>
      <c r="G48" s="9">
        <v>158.27199999999999</v>
      </c>
      <c r="H48" s="9">
        <f t="shared" si="12"/>
        <v>157.73066666666665</v>
      </c>
      <c r="I48" s="9">
        <v>3.2000000000000001E-2</v>
      </c>
      <c r="J48" s="9">
        <v>3.2000000000000001E-2</v>
      </c>
      <c r="K48" s="9">
        <v>3.5999999999999997E-2</v>
      </c>
      <c r="L48" s="10">
        <f t="shared" si="13"/>
        <v>3.3333333333333333E-2</v>
      </c>
      <c r="P48"/>
    </row>
    <row r="49" spans="1:16" x14ac:dyDescent="0.2">
      <c r="A49" s="8"/>
      <c r="B49" s="9" t="s">
        <v>11</v>
      </c>
      <c r="C49" s="9" t="s">
        <v>14</v>
      </c>
      <c r="D49" s="9">
        <v>3</v>
      </c>
      <c r="E49" s="9">
        <v>90.656000000000006</v>
      </c>
      <c r="F49" s="9">
        <v>90.727999999999994</v>
      </c>
      <c r="G49" s="9">
        <v>90.671999999999997</v>
      </c>
      <c r="H49" s="9">
        <f t="shared" si="12"/>
        <v>90.685333333333347</v>
      </c>
      <c r="I49" s="9">
        <v>1.6E-2</v>
      </c>
      <c r="J49" s="9">
        <v>1.6E-2</v>
      </c>
      <c r="K49" s="9">
        <v>8.0000000000000002E-3</v>
      </c>
      <c r="L49" s="10">
        <f t="shared" si="13"/>
        <v>1.3333333333333334E-2</v>
      </c>
      <c r="P49"/>
    </row>
    <row r="50" spans="1:16" x14ac:dyDescent="0.2">
      <c r="A50" s="11"/>
      <c r="B50" s="12" t="s">
        <v>12</v>
      </c>
      <c r="C50" s="12" t="s">
        <v>14</v>
      </c>
      <c r="D50" s="12">
        <v>3</v>
      </c>
      <c r="E50" s="12">
        <v>90.507999999999996</v>
      </c>
      <c r="F50" s="12">
        <v>90.54</v>
      </c>
      <c r="G50" s="12">
        <v>90.427999999999997</v>
      </c>
      <c r="H50" s="12">
        <f t="shared" si="12"/>
        <v>90.492000000000004</v>
      </c>
      <c r="I50" s="12">
        <v>8.0000000000000002E-3</v>
      </c>
      <c r="J50" s="12">
        <v>1.6E-2</v>
      </c>
      <c r="K50" s="12">
        <v>1.6E-2</v>
      </c>
      <c r="L50" s="13">
        <f t="shared" si="13"/>
        <v>1.3333333333333334E-2</v>
      </c>
      <c r="P50"/>
    </row>
    <row r="51" spans="1:16" x14ac:dyDescent="0.2">
      <c r="A51" s="5">
        <v>100000</v>
      </c>
      <c r="B51" s="6" t="s">
        <v>10</v>
      </c>
      <c r="C51" s="6" t="s">
        <v>13</v>
      </c>
      <c r="D51" s="6">
        <v>3</v>
      </c>
      <c r="E51" s="6">
        <v>196.80799999999999</v>
      </c>
      <c r="F51" s="6">
        <v>195.82400000000001</v>
      </c>
      <c r="G51" s="6">
        <v>192.24799999999999</v>
      </c>
      <c r="H51" s="6">
        <f t="shared" ref="H51:H56" si="14">AVERAGE(E51:G51)</f>
        <v>194.96</v>
      </c>
      <c r="I51" s="6">
        <v>0.04</v>
      </c>
      <c r="J51" s="6">
        <v>0.04</v>
      </c>
      <c r="K51" s="6">
        <v>3.5999999999999997E-2</v>
      </c>
      <c r="L51" s="7">
        <f t="shared" ref="L51:L56" si="15">AVERAGE(I51:K51)</f>
        <v>3.8666666666666662E-2</v>
      </c>
      <c r="P51"/>
    </row>
    <row r="52" spans="1:16" x14ac:dyDescent="0.2">
      <c r="A52" s="8"/>
      <c r="B52" s="9" t="s">
        <v>11</v>
      </c>
      <c r="C52" s="9" t="s">
        <v>13</v>
      </c>
      <c r="D52" s="9">
        <v>3</v>
      </c>
      <c r="E52" s="9">
        <v>111.86799999999999</v>
      </c>
      <c r="F52" s="9">
        <v>111.872</v>
      </c>
      <c r="G52" s="9">
        <v>111.892</v>
      </c>
      <c r="H52" s="9">
        <f t="shared" si="14"/>
        <v>111.87733333333334</v>
      </c>
      <c r="I52" s="9">
        <v>1.6E-2</v>
      </c>
      <c r="J52" s="9">
        <v>1.2E-2</v>
      </c>
      <c r="K52" s="9">
        <v>1.2E-2</v>
      </c>
      <c r="L52" s="10">
        <f t="shared" si="15"/>
        <v>1.3333333333333334E-2</v>
      </c>
      <c r="P52"/>
    </row>
    <row r="53" spans="1:16" x14ac:dyDescent="0.2">
      <c r="A53" s="8"/>
      <c r="B53" s="9" t="s">
        <v>12</v>
      </c>
      <c r="C53" s="9" t="s">
        <v>13</v>
      </c>
      <c r="D53" s="9">
        <v>3</v>
      </c>
      <c r="E53" s="9">
        <v>111.776</v>
      </c>
      <c r="F53" s="9">
        <v>111.712</v>
      </c>
      <c r="G53" s="9">
        <v>111.788</v>
      </c>
      <c r="H53" s="9">
        <f t="shared" si="14"/>
        <v>111.75866666666667</v>
      </c>
      <c r="I53" s="9">
        <v>1.6E-2</v>
      </c>
      <c r="J53" s="9">
        <v>1.6E-2</v>
      </c>
      <c r="K53" s="9">
        <v>1.6E-2</v>
      </c>
      <c r="L53" s="10">
        <f t="shared" si="15"/>
        <v>1.6E-2</v>
      </c>
      <c r="P53"/>
    </row>
    <row r="54" spans="1:16" x14ac:dyDescent="0.2">
      <c r="A54" s="8"/>
      <c r="B54" s="9" t="s">
        <v>10</v>
      </c>
      <c r="C54" s="9" t="s">
        <v>14</v>
      </c>
      <c r="D54" s="9">
        <v>3</v>
      </c>
      <c r="E54" s="9">
        <v>194.29599999999999</v>
      </c>
      <c r="F54" s="9">
        <v>197.01599999999999</v>
      </c>
      <c r="G54" s="9">
        <v>195.94</v>
      </c>
      <c r="H54" s="9">
        <f t="shared" si="14"/>
        <v>195.75066666666666</v>
      </c>
      <c r="I54" s="9">
        <v>0.04</v>
      </c>
      <c r="J54" s="9">
        <v>0.04</v>
      </c>
      <c r="K54" s="9">
        <v>0.04</v>
      </c>
      <c r="L54" s="10">
        <f t="shared" si="15"/>
        <v>0.04</v>
      </c>
      <c r="P54"/>
    </row>
    <row r="55" spans="1:16" x14ac:dyDescent="0.2">
      <c r="A55" s="8"/>
      <c r="B55" s="9" t="s">
        <v>11</v>
      </c>
      <c r="C55" s="9" t="s">
        <v>14</v>
      </c>
      <c r="D55" s="9">
        <v>3</v>
      </c>
      <c r="E55" s="9">
        <v>111.876</v>
      </c>
      <c r="F55" s="9">
        <v>111.908</v>
      </c>
      <c r="G55" s="9">
        <v>112.05200000000001</v>
      </c>
      <c r="H55" s="9">
        <f t="shared" si="14"/>
        <v>111.94533333333334</v>
      </c>
      <c r="I55" s="9">
        <v>1.2E-2</v>
      </c>
      <c r="J55" s="9">
        <v>1.2E-2</v>
      </c>
      <c r="K55" s="9">
        <v>1.2E-2</v>
      </c>
      <c r="L55" s="10">
        <f t="shared" si="15"/>
        <v>1.2000000000000002E-2</v>
      </c>
      <c r="P55"/>
    </row>
    <row r="56" spans="1:16" x14ac:dyDescent="0.2">
      <c r="A56" s="11"/>
      <c r="B56" s="12" t="s">
        <v>12</v>
      </c>
      <c r="C56" s="12" t="s">
        <v>14</v>
      </c>
      <c r="D56" s="12">
        <v>3</v>
      </c>
      <c r="E56" s="12">
        <v>111.78</v>
      </c>
      <c r="F56" s="12">
        <v>111.628</v>
      </c>
      <c r="G56" s="12">
        <v>111.8</v>
      </c>
      <c r="H56" s="12">
        <f t="shared" si="14"/>
        <v>111.736</v>
      </c>
      <c r="I56" s="12">
        <v>0.02</v>
      </c>
      <c r="J56" s="12">
        <v>1.6E-2</v>
      </c>
      <c r="K56" s="12">
        <v>1.6E-2</v>
      </c>
      <c r="L56" s="13">
        <f t="shared" si="15"/>
        <v>1.7333333333333336E-2</v>
      </c>
      <c r="P56"/>
    </row>
    <row r="57" spans="1:16" x14ac:dyDescent="0.2">
      <c r="A57" s="5">
        <v>150000</v>
      </c>
      <c r="B57" s="6" t="s">
        <v>10</v>
      </c>
      <c r="C57" s="6" t="s">
        <v>13</v>
      </c>
      <c r="D57" s="6">
        <v>3</v>
      </c>
      <c r="E57" s="6">
        <v>470.29199999999997</v>
      </c>
      <c r="F57" s="6">
        <v>467.96800000000002</v>
      </c>
      <c r="G57" s="6">
        <v>470.88799999999998</v>
      </c>
      <c r="H57" s="6">
        <f t="shared" ref="H57:H62" si="16">AVERAGE(E57:G57)</f>
        <v>469.71599999999995</v>
      </c>
      <c r="I57" s="6">
        <v>6.4000000000000001E-2</v>
      </c>
      <c r="J57" s="6">
        <v>6.8000000000000005E-2</v>
      </c>
      <c r="K57" s="6">
        <v>5.6000000000000001E-2</v>
      </c>
      <c r="L57" s="7">
        <f t="shared" ref="L57:L62" si="17">AVERAGE(I57:K57)</f>
        <v>6.2666666666666662E-2</v>
      </c>
      <c r="P57"/>
    </row>
    <row r="58" spans="1:16" x14ac:dyDescent="0.2">
      <c r="A58" s="8"/>
      <c r="B58" s="9" t="s">
        <v>11</v>
      </c>
      <c r="C58" s="9" t="s">
        <v>13</v>
      </c>
      <c r="D58" s="9">
        <v>3</v>
      </c>
      <c r="E58" s="9">
        <v>251.904</v>
      </c>
      <c r="F58" s="9">
        <v>251.38800000000001</v>
      </c>
      <c r="G58" s="9">
        <v>251.96799999999999</v>
      </c>
      <c r="H58" s="9">
        <f t="shared" si="16"/>
        <v>251.75333333333333</v>
      </c>
      <c r="I58" s="9">
        <v>3.2000000000000001E-2</v>
      </c>
      <c r="J58" s="9">
        <v>1.6E-2</v>
      </c>
      <c r="K58" s="9">
        <v>2.4E-2</v>
      </c>
      <c r="L58" s="10">
        <f t="shared" si="17"/>
        <v>2.4000000000000004E-2</v>
      </c>
      <c r="P58"/>
    </row>
    <row r="59" spans="1:16" x14ac:dyDescent="0.2">
      <c r="A59" s="8"/>
      <c r="B59" s="9" t="s">
        <v>12</v>
      </c>
      <c r="C59" s="9" t="s">
        <v>13</v>
      </c>
      <c r="D59" s="9">
        <v>3</v>
      </c>
      <c r="E59" s="9">
        <v>251.404</v>
      </c>
      <c r="F59" s="9">
        <v>251.22800000000001</v>
      </c>
      <c r="G59" s="9">
        <v>251.184</v>
      </c>
      <c r="H59" s="9">
        <f t="shared" si="16"/>
        <v>251.27200000000002</v>
      </c>
      <c r="I59" s="9">
        <v>2.8000000000000001E-2</v>
      </c>
      <c r="J59" s="9">
        <v>2.8000000000000001E-2</v>
      </c>
      <c r="K59" s="9">
        <v>1.6E-2</v>
      </c>
      <c r="L59" s="10">
        <f t="shared" si="17"/>
        <v>2.4000000000000004E-2</v>
      </c>
      <c r="P59"/>
    </row>
    <row r="60" spans="1:16" x14ac:dyDescent="0.2">
      <c r="A60" s="8"/>
      <c r="B60" s="9" t="s">
        <v>10</v>
      </c>
      <c r="C60" s="9" t="s">
        <v>14</v>
      </c>
      <c r="D60" s="9">
        <v>3</v>
      </c>
      <c r="E60" s="9">
        <v>470.50799999999998</v>
      </c>
      <c r="F60" s="9">
        <v>461.86799999999999</v>
      </c>
      <c r="G60" s="9">
        <v>470.01600000000002</v>
      </c>
      <c r="H60" s="9">
        <f t="shared" si="16"/>
        <v>467.464</v>
      </c>
      <c r="I60" s="9">
        <v>7.1999999999999995E-2</v>
      </c>
      <c r="J60" s="9">
        <v>7.1999999999999995E-2</v>
      </c>
      <c r="K60" s="9">
        <v>7.1999999999999995E-2</v>
      </c>
      <c r="L60" s="10">
        <f t="shared" si="17"/>
        <v>7.1999999999999995E-2</v>
      </c>
      <c r="P60"/>
    </row>
    <row r="61" spans="1:16" x14ac:dyDescent="0.2">
      <c r="A61" s="8"/>
      <c r="B61" s="9" t="s">
        <v>11</v>
      </c>
      <c r="C61" s="9" t="s">
        <v>14</v>
      </c>
      <c r="D61" s="9">
        <v>3</v>
      </c>
      <c r="E61" s="9">
        <v>251.50399999999999</v>
      </c>
      <c r="F61" s="9">
        <v>252.07599999999999</v>
      </c>
      <c r="G61" s="9">
        <v>251.88399999999999</v>
      </c>
      <c r="H61" s="9">
        <f t="shared" si="16"/>
        <v>251.82133333333331</v>
      </c>
      <c r="I61" s="9">
        <v>0.02</v>
      </c>
      <c r="J61" s="9">
        <v>0.02</v>
      </c>
      <c r="K61" s="9">
        <v>2.4E-2</v>
      </c>
      <c r="L61" s="10">
        <f t="shared" si="17"/>
        <v>2.1333333333333333E-2</v>
      </c>
      <c r="P61"/>
    </row>
    <row r="62" spans="1:16" x14ac:dyDescent="0.2">
      <c r="A62" s="11"/>
      <c r="B62" s="12" t="s">
        <v>12</v>
      </c>
      <c r="C62" s="12" t="s">
        <v>14</v>
      </c>
      <c r="D62" s="12">
        <v>3</v>
      </c>
      <c r="E62" s="12">
        <v>251.244</v>
      </c>
      <c r="F62" s="12">
        <v>251.148</v>
      </c>
      <c r="G62" s="12">
        <v>251.464</v>
      </c>
      <c r="H62" s="12">
        <f t="shared" si="16"/>
        <v>251.28533333333334</v>
      </c>
      <c r="I62" s="12">
        <v>3.5999999999999997E-2</v>
      </c>
      <c r="J62" s="12">
        <v>3.2000000000000001E-2</v>
      </c>
      <c r="K62" s="12">
        <v>2.4E-2</v>
      </c>
      <c r="L62" s="13">
        <f t="shared" si="17"/>
        <v>3.0666666666666665E-2</v>
      </c>
      <c r="P62"/>
    </row>
    <row r="63" spans="1:16" x14ac:dyDescent="0.2">
      <c r="A63" s="5">
        <v>200000</v>
      </c>
      <c r="B63" s="6" t="s">
        <v>10</v>
      </c>
      <c r="C63" s="6" t="s">
        <v>13</v>
      </c>
      <c r="D63" s="6">
        <v>3</v>
      </c>
      <c r="E63" s="6">
        <v>918.48800000000006</v>
      </c>
      <c r="F63" s="6">
        <v>919.12800000000004</v>
      </c>
      <c r="G63" s="6">
        <v>921.61199999999997</v>
      </c>
      <c r="H63" s="6">
        <f t="shared" ref="H63:H68" si="18">AVERAGE(E63:G63)</f>
        <v>919.74266666666665</v>
      </c>
      <c r="I63" s="6">
        <v>0.1</v>
      </c>
      <c r="J63" s="6">
        <v>9.1999999999999998E-2</v>
      </c>
      <c r="K63" s="6">
        <v>8.4000000000000005E-2</v>
      </c>
      <c r="L63" s="7">
        <f t="shared" ref="L63:L68" si="19">AVERAGE(I63:K63)</f>
        <v>9.2000000000000012E-2</v>
      </c>
      <c r="P63"/>
    </row>
    <row r="64" spans="1:16" x14ac:dyDescent="0.2">
      <c r="A64" s="8"/>
      <c r="B64" s="9" t="s">
        <v>11</v>
      </c>
      <c r="C64" s="9" t="s">
        <v>13</v>
      </c>
      <c r="D64" s="9">
        <v>3</v>
      </c>
      <c r="E64" s="9">
        <v>446.99599999999998</v>
      </c>
      <c r="F64" s="9">
        <v>447.07600000000002</v>
      </c>
      <c r="G64" s="9">
        <v>447.33600000000001</v>
      </c>
      <c r="H64" s="9">
        <f t="shared" si="18"/>
        <v>447.13599999999997</v>
      </c>
      <c r="I64" s="9">
        <v>3.2000000000000001E-2</v>
      </c>
      <c r="J64" s="9">
        <v>2.8000000000000001E-2</v>
      </c>
      <c r="K64" s="9">
        <v>2.8000000000000001E-2</v>
      </c>
      <c r="L64" s="10">
        <f t="shared" si="19"/>
        <v>2.9333333333333333E-2</v>
      </c>
      <c r="P64"/>
    </row>
    <row r="65" spans="1:16" x14ac:dyDescent="0.2">
      <c r="A65" s="8"/>
      <c r="B65" s="9" t="s">
        <v>12</v>
      </c>
      <c r="C65" s="9" t="s">
        <v>13</v>
      </c>
      <c r="D65" s="9">
        <v>3</v>
      </c>
      <c r="E65" s="9">
        <v>446.70400000000001</v>
      </c>
      <c r="F65" s="9">
        <v>446.64</v>
      </c>
      <c r="G65" s="9">
        <v>446.38</v>
      </c>
      <c r="H65" s="9">
        <f t="shared" si="18"/>
        <v>446.5746666666667</v>
      </c>
      <c r="I65" s="9">
        <v>3.5999999999999997E-2</v>
      </c>
      <c r="J65" s="9">
        <v>3.5999999999999997E-2</v>
      </c>
      <c r="K65" s="9">
        <v>3.5999999999999997E-2</v>
      </c>
      <c r="L65" s="10">
        <f t="shared" si="19"/>
        <v>3.5999999999999997E-2</v>
      </c>
      <c r="P65"/>
    </row>
    <row r="66" spans="1:16" x14ac:dyDescent="0.2">
      <c r="A66" s="8"/>
      <c r="B66" s="9" t="s">
        <v>10</v>
      </c>
      <c r="C66" s="9" t="s">
        <v>14</v>
      </c>
      <c r="D66" s="9">
        <v>3</v>
      </c>
      <c r="E66" s="9">
        <v>907.39200000000005</v>
      </c>
      <c r="F66" s="9">
        <v>891.51199999999994</v>
      </c>
      <c r="G66" s="9">
        <v>904.89200000000005</v>
      </c>
      <c r="H66" s="9">
        <f t="shared" si="18"/>
        <v>901.26533333333339</v>
      </c>
      <c r="I66" s="9">
        <v>9.1999999999999998E-2</v>
      </c>
      <c r="J66" s="9">
        <v>8.7999999999999995E-2</v>
      </c>
      <c r="K66" s="9">
        <v>8.4000000000000005E-2</v>
      </c>
      <c r="L66" s="10">
        <f t="shared" si="19"/>
        <v>8.8000000000000009E-2</v>
      </c>
      <c r="P66"/>
    </row>
    <row r="67" spans="1:16" x14ac:dyDescent="0.2">
      <c r="A67" s="8"/>
      <c r="B67" s="9" t="s">
        <v>11</v>
      </c>
      <c r="C67" s="9" t="s">
        <v>14</v>
      </c>
      <c r="D67" s="9">
        <v>3</v>
      </c>
      <c r="E67" s="9">
        <v>446.88799999999998</v>
      </c>
      <c r="F67" s="9">
        <v>447.108</v>
      </c>
      <c r="G67" s="9">
        <v>447.06400000000002</v>
      </c>
      <c r="H67" s="9">
        <f t="shared" si="18"/>
        <v>447.02</v>
      </c>
      <c r="I67" s="9">
        <v>2.8000000000000001E-2</v>
      </c>
      <c r="J67" s="9">
        <v>3.5999999999999997E-2</v>
      </c>
      <c r="K67" s="9">
        <v>3.2000000000000001E-2</v>
      </c>
      <c r="L67" s="10">
        <f t="shared" si="19"/>
        <v>3.2000000000000001E-2</v>
      </c>
      <c r="P67"/>
    </row>
    <row r="68" spans="1:16" x14ac:dyDescent="0.2">
      <c r="A68" s="11"/>
      <c r="B68" s="12" t="s">
        <v>12</v>
      </c>
      <c r="C68" s="12" t="s">
        <v>14</v>
      </c>
      <c r="D68" s="12">
        <v>3</v>
      </c>
      <c r="E68" s="12">
        <v>446.37599999999998</v>
      </c>
      <c r="F68" s="12">
        <v>446.404</v>
      </c>
      <c r="G68" s="12">
        <v>447.36</v>
      </c>
      <c r="H68" s="12">
        <f t="shared" si="18"/>
        <v>446.71333333333331</v>
      </c>
      <c r="I68" s="12">
        <v>4.3999999999999997E-2</v>
      </c>
      <c r="J68" s="12">
        <v>4.3999999999999997E-2</v>
      </c>
      <c r="K68" s="12">
        <v>0.04</v>
      </c>
      <c r="L68" s="13">
        <f t="shared" si="19"/>
        <v>4.2666666666666665E-2</v>
      </c>
      <c r="P68"/>
    </row>
    <row r="69" spans="1:16" x14ac:dyDescent="0.2">
      <c r="A69" s="5">
        <v>250000</v>
      </c>
      <c r="B69" s="6" t="s">
        <v>10</v>
      </c>
      <c r="C69" s="6" t="s">
        <v>13</v>
      </c>
      <c r="D69" s="6">
        <v>3</v>
      </c>
      <c r="E69" s="6">
        <v>1493.0319999999999</v>
      </c>
      <c r="F69" s="6">
        <v>1520.1</v>
      </c>
      <c r="G69" s="6">
        <v>1541.0039999999999</v>
      </c>
      <c r="H69" s="6">
        <f t="shared" ref="H69:H74" si="20">AVERAGE(E69:G69)</f>
        <v>1518.0453333333332</v>
      </c>
      <c r="I69" s="6">
        <v>0.108</v>
      </c>
      <c r="J69" s="6">
        <v>0.112</v>
      </c>
      <c r="K69" s="6">
        <v>0.108</v>
      </c>
      <c r="L69" s="7">
        <f t="shared" ref="L69:L74" si="21">AVERAGE(I69:K69)</f>
        <v>0.10933333333333334</v>
      </c>
      <c r="P69"/>
    </row>
    <row r="70" spans="1:16" x14ac:dyDescent="0.2">
      <c r="A70" s="8"/>
      <c r="B70" s="9" t="s">
        <v>11</v>
      </c>
      <c r="C70" s="9" t="s">
        <v>13</v>
      </c>
      <c r="D70" s="9">
        <v>3</v>
      </c>
      <c r="E70" s="9">
        <v>700.16399999999999</v>
      </c>
      <c r="F70" s="9">
        <v>698.7</v>
      </c>
      <c r="G70" s="9">
        <v>699.21199999999999</v>
      </c>
      <c r="H70" s="9">
        <f t="shared" si="20"/>
        <v>699.35866666666664</v>
      </c>
      <c r="I70" s="9">
        <v>4.3999999999999997E-2</v>
      </c>
      <c r="J70" s="9">
        <v>2.4E-2</v>
      </c>
      <c r="K70" s="9">
        <v>0.04</v>
      </c>
      <c r="L70" s="10">
        <f t="shared" si="21"/>
        <v>3.6000000000000004E-2</v>
      </c>
      <c r="P70"/>
    </row>
    <row r="71" spans="1:16" x14ac:dyDescent="0.2">
      <c r="A71" s="8"/>
      <c r="B71" s="9" t="s">
        <v>12</v>
      </c>
      <c r="C71" s="9" t="s">
        <v>13</v>
      </c>
      <c r="D71" s="9">
        <v>3</v>
      </c>
      <c r="E71" s="9">
        <v>697.86400000000003</v>
      </c>
      <c r="F71" s="9">
        <v>697.73199999999997</v>
      </c>
      <c r="G71" s="9">
        <v>698.25599999999997</v>
      </c>
      <c r="H71" s="9">
        <f t="shared" si="20"/>
        <v>697.95066666666662</v>
      </c>
      <c r="I71" s="9">
        <v>4.3999999999999997E-2</v>
      </c>
      <c r="J71" s="9">
        <v>4.8000000000000001E-2</v>
      </c>
      <c r="K71" s="9">
        <v>0.04</v>
      </c>
      <c r="L71" s="10">
        <f t="shared" si="21"/>
        <v>4.4000000000000004E-2</v>
      </c>
      <c r="P71"/>
    </row>
    <row r="72" spans="1:16" x14ac:dyDescent="0.2">
      <c r="A72" s="8"/>
      <c r="B72" s="9" t="s">
        <v>10</v>
      </c>
      <c r="C72" s="9" t="s">
        <v>14</v>
      </c>
      <c r="D72" s="9">
        <v>3</v>
      </c>
      <c r="E72" s="9">
        <v>1572.9639999999999</v>
      </c>
      <c r="F72" s="9">
        <v>1578.98</v>
      </c>
      <c r="G72" s="9">
        <v>1569.98</v>
      </c>
      <c r="H72" s="9">
        <f t="shared" si="20"/>
        <v>1573.9746666666667</v>
      </c>
      <c r="I72" s="9">
        <v>0.112</v>
      </c>
      <c r="J72" s="9">
        <v>0.11600000000000001</v>
      </c>
      <c r="K72" s="9">
        <v>0.11600000000000001</v>
      </c>
      <c r="L72" s="10">
        <f t="shared" si="21"/>
        <v>0.11466666666666668</v>
      </c>
      <c r="P72"/>
    </row>
    <row r="73" spans="1:16" x14ac:dyDescent="0.2">
      <c r="A73" s="8"/>
      <c r="B73" s="9" t="s">
        <v>11</v>
      </c>
      <c r="C73" s="9" t="s">
        <v>14</v>
      </c>
      <c r="D73" s="9">
        <v>3</v>
      </c>
      <c r="E73" s="9">
        <v>702.87199999999996</v>
      </c>
      <c r="F73" s="9">
        <v>699.05600000000004</v>
      </c>
      <c r="G73" s="9">
        <v>702.33600000000001</v>
      </c>
      <c r="H73" s="9">
        <f t="shared" si="20"/>
        <v>701.42133333333334</v>
      </c>
      <c r="I73" s="9">
        <v>4.3999999999999997E-2</v>
      </c>
      <c r="J73" s="9">
        <v>0.04</v>
      </c>
      <c r="K73" s="9">
        <v>0.04</v>
      </c>
      <c r="L73" s="10">
        <f t="shared" si="21"/>
        <v>4.1333333333333333E-2</v>
      </c>
      <c r="P73"/>
    </row>
    <row r="74" spans="1:16" x14ac:dyDescent="0.2">
      <c r="A74" s="11"/>
      <c r="B74" s="12" t="s">
        <v>12</v>
      </c>
      <c r="C74" s="12" t="s">
        <v>14</v>
      </c>
      <c r="D74" s="12">
        <v>3</v>
      </c>
      <c r="E74" s="12">
        <v>698.46</v>
      </c>
      <c r="F74" s="12">
        <v>698.88</v>
      </c>
      <c r="G74" s="12">
        <v>699.41200000000003</v>
      </c>
      <c r="H74" s="12">
        <f t="shared" si="20"/>
        <v>698.91733333333343</v>
      </c>
      <c r="I74" s="12">
        <v>4.3999999999999997E-2</v>
      </c>
      <c r="J74" s="12">
        <v>4.3999999999999997E-2</v>
      </c>
      <c r="K74" s="12">
        <v>4.3999999999999997E-2</v>
      </c>
      <c r="L74" s="13">
        <f t="shared" si="21"/>
        <v>4.4000000000000004E-2</v>
      </c>
      <c r="P74"/>
    </row>
    <row r="75" spans="1:16" x14ac:dyDescent="0.2">
      <c r="P75"/>
    </row>
    <row r="76" spans="1:16" x14ac:dyDescent="0.2">
      <c r="P76"/>
    </row>
    <row r="77" spans="1:16" x14ac:dyDescent="0.2">
      <c r="P77"/>
    </row>
    <row r="78" spans="1:16" x14ac:dyDescent="0.2">
      <c r="P78"/>
    </row>
    <row r="79" spans="1:16" x14ac:dyDescent="0.2">
      <c r="P79"/>
    </row>
    <row r="80" spans="1:16" x14ac:dyDescent="0.2">
      <c r="P80"/>
    </row>
  </sheetData>
  <mergeCells count="18">
    <mergeCell ref="A39:A44"/>
    <mergeCell ref="A45:A50"/>
    <mergeCell ref="A51:A56"/>
    <mergeCell ref="A57:A62"/>
    <mergeCell ref="A63:A68"/>
    <mergeCell ref="A69:A74"/>
    <mergeCell ref="A3:A8"/>
    <mergeCell ref="A9:A14"/>
    <mergeCell ref="A15:A20"/>
    <mergeCell ref="A21:A26"/>
    <mergeCell ref="A27:A32"/>
    <mergeCell ref="A33:A38"/>
    <mergeCell ref="E1:H1"/>
    <mergeCell ref="I1:L1"/>
    <mergeCell ref="A1:A2"/>
    <mergeCell ref="B1:B2"/>
    <mergeCell ref="C1:C2"/>
    <mergeCell ref="D1:D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7A5CDB-A1F9-FC42-B581-851C4A8581A7}">
  <dimension ref="A1:W90"/>
  <sheetViews>
    <sheetView zoomScale="98" zoomScaleNormal="98" workbookViewId="0">
      <selection activeCell="X13" sqref="X13"/>
    </sheetView>
  </sheetViews>
  <sheetFormatPr baseColWidth="10" defaultRowHeight="16" x14ac:dyDescent="0.2"/>
  <cols>
    <col min="1" max="20" width="10.83203125" style="1"/>
    <col min="21" max="21" width="32.1640625" style="1" bestFit="1" customWidth="1"/>
    <col min="22" max="23" width="12.1640625" style="1" bestFit="1" customWidth="1"/>
    <col min="24" max="16384" width="10.83203125" style="1"/>
  </cols>
  <sheetData>
    <row r="1" spans="1:23" x14ac:dyDescent="0.2">
      <c r="A1" s="20" t="s">
        <v>15</v>
      </c>
      <c r="B1" s="20"/>
      <c r="C1" s="20"/>
      <c r="L1" s="20" t="s">
        <v>36</v>
      </c>
      <c r="M1" s="20"/>
      <c r="N1" s="20"/>
      <c r="U1" s="20" t="s">
        <v>37</v>
      </c>
      <c r="V1" s="20"/>
      <c r="W1" s="20"/>
    </row>
    <row r="2" spans="1:23" x14ac:dyDescent="0.2">
      <c r="A2" s="15" t="s">
        <v>0</v>
      </c>
      <c r="B2" s="15" t="s">
        <v>8</v>
      </c>
      <c r="C2" s="15" t="s">
        <v>9</v>
      </c>
      <c r="L2" s="15" t="s">
        <v>0</v>
      </c>
      <c r="M2" s="15" t="s">
        <v>8</v>
      </c>
      <c r="N2" s="15" t="s">
        <v>21</v>
      </c>
      <c r="U2" s="15" t="s">
        <v>33</v>
      </c>
      <c r="V2" s="15" t="s">
        <v>8</v>
      </c>
      <c r="W2" s="15" t="s">
        <v>9</v>
      </c>
    </row>
    <row r="3" spans="1:23" x14ac:dyDescent="0.2">
      <c r="A3" s="19">
        <v>5000</v>
      </c>
      <c r="B3" s="17">
        <f ca="1">OFFSET(Data!$H3,(ROW()-3)*5, 0)</f>
        <v>0.41599999999999998</v>
      </c>
      <c r="C3" s="18">
        <f ca="1">OFFSET(Data!$L3,(ROW()-3)*5, 0)</f>
        <v>0</v>
      </c>
      <c r="L3" s="19">
        <v>5000</v>
      </c>
      <c r="M3" s="17">
        <f ca="1">AVERAGE(B3,B18,B33,B48,B63,B78)</f>
        <v>0.33333333333333331</v>
      </c>
      <c r="N3" s="18">
        <f ca="1">AVERAGE(C3,C18,C33,C48,C63,C78)</f>
        <v>0</v>
      </c>
      <c r="U3" s="19" t="s">
        <v>15</v>
      </c>
      <c r="V3" s="17">
        <f ca="1">AVERAGE(B3:B14)</f>
        <v>294.88400000000001</v>
      </c>
      <c r="W3" s="18">
        <f ca="1">AVERAGE(C3:C14)</f>
        <v>3.5888888888888894E-2</v>
      </c>
    </row>
    <row r="4" spans="1:23" x14ac:dyDescent="0.2">
      <c r="A4" s="19">
        <v>10000</v>
      </c>
      <c r="B4" s="17">
        <f ca="1">OFFSET(Data!$H4,(ROW()-3)*5, 0)</f>
        <v>1.6893333333333331</v>
      </c>
      <c r="C4" s="18">
        <f ca="1">OFFSET(Data!$L4,(ROW()-3)*5, 0)</f>
        <v>2.6666666666666666E-3</v>
      </c>
      <c r="L4" s="19">
        <v>10000</v>
      </c>
      <c r="M4" s="17">
        <f ca="1">AVERAGE(B4,B19,B34,B49,B64,B79)</f>
        <v>1.3197777777777777</v>
      </c>
      <c r="N4" s="18">
        <f t="shared" ref="M4:N4" ca="1" si="0">AVERAGE(C4,C19,C34,C49,C64,C79)</f>
        <v>1.3333333333333333E-3</v>
      </c>
      <c r="U4" s="19" t="s">
        <v>16</v>
      </c>
      <c r="V4" s="17">
        <f ca="1">AVERAGE(B18:B29)</f>
        <v>147.0781111111111</v>
      </c>
      <c r="W4" s="18">
        <f ca="1">AVERAGE(C18:C29)</f>
        <v>1.2222222222222223E-2</v>
      </c>
    </row>
    <row r="5" spans="1:23" x14ac:dyDescent="0.2">
      <c r="A5" s="19">
        <v>20000</v>
      </c>
      <c r="B5" s="17">
        <f ca="1">OFFSET(Data!$H5,(ROW()-3)*5, 0)</f>
        <v>7.024</v>
      </c>
      <c r="C5" s="18">
        <f ca="1">OFFSET(Data!$L5,(ROW()-3)*5, 0)</f>
        <v>8.0000000000000002E-3</v>
      </c>
      <c r="L5" s="19">
        <v>20000</v>
      </c>
      <c r="M5" s="17">
        <f t="shared" ref="M5:N5" ca="1" si="1">AVERAGE(B5,B20,B35,B50,B65,B80)</f>
        <v>5.2555555555555555</v>
      </c>
      <c r="N5" s="18">
        <f t="shared" ca="1" si="1"/>
        <v>4.8888888888888888E-3</v>
      </c>
      <c r="U5" s="19" t="s">
        <v>17</v>
      </c>
      <c r="V5" s="17">
        <f ca="1">AVERAGE(B33:B44)</f>
        <v>146.80544444444445</v>
      </c>
      <c r="W5" s="18">
        <f ca="1">AVERAGE(C33:C44)</f>
        <v>1.4666666666666668E-2</v>
      </c>
    </row>
    <row r="6" spans="1:23" x14ac:dyDescent="0.2">
      <c r="A6" s="19">
        <v>40000</v>
      </c>
      <c r="B6" s="17">
        <f ca="1">OFFSET(Data!$H6,(ROW()-3)*5, 0)</f>
        <v>29.185333333333332</v>
      </c>
      <c r="C6" s="18">
        <f ca="1">OFFSET(Data!$L6,(ROW()-3)*5, 0)</f>
        <v>1.4666666666666666E-2</v>
      </c>
      <c r="L6" s="19">
        <v>40000</v>
      </c>
      <c r="M6" s="17">
        <f t="shared" ref="M6:N6" ca="1" si="2">AVERAGE(B6,B21,B36,B51,B66,B81)</f>
        <v>21.797555555555551</v>
      </c>
      <c r="N6" s="18">
        <f t="shared" ca="1" si="2"/>
        <v>8.8888888888888889E-3</v>
      </c>
      <c r="U6" s="19" t="s">
        <v>18</v>
      </c>
      <c r="V6" s="17">
        <f ca="1">AVERAGE(B48:B59)</f>
        <v>297.96544444444447</v>
      </c>
      <c r="W6" s="18">
        <f ca="1">AVERAGE(C48:C59)</f>
        <v>3.7444444444444447E-2</v>
      </c>
    </row>
    <row r="7" spans="1:23" x14ac:dyDescent="0.2">
      <c r="A7" s="19">
        <v>50000</v>
      </c>
      <c r="B7" s="17">
        <f ca="1">OFFSET(Data!$H7,(ROW()-3)*5, 0)</f>
        <v>46.643999999999998</v>
      </c>
      <c r="C7" s="18">
        <f ca="1">OFFSET(Data!$L7,(ROW()-3)*5, 0)</f>
        <v>1.7333333333333336E-2</v>
      </c>
      <c r="L7" s="19">
        <v>50000</v>
      </c>
      <c r="M7" s="17">
        <f t="shared" ref="M7:N7" ca="1" si="3">AVERAGE(B7,B22,B37,B52,B67,B82)</f>
        <v>34.349777777777774</v>
      </c>
      <c r="N7" s="18">
        <f t="shared" ca="1" si="3"/>
        <v>1.0888888888888891E-2</v>
      </c>
      <c r="U7" s="19" t="s">
        <v>19</v>
      </c>
      <c r="V7" s="17">
        <f ca="1">AVERAGE(B63:B74)</f>
        <v>147.23877777777776</v>
      </c>
      <c r="W7" s="18">
        <f ca="1">AVERAGE(C63:C74)</f>
        <v>1.2888888888888889E-2</v>
      </c>
    </row>
    <row r="8" spans="1:23" x14ac:dyDescent="0.2">
      <c r="A8" s="19">
        <v>60000</v>
      </c>
      <c r="B8" s="17">
        <f ca="1">OFFSET(Data!$H8,(ROW()-3)*5, 0)</f>
        <v>69.332000000000008</v>
      </c>
      <c r="C8" s="18">
        <f ca="1">OFFSET(Data!$L8,(ROW()-3)*5, 0)</f>
        <v>0.02</v>
      </c>
      <c r="L8" s="19">
        <v>60000</v>
      </c>
      <c r="M8" s="17">
        <f t="shared" ref="M8:N8" ca="1" si="4">AVERAGE(B8,B23,B38,B53,B68,B83)</f>
        <v>49.94222222222222</v>
      </c>
      <c r="N8" s="18">
        <f t="shared" ca="1" si="4"/>
        <v>1.311111111111111E-2</v>
      </c>
      <c r="U8" s="21" t="s">
        <v>20</v>
      </c>
      <c r="V8" s="22">
        <f ca="1">AVERAGE(B78:B89)</f>
        <v>146.84066666666669</v>
      </c>
      <c r="W8" s="23">
        <f ca="1">AVERAGE(C78:C89)</f>
        <v>1.5777777777777779E-2</v>
      </c>
    </row>
    <row r="9" spans="1:23" x14ac:dyDescent="0.2">
      <c r="A9" s="19">
        <v>80000</v>
      </c>
      <c r="B9" s="17">
        <f ca="1">OFFSET(Data!$H9,(ROW()-3)*5, 0)</f>
        <v>123.45866666666666</v>
      </c>
      <c r="C9" s="18">
        <f ca="1">OFFSET(Data!$L9,(ROW()-3)*5, 0)</f>
        <v>3.0666666666666665E-2</v>
      </c>
      <c r="L9" s="19">
        <v>80000</v>
      </c>
      <c r="M9" s="17">
        <f t="shared" ref="M9:N9" ca="1" si="5">AVERAGE(B9,B24,B39,B54,B69,B84)</f>
        <v>88.943333333333328</v>
      </c>
      <c r="N9" s="18">
        <f ca="1">AVERAGE(C9,C24,C39,C54,C69,C84)</f>
        <v>1.7999999999999999E-2</v>
      </c>
      <c r="U9" s="27"/>
      <c r="V9" s="28"/>
      <c r="W9" s="29"/>
    </row>
    <row r="10" spans="1:23" x14ac:dyDescent="0.2">
      <c r="A10" s="19">
        <v>90000</v>
      </c>
      <c r="B10" s="17">
        <f ca="1">OFFSET(Data!$H10,(ROW()-3)*5, 0)</f>
        <v>158.39466666666667</v>
      </c>
      <c r="C10" s="18">
        <f ca="1">OFFSET(Data!$L10,(ROW()-3)*5, 0)</f>
        <v>3.4666666666666672E-2</v>
      </c>
      <c r="L10" s="19">
        <v>90000</v>
      </c>
      <c r="M10" s="17">
        <f t="shared" ref="M10:N10" ca="1" si="6">AVERAGE(B10,B25,B40,B55,B70,B85)</f>
        <v>113.10666666666664</v>
      </c>
      <c r="N10" s="18">
        <f t="shared" ca="1" si="6"/>
        <v>2.0444444444444446E-2</v>
      </c>
      <c r="U10" s="24" t="s">
        <v>34</v>
      </c>
      <c r="V10" s="25">
        <f ca="1">AVERAGE(V3:V5)</f>
        <v>196.25585185185184</v>
      </c>
      <c r="W10" s="26">
        <f ca="1">AVERAGE(W3:W5)</f>
        <v>2.0925925925925931E-2</v>
      </c>
    </row>
    <row r="11" spans="1:23" x14ac:dyDescent="0.2">
      <c r="A11" s="19">
        <v>100000</v>
      </c>
      <c r="B11" s="17">
        <f ca="1">OFFSET(Data!$H11,(ROW()-3)*5, 0)</f>
        <v>194.96</v>
      </c>
      <c r="C11" s="18">
        <f ca="1">OFFSET(Data!$L11,(ROW()-3)*5, 0)</f>
        <v>3.8666666666666662E-2</v>
      </c>
      <c r="L11" s="19">
        <v>100000</v>
      </c>
      <c r="M11" s="17">
        <f t="shared" ref="M11:N11" ca="1" si="7">AVERAGE(B11,B26,B41,B56,B71,B86)</f>
        <v>139.67133333333334</v>
      </c>
      <c r="N11" s="18">
        <f t="shared" ca="1" si="7"/>
        <v>2.2888888888888889E-2</v>
      </c>
      <c r="U11" s="19" t="s">
        <v>35</v>
      </c>
      <c r="V11" s="17">
        <f ca="1">AVERAGE(V6:V8)</f>
        <v>197.34829629629633</v>
      </c>
      <c r="W11" s="18">
        <f ca="1">AVERAGE(W6:W8)</f>
        <v>2.2037037037037039E-2</v>
      </c>
    </row>
    <row r="12" spans="1:23" x14ac:dyDescent="0.2">
      <c r="A12" s="19">
        <v>150000</v>
      </c>
      <c r="B12" s="17">
        <f ca="1">OFFSET(Data!$H12,(ROW()-3)*5, 0)</f>
        <v>469.71599999999995</v>
      </c>
      <c r="C12" s="18">
        <f ca="1">OFFSET(Data!$L12,(ROW()-3)*5, 0)</f>
        <v>6.2666666666666662E-2</v>
      </c>
      <c r="L12" s="19">
        <v>150000</v>
      </c>
      <c r="M12" s="17">
        <f t="shared" ref="M12:N12" ca="1" si="8">AVERAGE(B12,B27,B42,B57,B72,B87)</f>
        <v>323.88533333333334</v>
      </c>
      <c r="N12" s="18">
        <f t="shared" ca="1" si="8"/>
        <v>3.9111111111111117E-2</v>
      </c>
    </row>
    <row r="13" spans="1:23" x14ac:dyDescent="0.2">
      <c r="A13" s="19">
        <v>200000</v>
      </c>
      <c r="B13" s="17">
        <f ca="1">OFFSET(Data!$H13,(ROW()-3)*5, 0)</f>
        <v>919.74266666666665</v>
      </c>
      <c r="C13" s="18">
        <f ca="1">OFFSET(Data!$L13,(ROW()-3)*5, 0)</f>
        <v>9.2000000000000012E-2</v>
      </c>
      <c r="L13" s="19">
        <v>200000</v>
      </c>
      <c r="M13" s="17">
        <f t="shared" ref="M13:N13" ca="1" si="9">AVERAGE(B13,B28,B43,B58,B73,B88)</f>
        <v>601.40866666666659</v>
      </c>
      <c r="N13" s="18">
        <f t="shared" ca="1" si="9"/>
        <v>5.3333333333333337E-2</v>
      </c>
    </row>
    <row r="14" spans="1:23" x14ac:dyDescent="0.2">
      <c r="A14" s="19">
        <v>250000</v>
      </c>
      <c r="B14" s="17">
        <f ca="1">OFFSET(Data!$H14,(ROW()-3)*5, 0)</f>
        <v>1518.0453333333332</v>
      </c>
      <c r="C14" s="18">
        <f ca="1">OFFSET(Data!$L14,(ROW()-3)*5, 0)</f>
        <v>0.10933333333333334</v>
      </c>
      <c r="L14" s="19">
        <v>250000</v>
      </c>
      <c r="M14" s="17">
        <f t="shared" ref="M14:N14" ca="1" si="10">AVERAGE(B14,B29,B44,B59,B74,B89)</f>
        <v>981.61133333333339</v>
      </c>
      <c r="N14" s="18">
        <f t="shared" ca="1" si="10"/>
        <v>6.4888888888888899E-2</v>
      </c>
    </row>
    <row r="15" spans="1:23" x14ac:dyDescent="0.2">
      <c r="A15" s="4"/>
      <c r="B15" s="4"/>
      <c r="C15" s="4"/>
    </row>
    <row r="16" spans="1:23" x14ac:dyDescent="0.2">
      <c r="A16" s="20" t="s">
        <v>16</v>
      </c>
      <c r="B16" s="20"/>
      <c r="C16" s="20"/>
    </row>
    <row r="17" spans="1:3" x14ac:dyDescent="0.2">
      <c r="A17" s="15" t="s">
        <v>0</v>
      </c>
      <c r="B17" s="15" t="s">
        <v>8</v>
      </c>
      <c r="C17" s="15" t="s">
        <v>9</v>
      </c>
    </row>
    <row r="18" spans="1:3" x14ac:dyDescent="0.2">
      <c r="A18" s="19">
        <v>5000</v>
      </c>
      <c r="B18" s="17">
        <f ca="1">OFFSET(Data!$H4,(ROW()-18)*5, 0)</f>
        <v>0.29199999999999998</v>
      </c>
      <c r="C18" s="18">
        <f ca="1">OFFSET(Data!$L4,(ROW()-18)*5, 0)</f>
        <v>0</v>
      </c>
    </row>
    <row r="19" spans="1:3" x14ac:dyDescent="0.2">
      <c r="A19" s="19">
        <v>10000</v>
      </c>
      <c r="B19" s="17">
        <f ca="1">OFFSET(Data!$H5,(ROW()-18)*5, 0)</f>
        <v>1.1426666666666667</v>
      </c>
      <c r="C19" s="18">
        <f ca="1">OFFSET(Data!$L5,(ROW()-18)*5, 0)</f>
        <v>0</v>
      </c>
    </row>
    <row r="20" spans="1:3" x14ac:dyDescent="0.2">
      <c r="A20" s="19">
        <v>20000</v>
      </c>
      <c r="B20" s="17">
        <f ca="1">OFFSET(Data!$H6,(ROW()-18)*5, 0)</f>
        <v>4.5119999999999996</v>
      </c>
      <c r="C20" s="18">
        <f ca="1">OFFSET(Data!$L6,(ROW()-18)*5, 0)</f>
        <v>4.0000000000000001E-3</v>
      </c>
    </row>
    <row r="21" spans="1:3" x14ac:dyDescent="0.2">
      <c r="A21" s="19">
        <v>40000</v>
      </c>
      <c r="B21" s="17">
        <f ca="1">OFFSET(Data!$H7,(ROW()-18)*5, 0)</f>
        <v>17.995999999999999</v>
      </c>
      <c r="C21" s="18">
        <f ca="1">OFFSET(Data!$L7,(ROW()-18)*5, 0)</f>
        <v>4.0000000000000001E-3</v>
      </c>
    </row>
    <row r="22" spans="1:3" x14ac:dyDescent="0.2">
      <c r="A22" s="19">
        <v>50000</v>
      </c>
      <c r="B22" s="17">
        <f ca="1">OFFSET(Data!$H8,(ROW()-18)*5, 0)</f>
        <v>28.017333333333337</v>
      </c>
      <c r="C22" s="18">
        <f ca="1">OFFSET(Data!$L8,(ROW()-18)*5, 0)</f>
        <v>6.6666666666666671E-3</v>
      </c>
    </row>
    <row r="23" spans="1:3" x14ac:dyDescent="0.2">
      <c r="A23" s="19">
        <v>60000</v>
      </c>
      <c r="B23" s="17">
        <f ca="1">OFFSET(Data!$H9,(ROW()-18)*5, 0)</f>
        <v>40.357333333333337</v>
      </c>
      <c r="C23" s="18">
        <f ca="1">OFFSET(Data!$L9,(ROW()-18)*5, 0)</f>
        <v>6.6666666666666671E-3</v>
      </c>
    </row>
    <row r="24" spans="1:3" x14ac:dyDescent="0.2">
      <c r="A24" s="19">
        <v>80000</v>
      </c>
      <c r="B24" s="17">
        <f ca="1">OFFSET(Data!$H10,(ROW()-18)*5, 0)</f>
        <v>71.64533333333334</v>
      </c>
      <c r="C24" s="18">
        <f ca="1">OFFSET(Data!$L10,(ROW()-18)*5, 0)</f>
        <v>1.0666666666666666E-2</v>
      </c>
    </row>
    <row r="25" spans="1:3" x14ac:dyDescent="0.2">
      <c r="A25" s="19">
        <v>90000</v>
      </c>
      <c r="B25" s="17">
        <f ca="1">OFFSET(Data!$H11,(ROW()-18)*5, 0)</f>
        <v>90.849333333333334</v>
      </c>
      <c r="C25" s="18">
        <f ca="1">OFFSET(Data!$L11,(ROW()-18)*5, 0)</f>
        <v>1.2000000000000002E-2</v>
      </c>
    </row>
    <row r="26" spans="1:3" x14ac:dyDescent="0.2">
      <c r="A26" s="19">
        <v>100000</v>
      </c>
      <c r="B26" s="17">
        <f ca="1">OFFSET(Data!$H12,(ROW()-18)*5, 0)</f>
        <v>111.87733333333334</v>
      </c>
      <c r="C26" s="18">
        <f ca="1">OFFSET(Data!$L12,(ROW()-18)*5, 0)</f>
        <v>1.3333333333333334E-2</v>
      </c>
    </row>
    <row r="27" spans="1:3" x14ac:dyDescent="0.2">
      <c r="A27" s="19">
        <v>150000</v>
      </c>
      <c r="B27" s="17">
        <f ca="1">OFFSET(Data!$H13,(ROW()-18)*5, 0)</f>
        <v>251.75333333333333</v>
      </c>
      <c r="C27" s="18">
        <f ca="1">OFFSET(Data!$L13,(ROW()-18)*5, 0)</f>
        <v>2.4000000000000004E-2</v>
      </c>
    </row>
    <row r="28" spans="1:3" x14ac:dyDescent="0.2">
      <c r="A28" s="19">
        <v>200000</v>
      </c>
      <c r="B28" s="17">
        <f ca="1">OFFSET(Data!$H14,(ROW()-18)*5, 0)</f>
        <v>447.13599999999997</v>
      </c>
      <c r="C28" s="18">
        <f ca="1">OFFSET(Data!$L14,(ROW()-18)*5, 0)</f>
        <v>2.9333333333333333E-2</v>
      </c>
    </row>
    <row r="29" spans="1:3" x14ac:dyDescent="0.2">
      <c r="A29" s="19">
        <v>250000</v>
      </c>
      <c r="B29" s="17">
        <f ca="1">OFFSET(Data!$H15,(ROW()-18)*5, 0)</f>
        <v>699.35866666666664</v>
      </c>
      <c r="C29" s="18">
        <f ca="1">OFFSET(Data!$L15,(ROW()-18)*5, 0)</f>
        <v>3.6000000000000004E-2</v>
      </c>
    </row>
    <row r="30" spans="1:3" x14ac:dyDescent="0.2">
      <c r="A30" s="4"/>
      <c r="B30" s="4"/>
      <c r="C30" s="4"/>
    </row>
    <row r="31" spans="1:3" x14ac:dyDescent="0.2">
      <c r="A31" s="20" t="s">
        <v>17</v>
      </c>
      <c r="B31" s="20"/>
      <c r="C31" s="20"/>
    </row>
    <row r="32" spans="1:3" x14ac:dyDescent="0.2">
      <c r="A32" s="15" t="s">
        <v>0</v>
      </c>
      <c r="B32" s="15" t="s">
        <v>8</v>
      </c>
      <c r="C32" s="15" t="s">
        <v>9</v>
      </c>
    </row>
    <row r="33" spans="1:3" x14ac:dyDescent="0.2">
      <c r="A33" s="19">
        <v>5000</v>
      </c>
      <c r="B33" s="17">
        <f ca="1">OFFSET(Data!$H5,(ROW()-33)*5, 0)</f>
        <v>0.29066666666666663</v>
      </c>
      <c r="C33" s="18">
        <f ca="1">OFFSET(Data!$L5,(ROW()-33)*5, 0)</f>
        <v>0</v>
      </c>
    </row>
    <row r="34" spans="1:3" x14ac:dyDescent="0.2">
      <c r="A34" s="19">
        <v>10000</v>
      </c>
      <c r="B34" s="17">
        <f ca="1">OFFSET(Data!$H6,(ROW()-33)*5, 0)</f>
        <v>1.1359999999999999</v>
      </c>
      <c r="C34" s="18">
        <f ca="1">OFFSET(Data!$L6,(ROW()-33)*5, 0)</f>
        <v>0</v>
      </c>
    </row>
    <row r="35" spans="1:3" x14ac:dyDescent="0.2">
      <c r="A35" s="19">
        <v>20000</v>
      </c>
      <c r="B35" s="17">
        <f ca="1">OFFSET(Data!$H7,(ROW()-33)*5, 0)</f>
        <v>4.5146666666666659</v>
      </c>
      <c r="C35" s="18">
        <f ca="1">OFFSET(Data!$L7,(ROW()-33)*5, 0)</f>
        <v>2.6666666666666666E-3</v>
      </c>
    </row>
    <row r="36" spans="1:3" x14ac:dyDescent="0.2">
      <c r="A36" s="19">
        <v>40000</v>
      </c>
      <c r="B36" s="17">
        <f ca="1">OFFSET(Data!$H8,(ROW()-33)*5, 0)</f>
        <v>17.925333333333331</v>
      </c>
      <c r="C36" s="18">
        <f ca="1">OFFSET(Data!$L8,(ROW()-33)*5, 0)</f>
        <v>6.6666666666666671E-3</v>
      </c>
    </row>
    <row r="37" spans="1:3" x14ac:dyDescent="0.2">
      <c r="A37" s="19">
        <v>50000</v>
      </c>
      <c r="B37" s="17">
        <f ca="1">OFFSET(Data!$H9,(ROW()-33)*5, 0)</f>
        <v>27.962666666666667</v>
      </c>
      <c r="C37" s="18">
        <f ca="1">OFFSET(Data!$L9,(ROW()-33)*5, 0)</f>
        <v>6.6666666666666671E-3</v>
      </c>
    </row>
    <row r="38" spans="1:3" x14ac:dyDescent="0.2">
      <c r="A38" s="19">
        <v>60000</v>
      </c>
      <c r="B38" s="17">
        <f ca="1">OFFSET(Data!$H10,(ROW()-33)*5, 0)</f>
        <v>40.273333333333333</v>
      </c>
      <c r="C38" s="18">
        <f ca="1">OFFSET(Data!$L10,(ROW()-33)*5, 0)</f>
        <v>1.0666666666666666E-2</v>
      </c>
    </row>
    <row r="39" spans="1:3" x14ac:dyDescent="0.2">
      <c r="A39" s="19">
        <v>80000</v>
      </c>
      <c r="B39" s="17">
        <f ca="1">OFFSET(Data!$H11,(ROW()-33)*5, 0)</f>
        <v>71.518666666666661</v>
      </c>
      <c r="C39" s="18">
        <f ca="1">OFFSET(Data!$L11,(ROW()-33)*5, 0)</f>
        <v>1.3333333333333334E-2</v>
      </c>
    </row>
    <row r="40" spans="1:3" x14ac:dyDescent="0.2">
      <c r="A40" s="19">
        <v>90000</v>
      </c>
      <c r="B40" s="17">
        <f ca="1">OFFSET(Data!$H12,(ROW()-33)*5, 0)</f>
        <v>90.488</v>
      </c>
      <c r="C40" s="18">
        <f ca="1">OFFSET(Data!$L12,(ROW()-33)*5, 0)</f>
        <v>1.6E-2</v>
      </c>
    </row>
    <row r="41" spans="1:3" x14ac:dyDescent="0.2">
      <c r="A41" s="19">
        <v>100000</v>
      </c>
      <c r="B41" s="17">
        <f ca="1">OFFSET(Data!$H13,(ROW()-33)*5, 0)</f>
        <v>111.75866666666667</v>
      </c>
      <c r="C41" s="18">
        <f ca="1">OFFSET(Data!$L13,(ROW()-33)*5, 0)</f>
        <v>1.6E-2</v>
      </c>
    </row>
    <row r="42" spans="1:3" x14ac:dyDescent="0.2">
      <c r="A42" s="19">
        <v>150000</v>
      </c>
      <c r="B42" s="17">
        <f ca="1">OFFSET(Data!$H14,(ROW()-33)*5, 0)</f>
        <v>251.27200000000002</v>
      </c>
      <c r="C42" s="18">
        <f ca="1">OFFSET(Data!$L14,(ROW()-33)*5, 0)</f>
        <v>2.4000000000000004E-2</v>
      </c>
    </row>
    <row r="43" spans="1:3" x14ac:dyDescent="0.2">
      <c r="A43" s="19">
        <v>200000</v>
      </c>
      <c r="B43" s="17">
        <f ca="1">OFFSET(Data!$H15,(ROW()-33)*5, 0)</f>
        <v>446.5746666666667</v>
      </c>
      <c r="C43" s="18">
        <f ca="1">OFFSET(Data!$L15,(ROW()-33)*5, 0)</f>
        <v>3.5999999999999997E-2</v>
      </c>
    </row>
    <row r="44" spans="1:3" x14ac:dyDescent="0.2">
      <c r="A44" s="19">
        <v>250000</v>
      </c>
      <c r="B44" s="17">
        <f ca="1">OFFSET(Data!$H16,(ROW()-33)*5, 0)</f>
        <v>697.95066666666662</v>
      </c>
      <c r="C44" s="18">
        <f ca="1">OFFSET(Data!$L16,(ROW()-33)*5, 0)</f>
        <v>4.4000000000000004E-2</v>
      </c>
    </row>
    <row r="45" spans="1:3" x14ac:dyDescent="0.2">
      <c r="A45" s="4"/>
      <c r="B45" s="4"/>
      <c r="C45" s="4"/>
    </row>
    <row r="46" spans="1:3" x14ac:dyDescent="0.2">
      <c r="A46" s="20" t="s">
        <v>18</v>
      </c>
      <c r="B46" s="20"/>
      <c r="C46" s="20"/>
    </row>
    <row r="47" spans="1:3" x14ac:dyDescent="0.2">
      <c r="A47" s="15" t="s">
        <v>0</v>
      </c>
      <c r="B47" s="15" t="s">
        <v>8</v>
      </c>
      <c r="C47" s="15" t="s">
        <v>9</v>
      </c>
    </row>
    <row r="48" spans="1:3" x14ac:dyDescent="0.2">
      <c r="A48" s="19">
        <v>5000</v>
      </c>
      <c r="B48" s="17">
        <f ca="1">OFFSET(Data!$H6,(ROW()-48)*5, 0)</f>
        <v>0.41733333333333333</v>
      </c>
      <c r="C48" s="18">
        <f ca="1">OFFSET(Data!$L6,(ROW()-48)*5, 0)</f>
        <v>0</v>
      </c>
    </row>
    <row r="49" spans="1:3" x14ac:dyDescent="0.2">
      <c r="A49" s="19">
        <v>10000</v>
      </c>
      <c r="B49" s="17">
        <f ca="1">OFFSET(Data!$H7,(ROW()-48)*5, 0)</f>
        <v>1.6786666666666665</v>
      </c>
      <c r="C49" s="18">
        <f ca="1">OFFSET(Data!$L7,(ROW()-48)*5, 0)</f>
        <v>5.3333333333333332E-3</v>
      </c>
    </row>
    <row r="50" spans="1:3" x14ac:dyDescent="0.2">
      <c r="A50" s="19">
        <v>20000</v>
      </c>
      <c r="B50" s="17">
        <f ca="1">OFFSET(Data!$H8,(ROW()-48)*5, 0)</f>
        <v>7.1386666666666665</v>
      </c>
      <c r="C50" s="18">
        <f ca="1">OFFSET(Data!$L8,(ROW()-48)*5, 0)</f>
        <v>6.6666666666666671E-3</v>
      </c>
    </row>
    <row r="51" spans="1:3" x14ac:dyDescent="0.2">
      <c r="A51" s="19">
        <v>40000</v>
      </c>
      <c r="B51" s="17">
        <f ca="1">OFFSET(Data!$H9,(ROW()-48)*5, 0)</f>
        <v>29.831999999999997</v>
      </c>
      <c r="C51" s="18">
        <f ca="1">OFFSET(Data!$L9,(ROW()-48)*5, 0)</f>
        <v>1.6E-2</v>
      </c>
    </row>
    <row r="52" spans="1:3" x14ac:dyDescent="0.2">
      <c r="A52" s="19">
        <v>50000</v>
      </c>
      <c r="B52" s="17">
        <f ca="1">OFFSET(Data!$H10,(ROW()-48)*5, 0)</f>
        <v>47.443999999999996</v>
      </c>
      <c r="C52" s="18">
        <f ca="1">OFFSET(Data!$L10,(ROW()-48)*5, 0)</f>
        <v>1.8666666666666668E-2</v>
      </c>
    </row>
    <row r="53" spans="1:3" x14ac:dyDescent="0.2">
      <c r="A53" s="19">
        <v>60000</v>
      </c>
      <c r="B53" s="17">
        <f ca="1">OFFSET(Data!$H11,(ROW()-48)*5, 0)</f>
        <v>69.141333333333321</v>
      </c>
      <c r="C53" s="18">
        <f ca="1">OFFSET(Data!$L11,(ROW()-48)*5, 0)</f>
        <v>2.4000000000000004E-2</v>
      </c>
    </row>
    <row r="54" spans="1:3" x14ac:dyDescent="0.2">
      <c r="A54" s="19">
        <v>80000</v>
      </c>
      <c r="B54" s="17">
        <f ca="1">OFFSET(Data!$H12,(ROW()-48)*5, 0)</f>
        <v>123.748</v>
      </c>
      <c r="C54" s="18">
        <f ca="1">OFFSET(Data!$L12,(ROW()-48)*5, 0)</f>
        <v>3.0666666666666665E-2</v>
      </c>
    </row>
    <row r="55" spans="1:3" x14ac:dyDescent="0.2">
      <c r="A55" s="19">
        <v>90000</v>
      </c>
      <c r="B55" s="17">
        <f ca="1">OFFSET(Data!$H13,(ROW()-48)*5, 0)</f>
        <v>157.73066666666665</v>
      </c>
      <c r="C55" s="18">
        <f ca="1">OFFSET(Data!$L13,(ROW()-48)*5, 0)</f>
        <v>3.3333333333333333E-2</v>
      </c>
    </row>
    <row r="56" spans="1:3" x14ac:dyDescent="0.2">
      <c r="A56" s="19">
        <v>100000</v>
      </c>
      <c r="B56" s="17">
        <f ca="1">OFFSET(Data!$H14,(ROW()-48)*5, 0)</f>
        <v>195.75066666666666</v>
      </c>
      <c r="C56" s="18">
        <f ca="1">OFFSET(Data!$L14,(ROW()-48)*5, 0)</f>
        <v>0.04</v>
      </c>
    </row>
    <row r="57" spans="1:3" x14ac:dyDescent="0.2">
      <c r="A57" s="19">
        <v>150000</v>
      </c>
      <c r="B57" s="17">
        <f ca="1">OFFSET(Data!$H15,(ROW()-48)*5, 0)</f>
        <v>467.464</v>
      </c>
      <c r="C57" s="18">
        <f ca="1">OFFSET(Data!$L15,(ROW()-48)*5, 0)</f>
        <v>7.1999999999999995E-2</v>
      </c>
    </row>
    <row r="58" spans="1:3" x14ac:dyDescent="0.2">
      <c r="A58" s="19">
        <v>200000</v>
      </c>
      <c r="B58" s="17">
        <f ca="1">OFFSET(Data!$H16,(ROW()-48)*5, 0)</f>
        <v>901.26533333333339</v>
      </c>
      <c r="C58" s="18">
        <f ca="1">OFFSET(Data!$L16,(ROW()-48)*5, 0)</f>
        <v>8.8000000000000009E-2</v>
      </c>
    </row>
    <row r="59" spans="1:3" x14ac:dyDescent="0.2">
      <c r="A59" s="19">
        <v>250000</v>
      </c>
      <c r="B59" s="17">
        <f ca="1">OFFSET(Data!$H17,(ROW()-48)*5, 0)</f>
        <v>1573.9746666666667</v>
      </c>
      <c r="C59" s="18">
        <f ca="1">OFFSET(Data!$L17,(ROW()-48)*5, 0)</f>
        <v>0.11466666666666668</v>
      </c>
    </row>
    <row r="60" spans="1:3" x14ac:dyDescent="0.2">
      <c r="A60" s="4"/>
      <c r="B60" s="4"/>
      <c r="C60" s="4"/>
    </row>
    <row r="61" spans="1:3" x14ac:dyDescent="0.2">
      <c r="A61" s="20" t="s">
        <v>19</v>
      </c>
      <c r="B61" s="20"/>
      <c r="C61" s="20"/>
    </row>
    <row r="62" spans="1:3" x14ac:dyDescent="0.2">
      <c r="A62" s="15" t="s">
        <v>0</v>
      </c>
      <c r="B62" s="15" t="s">
        <v>8</v>
      </c>
      <c r="C62" s="15" t="s">
        <v>9</v>
      </c>
    </row>
    <row r="63" spans="1:3" x14ac:dyDescent="0.2">
      <c r="A63" s="19">
        <v>5000</v>
      </c>
      <c r="B63" s="17">
        <f ca="1">OFFSET(Data!$H7,(ROW()-63)*5, 0)</f>
        <v>0.29466666666666663</v>
      </c>
      <c r="C63" s="18">
        <f ca="1">OFFSET(Data!$L7,(ROW()-63)*5, 0)</f>
        <v>0</v>
      </c>
    </row>
    <row r="64" spans="1:3" x14ac:dyDescent="0.2">
      <c r="A64" s="19">
        <v>10000</v>
      </c>
      <c r="B64" s="17">
        <f ca="1">OFFSET(Data!$H8,(ROW()-63)*5, 0)</f>
        <v>1.1386666666666665</v>
      </c>
      <c r="C64" s="18">
        <f ca="1">OFFSET(Data!$L8,(ROW()-63)*5, 0)</f>
        <v>0</v>
      </c>
    </row>
    <row r="65" spans="1:3" x14ac:dyDescent="0.2">
      <c r="A65" s="19">
        <v>20000</v>
      </c>
      <c r="B65" s="17">
        <f ca="1">OFFSET(Data!$H9,(ROW()-63)*5, 0)</f>
        <v>4.5146666666666659</v>
      </c>
      <c r="C65" s="18">
        <f ca="1">OFFSET(Data!$L9,(ROW()-63)*5, 0)</f>
        <v>4.0000000000000001E-3</v>
      </c>
    </row>
    <row r="66" spans="1:3" x14ac:dyDescent="0.2">
      <c r="A66" s="19">
        <v>40000</v>
      </c>
      <c r="B66" s="17">
        <f ca="1">OFFSET(Data!$H10,(ROW()-63)*5, 0)</f>
        <v>17.937333333333335</v>
      </c>
      <c r="C66" s="18">
        <f ca="1">OFFSET(Data!$L10,(ROW()-63)*5, 0)</f>
        <v>5.3333333333333332E-3</v>
      </c>
    </row>
    <row r="67" spans="1:3" x14ac:dyDescent="0.2">
      <c r="A67" s="19">
        <v>50000</v>
      </c>
      <c r="B67" s="17">
        <f ca="1">OFFSET(Data!$H11,(ROW()-63)*5, 0)</f>
        <v>28.062666666666669</v>
      </c>
      <c r="C67" s="18">
        <f ca="1">OFFSET(Data!$L11,(ROW()-63)*5, 0)</f>
        <v>8.0000000000000002E-3</v>
      </c>
    </row>
    <row r="68" spans="1:3" x14ac:dyDescent="0.2">
      <c r="A68" s="19">
        <v>60000</v>
      </c>
      <c r="B68" s="17">
        <f ca="1">OFFSET(Data!$H12,(ROW()-63)*5, 0)</f>
        <v>40.298666666666669</v>
      </c>
      <c r="C68" s="18">
        <f ca="1">OFFSET(Data!$L12,(ROW()-63)*5, 0)</f>
        <v>8.0000000000000002E-3</v>
      </c>
    </row>
    <row r="69" spans="1:3" x14ac:dyDescent="0.2">
      <c r="A69" s="19">
        <v>80000</v>
      </c>
      <c r="B69" s="17">
        <f ca="1">OFFSET(Data!$H13,(ROW()-63)*5, 0)</f>
        <v>71.725333333333325</v>
      </c>
      <c r="C69" s="18">
        <f ca="1">OFFSET(Data!$L13,(ROW()-63)*5, 0)</f>
        <v>9.3333333333333341E-3</v>
      </c>
    </row>
    <row r="70" spans="1:3" x14ac:dyDescent="0.2">
      <c r="A70" s="19">
        <v>90000</v>
      </c>
      <c r="B70" s="17">
        <f ca="1">OFFSET(Data!$H14,(ROW()-63)*5, 0)</f>
        <v>90.685333333333347</v>
      </c>
      <c r="C70" s="18">
        <f ca="1">OFFSET(Data!$L14,(ROW()-63)*5, 0)</f>
        <v>1.3333333333333334E-2</v>
      </c>
    </row>
    <row r="71" spans="1:3" x14ac:dyDescent="0.2">
      <c r="A71" s="19">
        <v>100000</v>
      </c>
      <c r="B71" s="17">
        <f ca="1">OFFSET(Data!$H15,(ROW()-63)*5, 0)</f>
        <v>111.94533333333334</v>
      </c>
      <c r="C71" s="18">
        <f ca="1">OFFSET(Data!$L15,(ROW()-63)*5, 0)</f>
        <v>1.2000000000000002E-2</v>
      </c>
    </row>
    <row r="72" spans="1:3" x14ac:dyDescent="0.2">
      <c r="A72" s="19">
        <v>150000</v>
      </c>
      <c r="B72" s="17">
        <f ca="1">OFFSET(Data!$H16,(ROW()-63)*5, 0)</f>
        <v>251.82133333333331</v>
      </c>
      <c r="C72" s="18">
        <f ca="1">OFFSET(Data!$L16,(ROW()-63)*5, 0)</f>
        <v>2.1333333333333333E-2</v>
      </c>
    </row>
    <row r="73" spans="1:3" x14ac:dyDescent="0.2">
      <c r="A73" s="19">
        <v>200000</v>
      </c>
      <c r="B73" s="17">
        <f ca="1">OFFSET(Data!$H17,(ROW()-63)*5, 0)</f>
        <v>447.02</v>
      </c>
      <c r="C73" s="18">
        <f ca="1">OFFSET(Data!$L17,(ROW()-63)*5, 0)</f>
        <v>3.2000000000000001E-2</v>
      </c>
    </row>
    <row r="74" spans="1:3" x14ac:dyDescent="0.2">
      <c r="A74" s="19">
        <v>250000</v>
      </c>
      <c r="B74" s="17">
        <f ca="1">OFFSET(Data!$H18,(ROW()-63)*5, 0)</f>
        <v>701.42133333333334</v>
      </c>
      <c r="C74" s="18">
        <f ca="1">OFFSET(Data!$L18,(ROW()-63)*5, 0)</f>
        <v>4.1333333333333333E-2</v>
      </c>
    </row>
    <row r="75" spans="1:3" x14ac:dyDescent="0.2">
      <c r="A75" s="4"/>
      <c r="B75" s="4"/>
      <c r="C75" s="4"/>
    </row>
    <row r="76" spans="1:3" x14ac:dyDescent="0.2">
      <c r="A76" s="20" t="s">
        <v>20</v>
      </c>
      <c r="B76" s="20"/>
      <c r="C76" s="20"/>
    </row>
    <row r="77" spans="1:3" x14ac:dyDescent="0.2">
      <c r="A77" s="15" t="s">
        <v>0</v>
      </c>
      <c r="B77" s="15" t="s">
        <v>8</v>
      </c>
      <c r="C77" s="15" t="s">
        <v>9</v>
      </c>
    </row>
    <row r="78" spans="1:3" x14ac:dyDescent="0.2">
      <c r="A78" s="19">
        <v>5000</v>
      </c>
      <c r="B78" s="17">
        <f ca="1">OFFSET(Data!$H8,(ROW()-78)*5, 0)</f>
        <v>0.28933333333333328</v>
      </c>
      <c r="C78" s="18">
        <f ca="1">OFFSET(Data!$L8,(ROW()-78)*5, 0)</f>
        <v>0</v>
      </c>
    </row>
    <row r="79" spans="1:3" x14ac:dyDescent="0.2">
      <c r="A79" s="19">
        <v>10000</v>
      </c>
      <c r="B79" s="17">
        <f ca="1">OFFSET(Data!$H9,(ROW()-78)*5, 0)</f>
        <v>1.1333333333333331</v>
      </c>
      <c r="C79" s="18">
        <f ca="1">OFFSET(Data!$L9,(ROW()-78)*5, 0)</f>
        <v>0</v>
      </c>
    </row>
    <row r="80" spans="1:3" x14ac:dyDescent="0.2">
      <c r="A80" s="19">
        <v>20000</v>
      </c>
      <c r="B80" s="17">
        <f ca="1">OFFSET(Data!$H10,(ROW()-78)*5, 0)</f>
        <v>3.8293333333333339</v>
      </c>
      <c r="C80" s="18">
        <f ca="1">OFFSET(Data!$L10,(ROW()-78)*5, 0)</f>
        <v>4.0000000000000001E-3</v>
      </c>
    </row>
    <row r="81" spans="1:3" x14ac:dyDescent="0.2">
      <c r="A81" s="19">
        <v>40000</v>
      </c>
      <c r="B81" s="17">
        <f ca="1">OFFSET(Data!$H11,(ROW()-78)*5, 0)</f>
        <v>17.909333333333333</v>
      </c>
      <c r="C81" s="18">
        <f ca="1">OFFSET(Data!$L11,(ROW()-78)*5, 0)</f>
        <v>6.6666666666666671E-3</v>
      </c>
    </row>
    <row r="82" spans="1:3" x14ac:dyDescent="0.2">
      <c r="A82" s="19">
        <v>50000</v>
      </c>
      <c r="B82" s="17">
        <f ca="1">OFFSET(Data!$H12,(ROW()-78)*5, 0)</f>
        <v>27.968</v>
      </c>
      <c r="C82" s="18">
        <f ca="1">OFFSET(Data!$L12,(ROW()-78)*5, 0)</f>
        <v>8.0000000000000002E-3</v>
      </c>
    </row>
    <row r="83" spans="1:3" x14ac:dyDescent="0.2">
      <c r="A83" s="19">
        <v>60000</v>
      </c>
      <c r="B83" s="17">
        <f ca="1">OFFSET(Data!$H13,(ROW()-78)*5, 0)</f>
        <v>40.25066666666666</v>
      </c>
      <c r="C83" s="18">
        <f ca="1">OFFSET(Data!$L13,(ROW()-78)*5, 0)</f>
        <v>9.3333333333333341E-3</v>
      </c>
    </row>
    <row r="84" spans="1:3" x14ac:dyDescent="0.2">
      <c r="A84" s="19">
        <v>80000</v>
      </c>
      <c r="B84" s="17">
        <f ca="1">OFFSET(Data!$H14,(ROW()-78)*5, 0)</f>
        <v>71.563999999999993</v>
      </c>
      <c r="C84" s="18">
        <f ca="1">OFFSET(Data!$L14,(ROW()-78)*5, 0)</f>
        <v>1.3333333333333334E-2</v>
      </c>
    </row>
    <row r="85" spans="1:3" x14ac:dyDescent="0.2">
      <c r="A85" s="19">
        <v>90000</v>
      </c>
      <c r="B85" s="17">
        <f ca="1">OFFSET(Data!$H15,(ROW()-78)*5, 0)</f>
        <v>90.492000000000004</v>
      </c>
      <c r="C85" s="18">
        <f ca="1">OFFSET(Data!$L15,(ROW()-78)*5, 0)</f>
        <v>1.3333333333333334E-2</v>
      </c>
    </row>
    <row r="86" spans="1:3" x14ac:dyDescent="0.2">
      <c r="A86" s="19">
        <v>100000</v>
      </c>
      <c r="B86" s="17">
        <f ca="1">OFFSET(Data!$H16,(ROW()-78)*5, 0)</f>
        <v>111.736</v>
      </c>
      <c r="C86" s="18">
        <f ca="1">OFFSET(Data!$L16,(ROW()-78)*5, 0)</f>
        <v>1.7333333333333336E-2</v>
      </c>
    </row>
    <row r="87" spans="1:3" x14ac:dyDescent="0.2">
      <c r="A87" s="19">
        <v>150000</v>
      </c>
      <c r="B87" s="17">
        <f ca="1">OFFSET(Data!$H17,(ROW()-78)*5, 0)</f>
        <v>251.28533333333334</v>
      </c>
      <c r="C87" s="18">
        <f ca="1">OFFSET(Data!$L17,(ROW()-78)*5, 0)</f>
        <v>3.0666666666666665E-2</v>
      </c>
    </row>
    <row r="88" spans="1:3" x14ac:dyDescent="0.2">
      <c r="A88" s="19">
        <v>200000</v>
      </c>
      <c r="B88" s="17">
        <f ca="1">OFFSET(Data!$H18,(ROW()-78)*5, 0)</f>
        <v>446.71333333333331</v>
      </c>
      <c r="C88" s="18">
        <f ca="1">OFFSET(Data!$L18,(ROW()-78)*5, 0)</f>
        <v>4.2666666666666665E-2</v>
      </c>
    </row>
    <row r="89" spans="1:3" x14ac:dyDescent="0.2">
      <c r="A89" s="19">
        <v>250000</v>
      </c>
      <c r="B89" s="17">
        <f ca="1">OFFSET(Data!$H19,(ROW()-78)*5, 0)</f>
        <v>698.91733333333343</v>
      </c>
      <c r="C89" s="18">
        <f ca="1">OFFSET(Data!$L19,(ROW()-78)*5, 0)</f>
        <v>4.4000000000000004E-2</v>
      </c>
    </row>
    <row r="90" spans="1:3" x14ac:dyDescent="0.2">
      <c r="A90" s="4"/>
      <c r="B90" s="4"/>
      <c r="C90" s="4"/>
    </row>
  </sheetData>
  <mergeCells count="8">
    <mergeCell ref="L1:N1"/>
    <mergeCell ref="U1:W1"/>
    <mergeCell ref="A16:C16"/>
    <mergeCell ref="A31:C31"/>
    <mergeCell ref="A46:C46"/>
    <mergeCell ref="A61:C61"/>
    <mergeCell ref="A76:C76"/>
    <mergeCell ref="A1:C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AD31A-57EE-EE41-AECA-3DF1FB19AE72}">
  <dimension ref="A1:F74"/>
  <sheetViews>
    <sheetView workbookViewId="0">
      <selection activeCell="I38" sqref="I38"/>
    </sheetView>
  </sheetViews>
  <sheetFormatPr baseColWidth="10" defaultRowHeight="16" x14ac:dyDescent="0.2"/>
  <sheetData>
    <row r="1" spans="1:6" x14ac:dyDescent="0.2">
      <c r="A1" s="2" t="s">
        <v>22</v>
      </c>
      <c r="B1" s="2" t="s">
        <v>23</v>
      </c>
      <c r="C1" s="2" t="s">
        <v>24</v>
      </c>
      <c r="D1" s="2" t="s">
        <v>25</v>
      </c>
      <c r="E1" s="2" t="s">
        <v>26</v>
      </c>
      <c r="F1" s="2" t="s">
        <v>26</v>
      </c>
    </row>
    <row r="2" spans="1:6" x14ac:dyDescent="0.2">
      <c r="A2" s="2" t="s">
        <v>27</v>
      </c>
      <c r="B2" s="2" t="s">
        <v>28</v>
      </c>
      <c r="C2" s="2" t="s">
        <v>29</v>
      </c>
      <c r="D2" s="2" t="s">
        <v>30</v>
      </c>
      <c r="E2" s="2" t="s">
        <v>31</v>
      </c>
      <c r="F2" s="2" t="s">
        <v>32</v>
      </c>
    </row>
    <row r="3" spans="1:6" x14ac:dyDescent="0.2">
      <c r="A3" s="2">
        <v>5000</v>
      </c>
      <c r="B3" s="2" t="s">
        <v>10</v>
      </c>
      <c r="C3" s="2" t="s">
        <v>13</v>
      </c>
      <c r="D3" s="2">
        <v>3</v>
      </c>
      <c r="E3" s="3">
        <v>0.41599999999999998</v>
      </c>
      <c r="F3" s="3">
        <v>0</v>
      </c>
    </row>
    <row r="4" spans="1:6" x14ac:dyDescent="0.2">
      <c r="A4" s="2">
        <v>5000</v>
      </c>
      <c r="B4" s="2" t="s">
        <v>11</v>
      </c>
      <c r="C4" s="2" t="s">
        <v>13</v>
      </c>
      <c r="D4" s="2">
        <v>3</v>
      </c>
      <c r="E4" s="3">
        <v>0.29199999999999998</v>
      </c>
      <c r="F4" s="3">
        <v>0</v>
      </c>
    </row>
    <row r="5" spans="1:6" x14ac:dyDescent="0.2">
      <c r="A5" s="2">
        <v>5000</v>
      </c>
      <c r="B5" s="2" t="s">
        <v>12</v>
      </c>
      <c r="C5" s="2" t="s">
        <v>13</v>
      </c>
      <c r="D5" s="2">
        <v>3</v>
      </c>
      <c r="E5" s="3">
        <v>0.29099999999999998</v>
      </c>
      <c r="F5" s="3">
        <v>0</v>
      </c>
    </row>
    <row r="6" spans="1:6" x14ac:dyDescent="0.2">
      <c r="A6" s="2">
        <v>5000</v>
      </c>
      <c r="B6" s="2" t="s">
        <v>10</v>
      </c>
      <c r="C6" s="2" t="s">
        <v>14</v>
      </c>
      <c r="D6" s="2">
        <v>3</v>
      </c>
      <c r="E6" s="3">
        <v>0.41699999999999998</v>
      </c>
      <c r="F6" s="3">
        <v>0</v>
      </c>
    </row>
    <row r="7" spans="1:6" x14ac:dyDescent="0.2">
      <c r="A7" s="2">
        <v>5000</v>
      </c>
      <c r="B7" s="2" t="s">
        <v>11</v>
      </c>
      <c r="C7" s="2" t="s">
        <v>14</v>
      </c>
      <c r="D7" s="2">
        <v>3</v>
      </c>
      <c r="E7" s="3">
        <v>0.29499999999999998</v>
      </c>
      <c r="F7" s="3">
        <v>0</v>
      </c>
    </row>
    <row r="8" spans="1:6" x14ac:dyDescent="0.2">
      <c r="A8" s="2">
        <v>5000</v>
      </c>
      <c r="B8" s="2" t="s">
        <v>12</v>
      </c>
      <c r="C8" s="2" t="s">
        <v>14</v>
      </c>
      <c r="D8" s="2">
        <v>3</v>
      </c>
      <c r="E8" s="3">
        <v>0.28899999999999998</v>
      </c>
      <c r="F8" s="3">
        <v>0</v>
      </c>
    </row>
    <row r="9" spans="1:6" x14ac:dyDescent="0.2">
      <c r="A9" s="2">
        <v>10000</v>
      </c>
      <c r="B9" s="2" t="s">
        <v>10</v>
      </c>
      <c r="C9" s="2" t="s">
        <v>13</v>
      </c>
      <c r="D9" s="2">
        <v>3</v>
      </c>
      <c r="E9" s="3">
        <v>1.6890000000000001</v>
      </c>
      <c r="F9" s="3">
        <v>3.0000000000000001E-3</v>
      </c>
    </row>
    <row r="10" spans="1:6" x14ac:dyDescent="0.2">
      <c r="A10" s="2">
        <v>10000</v>
      </c>
      <c r="B10" s="2" t="s">
        <v>11</v>
      </c>
      <c r="C10" s="2" t="s">
        <v>13</v>
      </c>
      <c r="D10" s="2">
        <v>3</v>
      </c>
      <c r="E10" s="3">
        <v>1.143</v>
      </c>
      <c r="F10" s="3">
        <v>0</v>
      </c>
    </row>
    <row r="11" spans="1:6" x14ac:dyDescent="0.2">
      <c r="A11" s="2">
        <v>10000</v>
      </c>
      <c r="B11" s="2" t="s">
        <v>12</v>
      </c>
      <c r="C11" s="2" t="s">
        <v>13</v>
      </c>
      <c r="D11" s="2">
        <v>3</v>
      </c>
      <c r="E11" s="3">
        <v>1.1359999999999999</v>
      </c>
      <c r="F11" s="3">
        <v>0</v>
      </c>
    </row>
    <row r="12" spans="1:6" x14ac:dyDescent="0.2">
      <c r="A12" s="2">
        <v>10000</v>
      </c>
      <c r="B12" s="2" t="s">
        <v>10</v>
      </c>
      <c r="C12" s="2" t="s">
        <v>14</v>
      </c>
      <c r="D12" s="2">
        <v>3</v>
      </c>
      <c r="E12" s="3">
        <v>1.679</v>
      </c>
      <c r="F12" s="3">
        <v>5.0000000000000001E-3</v>
      </c>
    </row>
    <row r="13" spans="1:6" x14ac:dyDescent="0.2">
      <c r="A13" s="2">
        <v>10000</v>
      </c>
      <c r="B13" s="2" t="s">
        <v>11</v>
      </c>
      <c r="C13" s="2" t="s">
        <v>14</v>
      </c>
      <c r="D13" s="2">
        <v>3</v>
      </c>
      <c r="E13" s="3">
        <v>1.139</v>
      </c>
      <c r="F13" s="3">
        <v>0</v>
      </c>
    </row>
    <row r="14" spans="1:6" x14ac:dyDescent="0.2">
      <c r="A14" s="2">
        <v>10000</v>
      </c>
      <c r="B14" s="2" t="s">
        <v>12</v>
      </c>
      <c r="C14" s="2" t="s">
        <v>14</v>
      </c>
      <c r="D14" s="2">
        <v>3</v>
      </c>
      <c r="E14" s="3">
        <v>1.133</v>
      </c>
      <c r="F14" s="3">
        <v>0</v>
      </c>
    </row>
    <row r="15" spans="1:6" x14ac:dyDescent="0.2">
      <c r="A15" s="2">
        <v>20000</v>
      </c>
      <c r="B15" s="2" t="s">
        <v>10</v>
      </c>
      <c r="C15" s="2" t="s">
        <v>13</v>
      </c>
      <c r="D15" s="2">
        <v>3</v>
      </c>
      <c r="E15" s="3">
        <v>7.024</v>
      </c>
      <c r="F15" s="3">
        <v>8.0000000000000002E-3</v>
      </c>
    </row>
    <row r="16" spans="1:6" x14ac:dyDescent="0.2">
      <c r="A16" s="2">
        <v>20000</v>
      </c>
      <c r="B16" s="2" t="s">
        <v>11</v>
      </c>
      <c r="C16" s="2" t="s">
        <v>13</v>
      </c>
      <c r="D16" s="2">
        <v>3</v>
      </c>
      <c r="E16" s="3">
        <v>4.5119999999999996</v>
      </c>
      <c r="F16" s="3">
        <v>4.0000000000000001E-3</v>
      </c>
    </row>
    <row r="17" spans="1:6" x14ac:dyDescent="0.2">
      <c r="A17" s="2">
        <v>20000</v>
      </c>
      <c r="B17" s="2" t="s">
        <v>12</v>
      </c>
      <c r="C17" s="2" t="s">
        <v>13</v>
      </c>
      <c r="D17" s="2">
        <v>3</v>
      </c>
      <c r="E17" s="3">
        <v>4.5149999999999997</v>
      </c>
      <c r="F17" s="3">
        <v>3.0000000000000001E-3</v>
      </c>
    </row>
    <row r="18" spans="1:6" x14ac:dyDescent="0.2">
      <c r="A18" s="2">
        <v>20000</v>
      </c>
      <c r="B18" s="2" t="s">
        <v>10</v>
      </c>
      <c r="C18" s="2" t="s">
        <v>14</v>
      </c>
      <c r="D18" s="2">
        <v>3</v>
      </c>
      <c r="E18" s="3">
        <v>7.1390000000000002</v>
      </c>
      <c r="F18" s="3">
        <v>7.0000000000000001E-3</v>
      </c>
    </row>
    <row r="19" spans="1:6" x14ac:dyDescent="0.2">
      <c r="A19" s="2">
        <v>20000</v>
      </c>
      <c r="B19" s="2" t="s">
        <v>11</v>
      </c>
      <c r="C19" s="2" t="s">
        <v>14</v>
      </c>
      <c r="D19" s="2">
        <v>3</v>
      </c>
      <c r="E19" s="3">
        <v>4.5149999999999997</v>
      </c>
      <c r="F19" s="3">
        <v>4.0000000000000001E-3</v>
      </c>
    </row>
    <row r="20" spans="1:6" x14ac:dyDescent="0.2">
      <c r="A20" s="2">
        <v>20000</v>
      </c>
      <c r="B20" s="2" t="s">
        <v>12</v>
      </c>
      <c r="C20" s="2" t="s">
        <v>14</v>
      </c>
      <c r="D20" s="2">
        <v>3</v>
      </c>
      <c r="E20" s="3">
        <v>3.8290000000000002</v>
      </c>
      <c r="F20" s="3">
        <v>4.0000000000000001E-3</v>
      </c>
    </row>
    <row r="21" spans="1:6" x14ac:dyDescent="0.2">
      <c r="A21" s="2">
        <v>40000</v>
      </c>
      <c r="B21" s="2" t="s">
        <v>10</v>
      </c>
      <c r="C21" s="2" t="s">
        <v>13</v>
      </c>
      <c r="D21" s="2">
        <v>3</v>
      </c>
      <c r="E21" s="3">
        <v>29.184999999999999</v>
      </c>
      <c r="F21" s="3">
        <v>1.4999999999999999E-2</v>
      </c>
    </row>
    <row r="22" spans="1:6" x14ac:dyDescent="0.2">
      <c r="A22" s="2">
        <v>40000</v>
      </c>
      <c r="B22" s="2" t="s">
        <v>11</v>
      </c>
      <c r="C22" s="2" t="s">
        <v>13</v>
      </c>
      <c r="D22" s="2">
        <v>3</v>
      </c>
      <c r="E22" s="3">
        <v>17.995999999999999</v>
      </c>
      <c r="F22" s="3">
        <v>4.0000000000000001E-3</v>
      </c>
    </row>
    <row r="23" spans="1:6" x14ac:dyDescent="0.2">
      <c r="A23" s="2">
        <v>40000</v>
      </c>
      <c r="B23" s="2" t="s">
        <v>12</v>
      </c>
      <c r="C23" s="2" t="s">
        <v>13</v>
      </c>
      <c r="D23" s="2">
        <v>3</v>
      </c>
      <c r="E23" s="3">
        <v>17.925000000000001</v>
      </c>
      <c r="F23" s="3">
        <v>7.0000000000000001E-3</v>
      </c>
    </row>
    <row r="24" spans="1:6" x14ac:dyDescent="0.2">
      <c r="A24" s="2">
        <v>40000</v>
      </c>
      <c r="B24" s="2" t="s">
        <v>10</v>
      </c>
      <c r="C24" s="2" t="s">
        <v>14</v>
      </c>
      <c r="D24" s="2">
        <v>3</v>
      </c>
      <c r="E24" s="3">
        <v>29.832000000000001</v>
      </c>
      <c r="F24" s="3">
        <v>1.6E-2</v>
      </c>
    </row>
    <row r="25" spans="1:6" x14ac:dyDescent="0.2">
      <c r="A25" s="2">
        <v>40000</v>
      </c>
      <c r="B25" s="2" t="s">
        <v>11</v>
      </c>
      <c r="C25" s="2" t="s">
        <v>14</v>
      </c>
      <c r="D25" s="2">
        <v>3</v>
      </c>
      <c r="E25" s="3">
        <v>17.937000000000001</v>
      </c>
      <c r="F25" s="3">
        <v>5.0000000000000001E-3</v>
      </c>
    </row>
    <row r="26" spans="1:6" x14ac:dyDescent="0.2">
      <c r="A26" s="2">
        <v>40000</v>
      </c>
      <c r="B26" s="2" t="s">
        <v>12</v>
      </c>
      <c r="C26" s="2" t="s">
        <v>14</v>
      </c>
      <c r="D26" s="2">
        <v>3</v>
      </c>
      <c r="E26" s="3">
        <v>17.908999999999999</v>
      </c>
      <c r="F26" s="3">
        <v>7.0000000000000001E-3</v>
      </c>
    </row>
    <row r="27" spans="1:6" x14ac:dyDescent="0.2">
      <c r="A27" s="2">
        <v>50000</v>
      </c>
      <c r="B27" s="2" t="s">
        <v>10</v>
      </c>
      <c r="C27" s="2" t="s">
        <v>13</v>
      </c>
      <c r="D27" s="2">
        <v>3</v>
      </c>
      <c r="E27" s="3">
        <v>46.643999999999998</v>
      </c>
      <c r="F27" s="3">
        <v>1.7000000000000001E-2</v>
      </c>
    </row>
    <row r="28" spans="1:6" x14ac:dyDescent="0.2">
      <c r="A28" s="2">
        <v>50000</v>
      </c>
      <c r="B28" s="2" t="s">
        <v>11</v>
      </c>
      <c r="C28" s="2" t="s">
        <v>13</v>
      </c>
      <c r="D28" s="2">
        <v>3</v>
      </c>
      <c r="E28" s="3">
        <v>28.016999999999999</v>
      </c>
      <c r="F28" s="3">
        <v>7.0000000000000001E-3</v>
      </c>
    </row>
    <row r="29" spans="1:6" x14ac:dyDescent="0.2">
      <c r="A29" s="2">
        <v>50000</v>
      </c>
      <c r="B29" s="2" t="s">
        <v>12</v>
      </c>
      <c r="C29" s="2" t="s">
        <v>13</v>
      </c>
      <c r="D29" s="2">
        <v>3</v>
      </c>
      <c r="E29" s="3">
        <v>27.963000000000001</v>
      </c>
      <c r="F29" s="3">
        <v>7.0000000000000001E-3</v>
      </c>
    </row>
    <row r="30" spans="1:6" x14ac:dyDescent="0.2">
      <c r="A30" s="2">
        <v>50000</v>
      </c>
      <c r="B30" s="2" t="s">
        <v>10</v>
      </c>
      <c r="C30" s="2" t="s">
        <v>14</v>
      </c>
      <c r="D30" s="2">
        <v>3</v>
      </c>
      <c r="E30" s="3">
        <v>47.444000000000003</v>
      </c>
      <c r="F30" s="3">
        <v>1.9E-2</v>
      </c>
    </row>
    <row r="31" spans="1:6" x14ac:dyDescent="0.2">
      <c r="A31" s="2">
        <v>50000</v>
      </c>
      <c r="B31" s="2" t="s">
        <v>11</v>
      </c>
      <c r="C31" s="2" t="s">
        <v>14</v>
      </c>
      <c r="D31" s="2">
        <v>3</v>
      </c>
      <c r="E31" s="3">
        <v>28.062999999999999</v>
      </c>
      <c r="F31" s="3">
        <v>8.0000000000000002E-3</v>
      </c>
    </row>
    <row r="32" spans="1:6" x14ac:dyDescent="0.2">
      <c r="A32" s="2">
        <v>50000</v>
      </c>
      <c r="B32" s="2" t="s">
        <v>12</v>
      </c>
      <c r="C32" s="2" t="s">
        <v>14</v>
      </c>
      <c r="D32" s="2">
        <v>3</v>
      </c>
      <c r="E32" s="3">
        <v>27.968</v>
      </c>
      <c r="F32" s="3">
        <v>8.0000000000000002E-3</v>
      </c>
    </row>
    <row r="33" spans="1:6" x14ac:dyDescent="0.2">
      <c r="A33" s="2">
        <v>60000</v>
      </c>
      <c r="B33" s="2" t="s">
        <v>10</v>
      </c>
      <c r="C33" s="2" t="s">
        <v>13</v>
      </c>
      <c r="D33" s="2">
        <v>3</v>
      </c>
      <c r="E33" s="3">
        <v>69.331999999999994</v>
      </c>
      <c r="F33" s="3">
        <v>0.02</v>
      </c>
    </row>
    <row r="34" spans="1:6" x14ac:dyDescent="0.2">
      <c r="A34" s="2">
        <v>60000</v>
      </c>
      <c r="B34" s="2" t="s">
        <v>11</v>
      </c>
      <c r="C34" s="2" t="s">
        <v>13</v>
      </c>
      <c r="D34" s="2">
        <v>3</v>
      </c>
      <c r="E34" s="3">
        <v>40.356999999999999</v>
      </c>
      <c r="F34" s="3">
        <v>7.0000000000000001E-3</v>
      </c>
    </row>
    <row r="35" spans="1:6" x14ac:dyDescent="0.2">
      <c r="A35" s="2">
        <v>60000</v>
      </c>
      <c r="B35" s="2" t="s">
        <v>12</v>
      </c>
      <c r="C35" s="2" t="s">
        <v>13</v>
      </c>
      <c r="D35" s="2">
        <v>3</v>
      </c>
      <c r="E35" s="3">
        <v>40.273000000000003</v>
      </c>
      <c r="F35" s="3">
        <v>1.0999999999999999E-2</v>
      </c>
    </row>
    <row r="36" spans="1:6" x14ac:dyDescent="0.2">
      <c r="A36" s="2">
        <v>60000</v>
      </c>
      <c r="B36" s="2" t="s">
        <v>10</v>
      </c>
      <c r="C36" s="2" t="s">
        <v>14</v>
      </c>
      <c r="D36" s="2">
        <v>3</v>
      </c>
      <c r="E36" s="3">
        <v>69.141000000000005</v>
      </c>
      <c r="F36" s="3">
        <v>2.4E-2</v>
      </c>
    </row>
    <row r="37" spans="1:6" x14ac:dyDescent="0.2">
      <c r="A37" s="2">
        <v>60000</v>
      </c>
      <c r="B37" s="2" t="s">
        <v>11</v>
      </c>
      <c r="C37" s="2" t="s">
        <v>14</v>
      </c>
      <c r="D37" s="2">
        <v>3</v>
      </c>
      <c r="E37" s="3">
        <v>40.298999999999999</v>
      </c>
      <c r="F37" s="3">
        <v>8.0000000000000002E-3</v>
      </c>
    </row>
    <row r="38" spans="1:6" x14ac:dyDescent="0.2">
      <c r="A38" s="2">
        <v>60000</v>
      </c>
      <c r="B38" s="2" t="s">
        <v>12</v>
      </c>
      <c r="C38" s="2" t="s">
        <v>14</v>
      </c>
      <c r="D38" s="2">
        <v>3</v>
      </c>
      <c r="E38" s="3">
        <v>40.250999999999998</v>
      </c>
      <c r="F38" s="3">
        <v>8.9999999999999993E-3</v>
      </c>
    </row>
    <row r="39" spans="1:6" x14ac:dyDescent="0.2">
      <c r="A39" s="2">
        <v>80000</v>
      </c>
      <c r="B39" s="2" t="s">
        <v>10</v>
      </c>
      <c r="C39" s="2" t="s">
        <v>13</v>
      </c>
      <c r="D39" s="2">
        <v>3</v>
      </c>
      <c r="E39" s="3">
        <v>123.459</v>
      </c>
      <c r="F39" s="3">
        <v>3.1E-2</v>
      </c>
    </row>
    <row r="40" spans="1:6" x14ac:dyDescent="0.2">
      <c r="A40" s="2">
        <v>80000</v>
      </c>
      <c r="B40" s="2" t="s">
        <v>11</v>
      </c>
      <c r="C40" s="2" t="s">
        <v>13</v>
      </c>
      <c r="D40" s="2">
        <v>3</v>
      </c>
      <c r="E40" s="3">
        <v>71.644999999999996</v>
      </c>
      <c r="F40" s="3">
        <v>1.0999999999999999E-2</v>
      </c>
    </row>
    <row r="41" spans="1:6" x14ac:dyDescent="0.2">
      <c r="A41" s="2">
        <v>80000</v>
      </c>
      <c r="B41" s="2" t="s">
        <v>12</v>
      </c>
      <c r="C41" s="2" t="s">
        <v>13</v>
      </c>
      <c r="D41" s="2">
        <v>3</v>
      </c>
      <c r="E41" s="3">
        <v>71.519000000000005</v>
      </c>
      <c r="F41" s="3">
        <v>1.2999999999999999E-2</v>
      </c>
    </row>
    <row r="42" spans="1:6" x14ac:dyDescent="0.2">
      <c r="A42" s="2">
        <v>80000</v>
      </c>
      <c r="B42" s="2" t="s">
        <v>10</v>
      </c>
      <c r="C42" s="2" t="s">
        <v>14</v>
      </c>
      <c r="D42" s="2">
        <v>3</v>
      </c>
      <c r="E42" s="3">
        <v>123.748</v>
      </c>
      <c r="F42" s="3">
        <v>3.1E-2</v>
      </c>
    </row>
    <row r="43" spans="1:6" x14ac:dyDescent="0.2">
      <c r="A43" s="2">
        <v>80000</v>
      </c>
      <c r="B43" s="2" t="s">
        <v>11</v>
      </c>
      <c r="C43" s="2" t="s">
        <v>14</v>
      </c>
      <c r="D43" s="2">
        <v>3</v>
      </c>
      <c r="E43" s="3">
        <v>71.724999999999994</v>
      </c>
      <c r="F43" s="3">
        <v>8.9999999999999993E-3</v>
      </c>
    </row>
    <row r="44" spans="1:6" x14ac:dyDescent="0.2">
      <c r="A44" s="2">
        <v>80000</v>
      </c>
      <c r="B44" s="2" t="s">
        <v>12</v>
      </c>
      <c r="C44" s="2" t="s">
        <v>14</v>
      </c>
      <c r="D44" s="2">
        <v>3</v>
      </c>
      <c r="E44" s="3">
        <v>71.563999999999993</v>
      </c>
      <c r="F44" s="3">
        <v>1.2999999999999999E-2</v>
      </c>
    </row>
    <row r="45" spans="1:6" x14ac:dyDescent="0.2">
      <c r="A45" s="2">
        <v>90000</v>
      </c>
      <c r="B45" s="2" t="s">
        <v>10</v>
      </c>
      <c r="C45" s="2" t="s">
        <v>13</v>
      </c>
      <c r="D45" s="2">
        <v>3</v>
      </c>
      <c r="E45" s="3">
        <v>158.39500000000001</v>
      </c>
      <c r="F45" s="3">
        <v>3.5000000000000003E-2</v>
      </c>
    </row>
    <row r="46" spans="1:6" x14ac:dyDescent="0.2">
      <c r="A46" s="2">
        <v>90000</v>
      </c>
      <c r="B46" s="2" t="s">
        <v>11</v>
      </c>
      <c r="C46" s="2" t="s">
        <v>13</v>
      </c>
      <c r="D46" s="2">
        <v>3</v>
      </c>
      <c r="E46" s="3">
        <v>90.849000000000004</v>
      </c>
      <c r="F46" s="3">
        <v>1.2E-2</v>
      </c>
    </row>
    <row r="47" spans="1:6" x14ac:dyDescent="0.2">
      <c r="A47" s="2">
        <v>90000</v>
      </c>
      <c r="B47" s="2" t="s">
        <v>12</v>
      </c>
      <c r="C47" s="2" t="s">
        <v>13</v>
      </c>
      <c r="D47" s="2">
        <v>3</v>
      </c>
      <c r="E47" s="3">
        <v>90.488</v>
      </c>
      <c r="F47" s="3">
        <v>1.6E-2</v>
      </c>
    </row>
    <row r="48" spans="1:6" x14ac:dyDescent="0.2">
      <c r="A48" s="2">
        <v>90000</v>
      </c>
      <c r="B48" s="2" t="s">
        <v>10</v>
      </c>
      <c r="C48" s="2" t="s">
        <v>14</v>
      </c>
      <c r="D48" s="2">
        <v>3</v>
      </c>
      <c r="E48" s="3">
        <v>157.73099999999999</v>
      </c>
      <c r="F48" s="3">
        <v>3.3000000000000002E-2</v>
      </c>
    </row>
    <row r="49" spans="1:6" x14ac:dyDescent="0.2">
      <c r="A49" s="2">
        <v>90000</v>
      </c>
      <c r="B49" s="2" t="s">
        <v>11</v>
      </c>
      <c r="C49" s="2" t="s">
        <v>14</v>
      </c>
      <c r="D49" s="2">
        <v>3</v>
      </c>
      <c r="E49" s="3">
        <v>90.685000000000002</v>
      </c>
      <c r="F49" s="3">
        <v>1.2999999999999999E-2</v>
      </c>
    </row>
    <row r="50" spans="1:6" x14ac:dyDescent="0.2">
      <c r="A50" s="2">
        <v>90000</v>
      </c>
      <c r="B50" s="2" t="s">
        <v>12</v>
      </c>
      <c r="C50" s="2" t="s">
        <v>14</v>
      </c>
      <c r="D50" s="2">
        <v>3</v>
      </c>
      <c r="E50" s="3">
        <v>90.492000000000004</v>
      </c>
      <c r="F50" s="3">
        <v>1.2999999999999999E-2</v>
      </c>
    </row>
    <row r="51" spans="1:6" x14ac:dyDescent="0.2">
      <c r="A51" s="2">
        <v>100000</v>
      </c>
      <c r="B51" s="2" t="s">
        <v>10</v>
      </c>
      <c r="C51" s="2" t="s">
        <v>13</v>
      </c>
      <c r="D51" s="2">
        <v>3</v>
      </c>
      <c r="E51" s="3">
        <v>194.96</v>
      </c>
      <c r="F51" s="3">
        <v>3.9E-2</v>
      </c>
    </row>
    <row r="52" spans="1:6" x14ac:dyDescent="0.2">
      <c r="A52" s="2">
        <v>100000</v>
      </c>
      <c r="B52" s="2" t="s">
        <v>11</v>
      </c>
      <c r="C52" s="2" t="s">
        <v>13</v>
      </c>
      <c r="D52" s="2">
        <v>3</v>
      </c>
      <c r="E52" s="3">
        <v>111.877</v>
      </c>
      <c r="F52" s="3">
        <v>1.2999999999999999E-2</v>
      </c>
    </row>
    <row r="53" spans="1:6" x14ac:dyDescent="0.2">
      <c r="A53" s="2">
        <v>100000</v>
      </c>
      <c r="B53" s="2" t="s">
        <v>12</v>
      </c>
      <c r="C53" s="2" t="s">
        <v>13</v>
      </c>
      <c r="D53" s="2">
        <v>3</v>
      </c>
      <c r="E53" s="3">
        <v>111.759</v>
      </c>
      <c r="F53" s="3">
        <v>1.6E-2</v>
      </c>
    </row>
    <row r="54" spans="1:6" x14ac:dyDescent="0.2">
      <c r="A54" s="2">
        <v>100000</v>
      </c>
      <c r="B54" s="2" t="s">
        <v>10</v>
      </c>
      <c r="C54" s="2" t="s">
        <v>14</v>
      </c>
      <c r="D54" s="2">
        <v>3</v>
      </c>
      <c r="E54" s="3">
        <v>195.751</v>
      </c>
      <c r="F54" s="3">
        <v>0.04</v>
      </c>
    </row>
    <row r="55" spans="1:6" x14ac:dyDescent="0.2">
      <c r="A55" s="2">
        <v>100000</v>
      </c>
      <c r="B55" s="2" t="s">
        <v>11</v>
      </c>
      <c r="C55" s="2" t="s">
        <v>14</v>
      </c>
      <c r="D55" s="2">
        <v>3</v>
      </c>
      <c r="E55" s="3">
        <v>111.94499999999999</v>
      </c>
      <c r="F55" s="3">
        <v>1.2E-2</v>
      </c>
    </row>
    <row r="56" spans="1:6" x14ac:dyDescent="0.2">
      <c r="A56" s="2">
        <v>100000</v>
      </c>
      <c r="B56" s="2" t="s">
        <v>12</v>
      </c>
      <c r="C56" s="2" t="s">
        <v>14</v>
      </c>
      <c r="D56" s="2">
        <v>3</v>
      </c>
      <c r="E56" s="3">
        <v>111.736</v>
      </c>
      <c r="F56" s="3">
        <v>1.7000000000000001E-2</v>
      </c>
    </row>
    <row r="57" spans="1:6" x14ac:dyDescent="0.2">
      <c r="A57" s="2">
        <v>150000</v>
      </c>
      <c r="B57" s="2" t="s">
        <v>10</v>
      </c>
      <c r="C57" s="2" t="s">
        <v>13</v>
      </c>
      <c r="D57" s="2">
        <v>3</v>
      </c>
      <c r="E57" s="3">
        <v>469.71600000000001</v>
      </c>
      <c r="F57" s="3">
        <v>6.3E-2</v>
      </c>
    </row>
    <row r="58" spans="1:6" x14ac:dyDescent="0.2">
      <c r="A58" s="2">
        <v>150000</v>
      </c>
      <c r="B58" s="2" t="s">
        <v>11</v>
      </c>
      <c r="C58" s="2" t="s">
        <v>13</v>
      </c>
      <c r="D58" s="2">
        <v>3</v>
      </c>
      <c r="E58" s="3">
        <v>251.75299999999999</v>
      </c>
      <c r="F58" s="3">
        <v>2.4E-2</v>
      </c>
    </row>
    <row r="59" spans="1:6" x14ac:dyDescent="0.2">
      <c r="A59" s="2">
        <v>150000</v>
      </c>
      <c r="B59" s="2" t="s">
        <v>12</v>
      </c>
      <c r="C59" s="2" t="s">
        <v>13</v>
      </c>
      <c r="D59" s="2">
        <v>3</v>
      </c>
      <c r="E59" s="3">
        <v>251.27199999999999</v>
      </c>
      <c r="F59" s="3">
        <v>2.4E-2</v>
      </c>
    </row>
    <row r="60" spans="1:6" x14ac:dyDescent="0.2">
      <c r="A60" s="2">
        <v>150000</v>
      </c>
      <c r="B60" s="2" t="s">
        <v>10</v>
      </c>
      <c r="C60" s="2" t="s">
        <v>14</v>
      </c>
      <c r="D60" s="2">
        <v>3</v>
      </c>
      <c r="E60" s="3">
        <v>467.464</v>
      </c>
      <c r="F60" s="3">
        <v>7.1999999999999995E-2</v>
      </c>
    </row>
    <row r="61" spans="1:6" x14ac:dyDescent="0.2">
      <c r="A61" s="2">
        <v>150000</v>
      </c>
      <c r="B61" s="2" t="s">
        <v>11</v>
      </c>
      <c r="C61" s="2" t="s">
        <v>14</v>
      </c>
      <c r="D61" s="2">
        <v>3</v>
      </c>
      <c r="E61" s="3">
        <v>251.821</v>
      </c>
      <c r="F61" s="3">
        <v>2.1000000000000001E-2</v>
      </c>
    </row>
    <row r="62" spans="1:6" x14ac:dyDescent="0.2">
      <c r="A62" s="2">
        <v>150000</v>
      </c>
      <c r="B62" s="2" t="s">
        <v>12</v>
      </c>
      <c r="C62" s="2" t="s">
        <v>14</v>
      </c>
      <c r="D62" s="2">
        <v>3</v>
      </c>
      <c r="E62" s="3">
        <v>251.285</v>
      </c>
      <c r="F62" s="3">
        <v>3.1E-2</v>
      </c>
    </row>
    <row r="63" spans="1:6" x14ac:dyDescent="0.2">
      <c r="A63" s="2">
        <v>200000</v>
      </c>
      <c r="B63" s="2" t="s">
        <v>10</v>
      </c>
      <c r="C63" s="2" t="s">
        <v>13</v>
      </c>
      <c r="D63" s="2">
        <v>3</v>
      </c>
      <c r="E63" s="3">
        <v>919.74300000000005</v>
      </c>
      <c r="F63" s="3">
        <v>9.1999999999999998E-2</v>
      </c>
    </row>
    <row r="64" spans="1:6" x14ac:dyDescent="0.2">
      <c r="A64" s="2">
        <v>200000</v>
      </c>
      <c r="B64" s="2" t="s">
        <v>11</v>
      </c>
      <c r="C64" s="2" t="s">
        <v>13</v>
      </c>
      <c r="D64" s="2">
        <v>3</v>
      </c>
      <c r="E64" s="3">
        <v>447.13600000000002</v>
      </c>
      <c r="F64" s="3">
        <v>2.9000000000000001E-2</v>
      </c>
    </row>
    <row r="65" spans="1:6" x14ac:dyDescent="0.2">
      <c r="A65" s="2">
        <v>200000</v>
      </c>
      <c r="B65" s="2" t="s">
        <v>12</v>
      </c>
      <c r="C65" s="2" t="s">
        <v>13</v>
      </c>
      <c r="D65" s="2">
        <v>3</v>
      </c>
      <c r="E65" s="3">
        <v>446.57499999999999</v>
      </c>
      <c r="F65" s="3">
        <v>3.5999999999999997E-2</v>
      </c>
    </row>
    <row r="66" spans="1:6" x14ac:dyDescent="0.2">
      <c r="A66" s="2">
        <v>200000</v>
      </c>
      <c r="B66" s="2" t="s">
        <v>10</v>
      </c>
      <c r="C66" s="2" t="s">
        <v>14</v>
      </c>
      <c r="D66" s="2">
        <v>3</v>
      </c>
      <c r="E66" s="3">
        <v>901.26499999999999</v>
      </c>
      <c r="F66" s="3">
        <v>8.7999999999999995E-2</v>
      </c>
    </row>
    <row r="67" spans="1:6" x14ac:dyDescent="0.2">
      <c r="A67" s="2">
        <v>200000</v>
      </c>
      <c r="B67" s="2" t="s">
        <v>11</v>
      </c>
      <c r="C67" s="2" t="s">
        <v>14</v>
      </c>
      <c r="D67" s="2">
        <v>3</v>
      </c>
      <c r="E67" s="3">
        <v>447.02</v>
      </c>
      <c r="F67" s="3">
        <v>3.2000000000000001E-2</v>
      </c>
    </row>
    <row r="68" spans="1:6" x14ac:dyDescent="0.2">
      <c r="A68" s="2">
        <v>200000</v>
      </c>
      <c r="B68" s="2" t="s">
        <v>12</v>
      </c>
      <c r="C68" s="2" t="s">
        <v>14</v>
      </c>
      <c r="D68" s="2">
        <v>3</v>
      </c>
      <c r="E68" s="3">
        <v>446.71300000000002</v>
      </c>
      <c r="F68" s="3">
        <v>4.2999999999999997E-2</v>
      </c>
    </row>
    <row r="69" spans="1:6" x14ac:dyDescent="0.2">
      <c r="A69" s="2">
        <v>250000</v>
      </c>
      <c r="B69" s="2" t="s">
        <v>10</v>
      </c>
      <c r="C69" s="2" t="s">
        <v>13</v>
      </c>
      <c r="D69" s="2">
        <v>3</v>
      </c>
      <c r="E69" s="3">
        <v>1518.0450000000001</v>
      </c>
      <c r="F69" s="3">
        <v>0.109</v>
      </c>
    </row>
    <row r="70" spans="1:6" x14ac:dyDescent="0.2">
      <c r="A70" s="2">
        <v>250000</v>
      </c>
      <c r="B70" s="2" t="s">
        <v>11</v>
      </c>
      <c r="C70" s="2" t="s">
        <v>13</v>
      </c>
      <c r="D70" s="2">
        <v>3</v>
      </c>
      <c r="E70" s="3">
        <v>699.35900000000004</v>
      </c>
      <c r="F70" s="3">
        <v>3.5999999999999997E-2</v>
      </c>
    </row>
    <row r="71" spans="1:6" x14ac:dyDescent="0.2">
      <c r="A71" s="2">
        <v>250000</v>
      </c>
      <c r="B71" s="2" t="s">
        <v>12</v>
      </c>
      <c r="C71" s="2" t="s">
        <v>13</v>
      </c>
      <c r="D71" s="2">
        <v>3</v>
      </c>
      <c r="E71" s="3">
        <v>697.95100000000002</v>
      </c>
      <c r="F71" s="3">
        <v>4.3999999999999997E-2</v>
      </c>
    </row>
    <row r="72" spans="1:6" x14ac:dyDescent="0.2">
      <c r="A72" s="2">
        <v>250000</v>
      </c>
      <c r="B72" s="2" t="s">
        <v>10</v>
      </c>
      <c r="C72" s="2" t="s">
        <v>14</v>
      </c>
      <c r="D72" s="2">
        <v>3</v>
      </c>
      <c r="E72" s="3">
        <v>1573.9749999999999</v>
      </c>
      <c r="F72" s="3">
        <v>0.115</v>
      </c>
    </row>
    <row r="73" spans="1:6" x14ac:dyDescent="0.2">
      <c r="A73" s="2">
        <v>250000</v>
      </c>
      <c r="B73" s="2" t="s">
        <v>11</v>
      </c>
      <c r="C73" s="2" t="s">
        <v>14</v>
      </c>
      <c r="D73" s="2">
        <v>3</v>
      </c>
      <c r="E73" s="3">
        <v>701.42100000000005</v>
      </c>
      <c r="F73" s="3">
        <v>4.1000000000000002E-2</v>
      </c>
    </row>
    <row r="74" spans="1:6" x14ac:dyDescent="0.2">
      <c r="A74" s="2">
        <v>250000</v>
      </c>
      <c r="B74" s="2" t="s">
        <v>12</v>
      </c>
      <c r="C74" s="2" t="s">
        <v>14</v>
      </c>
      <c r="D74" s="2">
        <v>3</v>
      </c>
      <c r="E74" s="3">
        <v>698.91700000000003</v>
      </c>
      <c r="F74" s="3">
        <v>4.3999999999999997E-2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Analysis</vt:lpstr>
      <vt:lpstr>Timing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2020-06-04T04:47:43Z</dcterms:created>
  <dcterms:modified xsi:type="dcterms:W3CDTF">2020-06-04T13:44:58Z</dcterms:modified>
</cp:coreProperties>
</file>