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e/Documents/"/>
    </mc:Choice>
  </mc:AlternateContent>
  <xr:revisionPtr revIDLastSave="0" documentId="13_ncr:1_{A4E44360-4DF3-154F-9DF6-BFD7F513AA38}" xr6:coauthVersionLast="45" xr6:coauthVersionMax="45" xr10:uidLastSave="{00000000-0000-0000-0000-000000000000}"/>
  <bookViews>
    <workbookView xWindow="38400" yWindow="0" windowWidth="38400" windowHeight="21600" activeTab="3" xr2:uid="{7994E82F-78B9-2442-9BA5-5F71044EB5E9}"/>
  </bookViews>
  <sheets>
    <sheet name="Extract" sheetId="4" r:id="rId1"/>
    <sheet name="Data" sheetId="1" r:id="rId2"/>
    <sheet name="Analysis" sheetId="2" r:id="rId3"/>
    <sheet name="Timing" sheetId="3" r:id="rId4"/>
  </sheets>
  <definedNames>
    <definedName name="_xlnm._FilterDatabase" localSheetId="0" hidden="1">Extract!$H$1:$J$742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28" i="4" l="1"/>
  <c r="E67" i="1" s="1"/>
  <c r="M624" i="4"/>
  <c r="E63" i="1" s="1"/>
  <c r="M504" i="4"/>
  <c r="E55" i="1" s="1"/>
  <c r="M500" i="4"/>
  <c r="E51" i="1" s="1"/>
  <c r="M380" i="4"/>
  <c r="E43" i="1" s="1"/>
  <c r="M376" i="4"/>
  <c r="E39" i="1" s="1"/>
  <c r="H58" i="4" a="1"/>
  <c r="H58" i="4" s="1"/>
  <c r="Q9" i="4" s="1"/>
  <c r="I8" i="1" s="1"/>
  <c r="H54" i="4" a="1"/>
  <c r="H54" i="4" s="1"/>
  <c r="M9" i="4" s="1"/>
  <c r="E8" i="1" s="1"/>
  <c r="H740" i="4" a="1"/>
  <c r="H740" i="4" s="1"/>
  <c r="Q691" i="4" s="1"/>
  <c r="I74" i="1" s="1"/>
  <c r="H736" i="4" a="1"/>
  <c r="H736" i="4" s="1"/>
  <c r="M691" i="4" s="1"/>
  <c r="E74" i="1" s="1"/>
  <c r="H730" i="4" a="1"/>
  <c r="H730" i="4" s="1"/>
  <c r="Q690" i="4" s="1"/>
  <c r="I73" i="1" s="1"/>
  <c r="H726" i="4" a="1"/>
  <c r="H726" i="4" s="1"/>
  <c r="M690" i="4" s="1"/>
  <c r="E73" i="1" s="1"/>
  <c r="H720" i="4" a="1"/>
  <c r="H720" i="4" s="1"/>
  <c r="Q689" i="4" s="1"/>
  <c r="I72" i="1" s="1"/>
  <c r="H716" i="4" a="1"/>
  <c r="H716" i="4" s="1"/>
  <c r="M689" i="4" s="1"/>
  <c r="E72" i="1" s="1"/>
  <c r="H710" i="4" a="1"/>
  <c r="H710" i="4" s="1"/>
  <c r="Q688" i="4" s="1"/>
  <c r="I71" i="1" s="1"/>
  <c r="H706" i="4" a="1"/>
  <c r="H706" i="4" s="1"/>
  <c r="M688" i="4" s="1"/>
  <c r="E71" i="1" s="1"/>
  <c r="H700" i="4" a="1"/>
  <c r="H700" i="4" s="1"/>
  <c r="Q687" i="4" s="1"/>
  <c r="I70" i="1" s="1"/>
  <c r="H696" i="4" a="1"/>
  <c r="H696" i="4" s="1"/>
  <c r="M687" i="4" s="1"/>
  <c r="E70" i="1" s="1"/>
  <c r="H690" i="4" a="1"/>
  <c r="H690" i="4" s="1"/>
  <c r="Q686" i="4" s="1"/>
  <c r="I69" i="1" s="1"/>
  <c r="H686" i="4" a="1"/>
  <c r="H686" i="4" s="1"/>
  <c r="M686" i="4" s="1"/>
  <c r="E69" i="1" s="1"/>
  <c r="H678" i="4" a="1"/>
  <c r="H678" i="4" s="1"/>
  <c r="Q629" i="4" s="1"/>
  <c r="I68" i="1" s="1"/>
  <c r="H674" i="4" a="1"/>
  <c r="H674" i="4" s="1"/>
  <c r="M629" i="4" s="1"/>
  <c r="E68" i="1" s="1"/>
  <c r="H668" i="4" a="1"/>
  <c r="H668" i="4" s="1"/>
  <c r="Q628" i="4" s="1"/>
  <c r="I67" i="1" s="1"/>
  <c r="H664" i="4" a="1"/>
  <c r="H664" i="4" s="1"/>
  <c r="H658" i="4" a="1"/>
  <c r="H658" i="4" s="1"/>
  <c r="Q627" i="4" s="1"/>
  <c r="I66" i="1" s="1"/>
  <c r="H654" i="4" a="1"/>
  <c r="H654" i="4" s="1"/>
  <c r="M627" i="4" s="1"/>
  <c r="E66" i="1" s="1"/>
  <c r="H648" i="4" a="1"/>
  <c r="H648" i="4" s="1"/>
  <c r="Q626" i="4" s="1"/>
  <c r="I65" i="1" s="1"/>
  <c r="H644" i="4" a="1"/>
  <c r="H644" i="4" s="1"/>
  <c r="M626" i="4" s="1"/>
  <c r="E65" i="1" s="1"/>
  <c r="H638" i="4" a="1"/>
  <c r="H638" i="4" s="1"/>
  <c r="Q625" i="4" s="1"/>
  <c r="I64" i="1" s="1"/>
  <c r="H634" i="4" a="1"/>
  <c r="H634" i="4" s="1"/>
  <c r="M625" i="4" s="1"/>
  <c r="E64" i="1" s="1"/>
  <c r="H628" i="4" a="1"/>
  <c r="H628" i="4" s="1"/>
  <c r="Q624" i="4" s="1"/>
  <c r="I63" i="1" s="1"/>
  <c r="H624" i="4" a="1"/>
  <c r="H624" i="4" s="1"/>
  <c r="H616" i="4" a="1"/>
  <c r="H616" i="4" s="1"/>
  <c r="Q567" i="4" s="1"/>
  <c r="I62" i="1" s="1"/>
  <c r="H612" i="4" a="1"/>
  <c r="H612" i="4" s="1"/>
  <c r="M567" i="4" s="1"/>
  <c r="E62" i="1" s="1"/>
  <c r="H606" i="4" a="1"/>
  <c r="H606" i="4" s="1"/>
  <c r="Q566" i="4" s="1"/>
  <c r="I61" i="1" s="1"/>
  <c r="H602" i="4" a="1"/>
  <c r="H602" i="4" s="1"/>
  <c r="M566" i="4" s="1"/>
  <c r="E61" i="1" s="1"/>
  <c r="H596" i="4" a="1"/>
  <c r="H596" i="4" s="1"/>
  <c r="Q565" i="4" s="1"/>
  <c r="I60" i="1" s="1"/>
  <c r="H592" i="4" a="1"/>
  <c r="H592" i="4" s="1"/>
  <c r="M565" i="4" s="1"/>
  <c r="E60" i="1" s="1"/>
  <c r="H586" i="4" a="1"/>
  <c r="H586" i="4" s="1"/>
  <c r="Q564" i="4" s="1"/>
  <c r="I59" i="1" s="1"/>
  <c r="H582" i="4" a="1"/>
  <c r="H582" i="4" s="1"/>
  <c r="M564" i="4" s="1"/>
  <c r="E59" i="1" s="1"/>
  <c r="H576" i="4" a="1"/>
  <c r="H576" i="4" s="1"/>
  <c r="Q563" i="4" s="1"/>
  <c r="I58" i="1" s="1"/>
  <c r="H572" i="4" a="1"/>
  <c r="H572" i="4" s="1"/>
  <c r="M563" i="4" s="1"/>
  <c r="E58" i="1" s="1"/>
  <c r="H566" i="4" a="1"/>
  <c r="H566" i="4" s="1"/>
  <c r="Q562" i="4" s="1"/>
  <c r="I57" i="1" s="1"/>
  <c r="H562" i="4" a="1"/>
  <c r="H562" i="4" s="1"/>
  <c r="M562" i="4" s="1"/>
  <c r="E57" i="1" s="1"/>
  <c r="H554" i="4" a="1"/>
  <c r="H554" i="4" s="1"/>
  <c r="Q505" i="4" s="1"/>
  <c r="I56" i="1" s="1"/>
  <c r="H550" i="4" a="1"/>
  <c r="H550" i="4" s="1"/>
  <c r="M505" i="4" s="1"/>
  <c r="E56" i="1" s="1"/>
  <c r="H544" i="4" a="1"/>
  <c r="H544" i="4" s="1"/>
  <c r="Q504" i="4" s="1"/>
  <c r="I55" i="1" s="1"/>
  <c r="H540" i="4" a="1"/>
  <c r="H540" i="4" s="1"/>
  <c r="H534" i="4" a="1"/>
  <c r="H534" i="4" s="1"/>
  <c r="Q503" i="4" s="1"/>
  <c r="I54" i="1" s="1"/>
  <c r="H530" i="4" a="1"/>
  <c r="H530" i="4" s="1"/>
  <c r="M503" i="4" s="1"/>
  <c r="E54" i="1" s="1"/>
  <c r="H524" i="4" a="1"/>
  <c r="H524" i="4" s="1"/>
  <c r="Q502" i="4" s="1"/>
  <c r="I53" i="1" s="1"/>
  <c r="H520" i="4" a="1"/>
  <c r="H520" i="4" s="1"/>
  <c r="M502" i="4" s="1"/>
  <c r="E53" i="1" s="1"/>
  <c r="H514" i="4" a="1"/>
  <c r="H514" i="4" s="1"/>
  <c r="Q501" i="4" s="1"/>
  <c r="I52" i="1" s="1"/>
  <c r="H510" i="4" a="1"/>
  <c r="H510" i="4" s="1"/>
  <c r="M501" i="4" s="1"/>
  <c r="E52" i="1" s="1"/>
  <c r="H504" i="4" a="1"/>
  <c r="H504" i="4" s="1"/>
  <c r="Q500" i="4" s="1"/>
  <c r="I51" i="1" s="1"/>
  <c r="H500" i="4" a="1"/>
  <c r="H500" i="4" s="1"/>
  <c r="H492" i="4" a="1"/>
  <c r="H492" i="4" s="1"/>
  <c r="Q443" i="4" s="1"/>
  <c r="I50" i="1" s="1"/>
  <c r="H488" i="4" a="1"/>
  <c r="H488" i="4" s="1"/>
  <c r="M443" i="4" s="1"/>
  <c r="E50" i="1" s="1"/>
  <c r="H482" i="4" a="1"/>
  <c r="H482" i="4" s="1"/>
  <c r="Q442" i="4" s="1"/>
  <c r="I49" i="1" s="1"/>
  <c r="H478" i="4" a="1"/>
  <c r="H478" i="4" s="1"/>
  <c r="M442" i="4" s="1"/>
  <c r="E49" i="1" s="1"/>
  <c r="H472" i="4" a="1"/>
  <c r="H472" i="4" s="1"/>
  <c r="Q441" i="4" s="1"/>
  <c r="I48" i="1" s="1"/>
  <c r="H468" i="4" a="1"/>
  <c r="H468" i="4" s="1"/>
  <c r="M441" i="4" s="1"/>
  <c r="E48" i="1" s="1"/>
  <c r="H462" i="4" a="1"/>
  <c r="H462" i="4" s="1"/>
  <c r="Q440" i="4" s="1"/>
  <c r="I47" i="1" s="1"/>
  <c r="H458" i="4" a="1"/>
  <c r="H458" i="4" s="1"/>
  <c r="M440" i="4" s="1"/>
  <c r="E47" i="1" s="1"/>
  <c r="H452" i="4" a="1"/>
  <c r="H452" i="4" s="1"/>
  <c r="Q439" i="4" s="1"/>
  <c r="I46" i="1" s="1"/>
  <c r="H448" i="4" a="1"/>
  <c r="H448" i="4" s="1"/>
  <c r="M439" i="4" s="1"/>
  <c r="E46" i="1" s="1"/>
  <c r="H442" i="4" a="1"/>
  <c r="H442" i="4" s="1"/>
  <c r="Q438" i="4" s="1"/>
  <c r="I45" i="1" s="1"/>
  <c r="H438" i="4" a="1"/>
  <c r="H438" i="4" s="1"/>
  <c r="M438" i="4" s="1"/>
  <c r="E45" i="1" s="1"/>
  <c r="H430" i="4" a="1"/>
  <c r="H430" i="4" s="1"/>
  <c r="Q381" i="4" s="1"/>
  <c r="I44" i="1" s="1"/>
  <c r="H426" i="4" a="1"/>
  <c r="H426" i="4" s="1"/>
  <c r="M381" i="4" s="1"/>
  <c r="E44" i="1" s="1"/>
  <c r="H420" i="4" a="1"/>
  <c r="H420" i="4" s="1"/>
  <c r="Q380" i="4" s="1"/>
  <c r="I43" i="1" s="1"/>
  <c r="H416" i="4" a="1"/>
  <c r="H416" i="4" s="1"/>
  <c r="H410" i="4" a="1"/>
  <c r="H410" i="4" s="1"/>
  <c r="Q379" i="4" s="1"/>
  <c r="I42" i="1" s="1"/>
  <c r="H406" i="4" a="1"/>
  <c r="H406" i="4" s="1"/>
  <c r="M379" i="4" s="1"/>
  <c r="E42" i="1" s="1"/>
  <c r="H400" i="4" a="1"/>
  <c r="H400" i="4" s="1"/>
  <c r="Q378" i="4" s="1"/>
  <c r="I41" i="1" s="1"/>
  <c r="H396" i="4" a="1"/>
  <c r="H396" i="4" s="1"/>
  <c r="M378" i="4" s="1"/>
  <c r="E41" i="1" s="1"/>
  <c r="H390" i="4" a="1"/>
  <c r="H390" i="4" s="1"/>
  <c r="Q377" i="4" s="1"/>
  <c r="I40" i="1" s="1"/>
  <c r="H386" i="4" a="1"/>
  <c r="H386" i="4" s="1"/>
  <c r="M377" i="4" s="1"/>
  <c r="E40" i="1" s="1"/>
  <c r="H380" i="4" a="1"/>
  <c r="H380" i="4" s="1"/>
  <c r="Q376" i="4" s="1"/>
  <c r="I39" i="1" s="1"/>
  <c r="H376" i="4" a="1"/>
  <c r="H376" i="4" s="1"/>
  <c r="H368" i="4" a="1"/>
  <c r="H368" i="4" s="1"/>
  <c r="Q319" i="4" s="1"/>
  <c r="I38" i="1" s="1"/>
  <c r="H364" i="4" a="1"/>
  <c r="H364" i="4" s="1"/>
  <c r="M319" i="4" s="1"/>
  <c r="E38" i="1" s="1"/>
  <c r="H358" i="4" a="1"/>
  <c r="H358" i="4" s="1"/>
  <c r="Q318" i="4" s="1"/>
  <c r="I37" i="1" s="1"/>
  <c r="H354" i="4" a="1"/>
  <c r="H354" i="4" s="1"/>
  <c r="M318" i="4" s="1"/>
  <c r="E37" i="1" s="1"/>
  <c r="H348" i="4" a="1"/>
  <c r="H348" i="4" s="1"/>
  <c r="Q317" i="4" s="1"/>
  <c r="I36" i="1" s="1"/>
  <c r="H344" i="4" a="1"/>
  <c r="H344" i="4" s="1"/>
  <c r="M317" i="4" s="1"/>
  <c r="E36" i="1" s="1"/>
  <c r="H338" i="4" a="1"/>
  <c r="H338" i="4" s="1"/>
  <c r="Q316" i="4" s="1"/>
  <c r="I35" i="1" s="1"/>
  <c r="H334" i="4" a="1"/>
  <c r="H334" i="4" s="1"/>
  <c r="M316" i="4" s="1"/>
  <c r="E35" i="1" s="1"/>
  <c r="H328" i="4" a="1"/>
  <c r="H328" i="4" s="1"/>
  <c r="Q315" i="4" s="1"/>
  <c r="I34" i="1" s="1"/>
  <c r="H324" i="4" a="1"/>
  <c r="H324" i="4" s="1"/>
  <c r="M315" i="4" s="1"/>
  <c r="E34" i="1" s="1"/>
  <c r="H318" i="4" a="1"/>
  <c r="H318" i="4" s="1"/>
  <c r="Q314" i="4" s="1"/>
  <c r="I33" i="1" s="1"/>
  <c r="H314" i="4" a="1"/>
  <c r="H314" i="4" s="1"/>
  <c r="H306" i="4" a="1"/>
  <c r="H306" i="4" s="1"/>
  <c r="Q257" i="4" s="1"/>
  <c r="I32" i="1" s="1"/>
  <c r="H302" i="4" a="1"/>
  <c r="H302" i="4" s="1"/>
  <c r="M257" i="4" s="1"/>
  <c r="E32" i="1" s="1"/>
  <c r="H296" i="4" a="1"/>
  <c r="H296" i="4" s="1"/>
  <c r="Q256" i="4" s="1"/>
  <c r="I31" i="1" s="1"/>
  <c r="H292" i="4" a="1"/>
  <c r="H292" i="4" s="1"/>
  <c r="M256" i="4" s="1"/>
  <c r="E31" i="1" s="1"/>
  <c r="H286" i="4" a="1"/>
  <c r="H286" i="4" s="1"/>
  <c r="Q255" i="4" s="1"/>
  <c r="I30" i="1" s="1"/>
  <c r="H282" i="4" a="1"/>
  <c r="H282" i="4" s="1"/>
  <c r="M255" i="4" s="1"/>
  <c r="E30" i="1" s="1"/>
  <c r="H276" i="4" a="1"/>
  <c r="H276" i="4" s="1"/>
  <c r="Q254" i="4" s="1"/>
  <c r="I29" i="1" s="1"/>
  <c r="H272" i="4" a="1"/>
  <c r="H272" i="4" s="1"/>
  <c r="M254" i="4" s="1"/>
  <c r="E29" i="1" s="1"/>
  <c r="H266" i="4" a="1"/>
  <c r="H266" i="4" s="1"/>
  <c r="Q253" i="4" s="1"/>
  <c r="I28" i="1" s="1"/>
  <c r="H262" i="4" a="1"/>
  <c r="H262" i="4" s="1"/>
  <c r="M253" i="4" s="1"/>
  <c r="E28" i="1" s="1"/>
  <c r="H256" i="4" a="1"/>
  <c r="H256" i="4" s="1"/>
  <c r="Q252" i="4" s="1"/>
  <c r="I27" i="1" s="1"/>
  <c r="H252" i="4" a="1"/>
  <c r="H252" i="4" s="1"/>
  <c r="M252" i="4" s="1"/>
  <c r="E27" i="1" s="1"/>
  <c r="H244" i="4" a="1"/>
  <c r="H244" i="4" s="1"/>
  <c r="Q195" i="4" s="1"/>
  <c r="I26" i="1" s="1"/>
  <c r="H240" i="4" a="1"/>
  <c r="H240" i="4" s="1"/>
  <c r="M195" i="4" s="1"/>
  <c r="E26" i="1" s="1"/>
  <c r="H234" i="4" a="1"/>
  <c r="H234" i="4" s="1"/>
  <c r="Q194" i="4" s="1"/>
  <c r="I25" i="1" s="1"/>
  <c r="H230" i="4" a="1"/>
  <c r="H230" i="4" s="1"/>
  <c r="M194" i="4" s="1"/>
  <c r="E25" i="1" s="1"/>
  <c r="H224" i="4" a="1"/>
  <c r="H224" i="4" s="1"/>
  <c r="Q193" i="4" s="1"/>
  <c r="I24" i="1" s="1"/>
  <c r="H220" i="4" a="1"/>
  <c r="H220" i="4" s="1"/>
  <c r="M193" i="4" s="1"/>
  <c r="E24" i="1" s="1"/>
  <c r="H214" i="4" a="1"/>
  <c r="H214" i="4" s="1"/>
  <c r="Q192" i="4" s="1"/>
  <c r="I23" i="1" s="1"/>
  <c r="H210" i="4" a="1"/>
  <c r="H210" i="4" s="1"/>
  <c r="M192" i="4" s="1"/>
  <c r="E23" i="1" s="1"/>
  <c r="H204" i="4" a="1"/>
  <c r="H204" i="4" s="1"/>
  <c r="Q191" i="4" s="1"/>
  <c r="I22" i="1" s="1"/>
  <c r="H200" i="4" a="1"/>
  <c r="H200" i="4" s="1"/>
  <c r="M191" i="4" s="1"/>
  <c r="E22" i="1" s="1"/>
  <c r="H194" i="4" a="1"/>
  <c r="H194" i="4" s="1"/>
  <c r="Q190" i="4" s="1"/>
  <c r="I21" i="1" s="1"/>
  <c r="H190" i="4" a="1"/>
  <c r="H190" i="4" s="1"/>
  <c r="M190" i="4" s="1"/>
  <c r="E21" i="1" s="1"/>
  <c r="H182" i="4" a="1"/>
  <c r="H182" i="4" s="1"/>
  <c r="Q133" i="4" s="1"/>
  <c r="I20" i="1" s="1"/>
  <c r="H178" i="4" a="1"/>
  <c r="H178" i="4" s="1"/>
  <c r="M133" i="4" s="1"/>
  <c r="E20" i="1" s="1"/>
  <c r="H172" i="4" a="1"/>
  <c r="H172" i="4" s="1"/>
  <c r="Q132" i="4" s="1"/>
  <c r="I19" i="1" s="1"/>
  <c r="H168" i="4" a="1"/>
  <c r="H168" i="4" s="1"/>
  <c r="M132" i="4" s="1"/>
  <c r="E19" i="1" s="1"/>
  <c r="H162" i="4" a="1"/>
  <c r="H162" i="4" s="1"/>
  <c r="Q131" i="4" s="1"/>
  <c r="I18" i="1" s="1"/>
  <c r="H158" i="4" a="1"/>
  <c r="H158" i="4" s="1"/>
  <c r="M131" i="4" s="1"/>
  <c r="E18" i="1" s="1"/>
  <c r="H152" i="4" a="1"/>
  <c r="H152" i="4" s="1"/>
  <c r="Q130" i="4" s="1"/>
  <c r="I17" i="1" s="1"/>
  <c r="H148" i="4" a="1"/>
  <c r="H148" i="4" s="1"/>
  <c r="M130" i="4" s="1"/>
  <c r="E17" i="1" s="1"/>
  <c r="H142" i="4" a="1"/>
  <c r="H142" i="4" s="1"/>
  <c r="Q129" i="4" s="1"/>
  <c r="I16" i="1" s="1"/>
  <c r="H138" i="4" a="1"/>
  <c r="H138" i="4" s="1"/>
  <c r="M129" i="4" s="1"/>
  <c r="E16" i="1" s="1"/>
  <c r="H132" i="4" a="1"/>
  <c r="H132" i="4" s="1"/>
  <c r="Q128" i="4" s="1"/>
  <c r="I15" i="1" s="1"/>
  <c r="H128" i="4" a="1"/>
  <c r="H128" i="4" s="1"/>
  <c r="M128" i="4" s="1"/>
  <c r="E15" i="1" s="1"/>
  <c r="H120" i="4" a="1"/>
  <c r="H120" i="4" s="1"/>
  <c r="Q71" i="4" s="1"/>
  <c r="I14" i="1" s="1"/>
  <c r="H116" i="4" a="1"/>
  <c r="H116" i="4" s="1"/>
  <c r="M71" i="4" s="1"/>
  <c r="E14" i="1" s="1"/>
  <c r="H110" i="4" a="1"/>
  <c r="H110" i="4" s="1"/>
  <c r="Q70" i="4" s="1"/>
  <c r="I13" i="1" s="1"/>
  <c r="H106" i="4" a="1"/>
  <c r="H106" i="4" s="1"/>
  <c r="M70" i="4" s="1"/>
  <c r="E13" i="1" s="1"/>
  <c r="H100" i="4" a="1"/>
  <c r="H100" i="4" s="1"/>
  <c r="Q69" i="4" s="1"/>
  <c r="I12" i="1" s="1"/>
  <c r="H96" i="4" a="1"/>
  <c r="H96" i="4" s="1"/>
  <c r="M69" i="4" s="1"/>
  <c r="E12" i="1" s="1"/>
  <c r="H90" i="4" a="1"/>
  <c r="H90" i="4" s="1"/>
  <c r="Q68" i="4" s="1"/>
  <c r="I11" i="1" s="1"/>
  <c r="H86" i="4" a="1"/>
  <c r="H86" i="4" s="1"/>
  <c r="M68" i="4" s="1"/>
  <c r="E11" i="1" s="1"/>
  <c r="H80" i="4" a="1"/>
  <c r="H80" i="4" s="1"/>
  <c r="Q67" i="4" s="1"/>
  <c r="I10" i="1" s="1"/>
  <c r="H76" i="4" a="1"/>
  <c r="H76" i="4" s="1"/>
  <c r="M67" i="4" s="1"/>
  <c r="E10" i="1" s="1"/>
  <c r="H70" i="4" a="1"/>
  <c r="H70" i="4" s="1"/>
  <c r="Q66" i="4" s="1"/>
  <c r="I9" i="1" s="1"/>
  <c r="H66" i="4" a="1"/>
  <c r="H66" i="4" s="1"/>
  <c r="M66" i="4" s="1"/>
  <c r="E9" i="1" s="1"/>
  <c r="H48" i="4" a="1"/>
  <c r="H48" i="4" s="1"/>
  <c r="Q8" i="4" s="1"/>
  <c r="I7" i="1" s="1"/>
  <c r="H44" i="4" a="1"/>
  <c r="H44" i="4" s="1"/>
  <c r="M8" i="4" s="1"/>
  <c r="E7" i="1" s="1"/>
  <c r="H38" i="4" a="1"/>
  <c r="H38" i="4" s="1"/>
  <c r="Q7" i="4" s="1"/>
  <c r="I6" i="1" s="1"/>
  <c r="H34" i="4" a="1"/>
  <c r="H34" i="4" s="1"/>
  <c r="M7" i="4" s="1"/>
  <c r="E6" i="1" s="1"/>
  <c r="H28" i="4" a="1"/>
  <c r="H28" i="4" s="1"/>
  <c r="Q6" i="4" s="1"/>
  <c r="I5" i="1" s="1"/>
  <c r="H24" i="4" a="1"/>
  <c r="H24" i="4" s="1"/>
  <c r="M6" i="4" s="1"/>
  <c r="E5" i="1" s="1"/>
  <c r="H18" i="4" a="1"/>
  <c r="H18" i="4" s="1"/>
  <c r="Q5" i="4" s="1"/>
  <c r="I4" i="1" s="1"/>
  <c r="H14" i="4" a="1"/>
  <c r="H14" i="4" s="1"/>
  <c r="M5" i="4" s="1"/>
  <c r="E4" i="1" s="1"/>
  <c r="H8" i="4" a="1"/>
  <c r="H8" i="4" s="1"/>
  <c r="Q4" i="4" s="1"/>
  <c r="I3" i="1" s="1"/>
  <c r="H4" i="4" a="1"/>
  <c r="H4" i="4" s="1"/>
  <c r="M4" i="4" s="1"/>
  <c r="E3" i="1" s="1"/>
  <c r="N377" i="4" l="1"/>
  <c r="F40" i="1" s="1"/>
  <c r="N501" i="4"/>
  <c r="F52" i="1" s="1"/>
  <c r="N625" i="4"/>
  <c r="F64" i="1" s="1"/>
  <c r="S380" i="4"/>
  <c r="K43" i="1" s="1"/>
  <c r="S504" i="4"/>
  <c r="K55" i="1" s="1"/>
  <c r="S628" i="4"/>
  <c r="K67" i="1" s="1"/>
  <c r="N252" i="4"/>
  <c r="F27" i="1" s="1"/>
  <c r="N319" i="4"/>
  <c r="F38" i="1" s="1"/>
  <c r="N443" i="4"/>
  <c r="F50" i="1" s="1"/>
  <c r="N567" i="4"/>
  <c r="F62" i="1" s="1"/>
  <c r="N691" i="4"/>
  <c r="F74" i="1" s="1"/>
  <c r="O316" i="4"/>
  <c r="G35" i="1" s="1"/>
  <c r="O440" i="4"/>
  <c r="G47" i="1" s="1"/>
  <c r="O564" i="4"/>
  <c r="G59" i="1" s="1"/>
  <c r="H59" i="1" s="1"/>
  <c r="O688" i="4"/>
  <c r="G71" i="1" s="1"/>
  <c r="S314" i="4"/>
  <c r="K33" i="1" s="1"/>
  <c r="S438" i="4"/>
  <c r="K45" i="1" s="1"/>
  <c r="S562" i="4"/>
  <c r="K57" i="1" s="1"/>
  <c r="S686" i="4"/>
  <c r="K69" i="1" s="1"/>
  <c r="O255" i="4"/>
  <c r="G30" i="1" s="1"/>
  <c r="N316" i="4"/>
  <c r="F35" i="1" s="1"/>
  <c r="S319" i="4"/>
  <c r="K38" i="1" s="1"/>
  <c r="N376" i="4"/>
  <c r="F39" i="1" s="1"/>
  <c r="O379" i="4"/>
  <c r="G42" i="1" s="1"/>
  <c r="R380" i="4"/>
  <c r="J43" i="1" s="1"/>
  <c r="S377" i="4"/>
  <c r="K40" i="1" s="1"/>
  <c r="N440" i="4"/>
  <c r="F47" i="1" s="1"/>
  <c r="S443" i="4"/>
  <c r="K50" i="1" s="1"/>
  <c r="N500" i="4"/>
  <c r="F51" i="1" s="1"/>
  <c r="O503" i="4"/>
  <c r="G54" i="1" s="1"/>
  <c r="R504" i="4"/>
  <c r="J55" i="1" s="1"/>
  <c r="S501" i="4"/>
  <c r="K52" i="1" s="1"/>
  <c r="N564" i="4"/>
  <c r="F59" i="1" s="1"/>
  <c r="S567" i="4"/>
  <c r="K62" i="1" s="1"/>
  <c r="N624" i="4"/>
  <c r="F63" i="1" s="1"/>
  <c r="O627" i="4"/>
  <c r="G66" i="1" s="1"/>
  <c r="R628" i="4"/>
  <c r="J67" i="1" s="1"/>
  <c r="S625" i="4"/>
  <c r="K64" i="1" s="1"/>
  <c r="N688" i="4"/>
  <c r="F71" i="1" s="1"/>
  <c r="H71" i="1" s="1"/>
  <c r="S691" i="4"/>
  <c r="K74" i="1" s="1"/>
  <c r="O318" i="4"/>
  <c r="G37" i="1" s="1"/>
  <c r="R319" i="4"/>
  <c r="J38" i="1" s="1"/>
  <c r="S316" i="4"/>
  <c r="K35" i="1" s="1"/>
  <c r="O376" i="4"/>
  <c r="G39" i="1" s="1"/>
  <c r="N379" i="4"/>
  <c r="F42" i="1" s="1"/>
  <c r="R377" i="4"/>
  <c r="J40" i="1" s="1"/>
  <c r="O442" i="4"/>
  <c r="G49" i="1" s="1"/>
  <c r="R443" i="4"/>
  <c r="J50" i="1" s="1"/>
  <c r="S440" i="4"/>
  <c r="K47" i="1" s="1"/>
  <c r="O500" i="4"/>
  <c r="G51" i="1" s="1"/>
  <c r="N503" i="4"/>
  <c r="F54" i="1" s="1"/>
  <c r="R501" i="4"/>
  <c r="J52" i="1" s="1"/>
  <c r="O566" i="4"/>
  <c r="G61" i="1" s="1"/>
  <c r="R567" i="4"/>
  <c r="J62" i="1" s="1"/>
  <c r="S564" i="4"/>
  <c r="K59" i="1" s="1"/>
  <c r="O624" i="4"/>
  <c r="G63" i="1" s="1"/>
  <c r="N627" i="4"/>
  <c r="F66" i="1" s="1"/>
  <c r="R625" i="4"/>
  <c r="J64" i="1" s="1"/>
  <c r="O690" i="4"/>
  <c r="G73" i="1" s="1"/>
  <c r="R691" i="4"/>
  <c r="J74" i="1" s="1"/>
  <c r="S688" i="4"/>
  <c r="K71" i="1" s="1"/>
  <c r="R317" i="4"/>
  <c r="J36" i="1" s="1"/>
  <c r="R689" i="4"/>
  <c r="J72" i="1" s="1"/>
  <c r="S256" i="4"/>
  <c r="K31" i="1" s="1"/>
  <c r="N318" i="4"/>
  <c r="F37" i="1" s="1"/>
  <c r="O315" i="4"/>
  <c r="G34" i="1" s="1"/>
  <c r="R316" i="4"/>
  <c r="J35" i="1" s="1"/>
  <c r="L35" i="1" s="1"/>
  <c r="O381" i="4"/>
  <c r="G44" i="1" s="1"/>
  <c r="R376" i="4"/>
  <c r="J39" i="1" s="1"/>
  <c r="S379" i="4"/>
  <c r="K42" i="1" s="1"/>
  <c r="N442" i="4"/>
  <c r="F49" i="1" s="1"/>
  <c r="O439" i="4"/>
  <c r="G46" i="1" s="1"/>
  <c r="R440" i="4"/>
  <c r="J47" i="1" s="1"/>
  <c r="O505" i="4"/>
  <c r="G56" i="1" s="1"/>
  <c r="R500" i="4"/>
  <c r="J51" i="1" s="1"/>
  <c r="S503" i="4"/>
  <c r="K54" i="1" s="1"/>
  <c r="N566" i="4"/>
  <c r="F61" i="1" s="1"/>
  <c r="O563" i="4"/>
  <c r="G58" i="1" s="1"/>
  <c r="R564" i="4"/>
  <c r="J59" i="1" s="1"/>
  <c r="L59" i="1" s="1"/>
  <c r="O629" i="4"/>
  <c r="G68" i="1" s="1"/>
  <c r="R624" i="4"/>
  <c r="J63" i="1" s="1"/>
  <c r="S627" i="4"/>
  <c r="K66" i="1" s="1"/>
  <c r="N690" i="4"/>
  <c r="F73" i="1" s="1"/>
  <c r="H73" i="1" s="1"/>
  <c r="O687" i="4"/>
  <c r="G70" i="1" s="1"/>
  <c r="R688" i="4"/>
  <c r="J71" i="1" s="1"/>
  <c r="N315" i="4"/>
  <c r="F34" i="1" s="1"/>
  <c r="S318" i="4"/>
  <c r="K37" i="1" s="1"/>
  <c r="N381" i="4"/>
  <c r="F44" i="1" s="1"/>
  <c r="O378" i="4"/>
  <c r="G41" i="1" s="1"/>
  <c r="S376" i="4"/>
  <c r="K39" i="1" s="1"/>
  <c r="R379" i="4"/>
  <c r="J42" i="1" s="1"/>
  <c r="N439" i="4"/>
  <c r="F46" i="1" s="1"/>
  <c r="S442" i="4"/>
  <c r="K49" i="1" s="1"/>
  <c r="N505" i="4"/>
  <c r="F56" i="1" s="1"/>
  <c r="O502" i="4"/>
  <c r="G53" i="1" s="1"/>
  <c r="S500" i="4"/>
  <c r="K51" i="1" s="1"/>
  <c r="R503" i="4"/>
  <c r="J54" i="1" s="1"/>
  <c r="N563" i="4"/>
  <c r="F58" i="1" s="1"/>
  <c r="S566" i="4"/>
  <c r="K61" i="1" s="1"/>
  <c r="N629" i="4"/>
  <c r="F68" i="1" s="1"/>
  <c r="O626" i="4"/>
  <c r="G65" i="1" s="1"/>
  <c r="S624" i="4"/>
  <c r="K63" i="1" s="1"/>
  <c r="L63" i="1" s="1"/>
  <c r="R627" i="4"/>
  <c r="J66" i="1" s="1"/>
  <c r="N687" i="4"/>
  <c r="F70" i="1" s="1"/>
  <c r="S690" i="4"/>
  <c r="K73" i="1" s="1"/>
  <c r="N314" i="4"/>
  <c r="F33" i="1" s="1"/>
  <c r="O317" i="4"/>
  <c r="G36" i="1" s="1"/>
  <c r="R318" i="4"/>
  <c r="J37" i="1" s="1"/>
  <c r="S315" i="4"/>
  <c r="K34" i="1" s="1"/>
  <c r="N378" i="4"/>
  <c r="F41" i="1" s="1"/>
  <c r="S381" i="4"/>
  <c r="K44" i="1" s="1"/>
  <c r="N438" i="4"/>
  <c r="F45" i="1" s="1"/>
  <c r="O441" i="4"/>
  <c r="G48" i="1" s="1"/>
  <c r="R442" i="4"/>
  <c r="J49" i="1" s="1"/>
  <c r="S439" i="4"/>
  <c r="K46" i="1" s="1"/>
  <c r="N502" i="4"/>
  <c r="F53" i="1" s="1"/>
  <c r="S505" i="4"/>
  <c r="K56" i="1" s="1"/>
  <c r="N562" i="4"/>
  <c r="F57" i="1" s="1"/>
  <c r="O565" i="4"/>
  <c r="G60" i="1" s="1"/>
  <c r="R566" i="4"/>
  <c r="J61" i="1" s="1"/>
  <c r="S563" i="4"/>
  <c r="K58" i="1" s="1"/>
  <c r="N626" i="4"/>
  <c r="F65" i="1" s="1"/>
  <c r="S629" i="4"/>
  <c r="K68" i="1" s="1"/>
  <c r="N686" i="4"/>
  <c r="F69" i="1" s="1"/>
  <c r="O689" i="4"/>
  <c r="G72" i="1" s="1"/>
  <c r="R690" i="4"/>
  <c r="J73" i="1" s="1"/>
  <c r="L73" i="1" s="1"/>
  <c r="S687" i="4"/>
  <c r="K70" i="1" s="1"/>
  <c r="R441" i="4"/>
  <c r="J48" i="1" s="1"/>
  <c r="O314" i="4"/>
  <c r="G33" i="1" s="1"/>
  <c r="N317" i="4"/>
  <c r="F36" i="1" s="1"/>
  <c r="R315" i="4"/>
  <c r="J34" i="1" s="1"/>
  <c r="O380" i="4"/>
  <c r="G43" i="1" s="1"/>
  <c r="R381" i="4"/>
  <c r="J44" i="1" s="1"/>
  <c r="S378" i="4"/>
  <c r="K41" i="1" s="1"/>
  <c r="O438" i="4"/>
  <c r="G45" i="1" s="1"/>
  <c r="N441" i="4"/>
  <c r="F48" i="1" s="1"/>
  <c r="H48" i="1" s="1"/>
  <c r="R439" i="4"/>
  <c r="J46" i="1" s="1"/>
  <c r="O504" i="4"/>
  <c r="G55" i="1" s="1"/>
  <c r="R505" i="4"/>
  <c r="J56" i="1" s="1"/>
  <c r="S502" i="4"/>
  <c r="K53" i="1" s="1"/>
  <c r="O562" i="4"/>
  <c r="G57" i="1" s="1"/>
  <c r="N565" i="4"/>
  <c r="F60" i="1" s="1"/>
  <c r="R563" i="4"/>
  <c r="J58" i="1" s="1"/>
  <c r="L58" i="1" s="1"/>
  <c r="O628" i="4"/>
  <c r="G67" i="1" s="1"/>
  <c r="R629" i="4"/>
  <c r="J68" i="1" s="1"/>
  <c r="S626" i="4"/>
  <c r="K65" i="1" s="1"/>
  <c r="O686" i="4"/>
  <c r="G69" i="1" s="1"/>
  <c r="N689" i="4"/>
  <c r="F72" i="1" s="1"/>
  <c r="R687" i="4"/>
  <c r="J70" i="1" s="1"/>
  <c r="R565" i="4"/>
  <c r="J60" i="1" s="1"/>
  <c r="O67" i="4"/>
  <c r="G10" i="1" s="1"/>
  <c r="O319" i="4"/>
  <c r="G38" i="1" s="1"/>
  <c r="R314" i="4"/>
  <c r="J33" i="1" s="1"/>
  <c r="S317" i="4"/>
  <c r="K36" i="1" s="1"/>
  <c r="N380" i="4"/>
  <c r="F43" i="1" s="1"/>
  <c r="O377" i="4"/>
  <c r="G40" i="1" s="1"/>
  <c r="H40" i="1" s="1"/>
  <c r="R378" i="4"/>
  <c r="J41" i="1" s="1"/>
  <c r="O443" i="4"/>
  <c r="G50" i="1" s="1"/>
  <c r="H50" i="1" s="1"/>
  <c r="R438" i="4"/>
  <c r="J45" i="1" s="1"/>
  <c r="L45" i="1" s="1"/>
  <c r="S441" i="4"/>
  <c r="K48" i="1" s="1"/>
  <c r="N504" i="4"/>
  <c r="F55" i="1" s="1"/>
  <c r="O501" i="4"/>
  <c r="G52" i="1" s="1"/>
  <c r="R502" i="4"/>
  <c r="J53" i="1" s="1"/>
  <c r="O567" i="4"/>
  <c r="G62" i="1" s="1"/>
  <c r="R562" i="4"/>
  <c r="J57" i="1" s="1"/>
  <c r="S565" i="4"/>
  <c r="K60" i="1" s="1"/>
  <c r="L60" i="1" s="1"/>
  <c r="N628" i="4"/>
  <c r="F67" i="1" s="1"/>
  <c r="O625" i="4"/>
  <c r="G64" i="1" s="1"/>
  <c r="H64" i="1" s="1"/>
  <c r="R626" i="4"/>
  <c r="J65" i="1" s="1"/>
  <c r="O691" i="4"/>
  <c r="G74" i="1" s="1"/>
  <c r="R686" i="4"/>
  <c r="J69" i="1" s="1"/>
  <c r="L69" i="1" s="1"/>
  <c r="S689" i="4"/>
  <c r="K72" i="1" s="1"/>
  <c r="R6" i="4"/>
  <c r="J5" i="1" s="1"/>
  <c r="O252" i="4"/>
  <c r="G27" i="1" s="1"/>
  <c r="N255" i="4"/>
  <c r="F30" i="1" s="1"/>
  <c r="R256" i="4"/>
  <c r="J31" i="1" s="1"/>
  <c r="L31" i="1" s="1"/>
  <c r="S253" i="4"/>
  <c r="K28" i="1" s="1"/>
  <c r="S71" i="4"/>
  <c r="K14" i="1" s="1"/>
  <c r="O257" i="4"/>
  <c r="G32" i="1" s="1"/>
  <c r="R253" i="4"/>
  <c r="J28" i="1" s="1"/>
  <c r="N128" i="4"/>
  <c r="F15" i="1" s="1"/>
  <c r="N257" i="4"/>
  <c r="F32" i="1" s="1"/>
  <c r="O254" i="4"/>
  <c r="G29" i="1" s="1"/>
  <c r="R252" i="4"/>
  <c r="J27" i="1" s="1"/>
  <c r="S255" i="4"/>
  <c r="K30" i="1" s="1"/>
  <c r="O131" i="4"/>
  <c r="G18" i="1" s="1"/>
  <c r="N254" i="4"/>
  <c r="F29" i="1" s="1"/>
  <c r="S252" i="4"/>
  <c r="K27" i="1" s="1"/>
  <c r="R255" i="4"/>
  <c r="J30" i="1" s="1"/>
  <c r="O256" i="4"/>
  <c r="G31" i="1" s="1"/>
  <c r="S257" i="4"/>
  <c r="K32" i="1" s="1"/>
  <c r="M314" i="4"/>
  <c r="E33" i="1" s="1"/>
  <c r="O7" i="4"/>
  <c r="G6" i="1" s="1"/>
  <c r="N192" i="4"/>
  <c r="F23" i="1" s="1"/>
  <c r="N256" i="4"/>
  <c r="F31" i="1" s="1"/>
  <c r="O253" i="4"/>
  <c r="G28" i="1" s="1"/>
  <c r="R257" i="4"/>
  <c r="J32" i="1" s="1"/>
  <c r="S254" i="4"/>
  <c r="K29" i="1" s="1"/>
  <c r="S195" i="4"/>
  <c r="K26" i="1" s="1"/>
  <c r="N253" i="4"/>
  <c r="F28" i="1" s="1"/>
  <c r="R254" i="4"/>
  <c r="J29" i="1" s="1"/>
  <c r="O4" i="4"/>
  <c r="G3" i="1" s="1"/>
  <c r="N5" i="4"/>
  <c r="F4" i="1" s="1"/>
  <c r="O70" i="4"/>
  <c r="G13" i="1" s="1"/>
  <c r="R9" i="4"/>
  <c r="J8" i="1" s="1"/>
  <c r="S6" i="4"/>
  <c r="K5" i="1" s="1"/>
  <c r="S66" i="4"/>
  <c r="K9" i="1" s="1"/>
  <c r="R69" i="4"/>
  <c r="J12" i="1" s="1"/>
  <c r="N129" i="4"/>
  <c r="F16" i="1" s="1"/>
  <c r="S132" i="4"/>
  <c r="K19" i="1" s="1"/>
  <c r="N195" i="4"/>
  <c r="F26" i="1" s="1"/>
  <c r="O192" i="4"/>
  <c r="G23" i="1" s="1"/>
  <c r="S190" i="4"/>
  <c r="K21" i="1" s="1"/>
  <c r="R193" i="4"/>
  <c r="J24" i="1" s="1"/>
  <c r="N70" i="4"/>
  <c r="F13" i="1" s="1"/>
  <c r="R132" i="4"/>
  <c r="J19" i="1" s="1"/>
  <c r="S129" i="4"/>
  <c r="K16" i="1" s="1"/>
  <c r="N7" i="4"/>
  <c r="F6" i="1" s="1"/>
  <c r="N67" i="4"/>
  <c r="F10" i="1" s="1"/>
  <c r="S8" i="4"/>
  <c r="K7" i="1" s="1"/>
  <c r="R71" i="4"/>
  <c r="J14" i="1" s="1"/>
  <c r="S68" i="4"/>
  <c r="K11" i="1" s="1"/>
  <c r="O128" i="4"/>
  <c r="G15" i="1" s="1"/>
  <c r="N131" i="4"/>
  <c r="F18" i="1" s="1"/>
  <c r="R129" i="4"/>
  <c r="J16" i="1" s="1"/>
  <c r="L16" i="1" s="1"/>
  <c r="O194" i="4"/>
  <c r="G25" i="1" s="1"/>
  <c r="R195" i="4"/>
  <c r="J26" i="1" s="1"/>
  <c r="S192" i="4"/>
  <c r="K23" i="1" s="1"/>
  <c r="O9" i="4"/>
  <c r="G8" i="1" s="1"/>
  <c r="N66" i="4"/>
  <c r="F9" i="1" s="1"/>
  <c r="O69" i="4"/>
  <c r="G12" i="1" s="1"/>
  <c r="R8" i="4"/>
  <c r="J7" i="1" s="1"/>
  <c r="S5" i="4"/>
  <c r="K4" i="1" s="1"/>
  <c r="R68" i="4"/>
  <c r="J11" i="1" s="1"/>
  <c r="O133" i="4"/>
  <c r="G20" i="1" s="1"/>
  <c r="R128" i="4"/>
  <c r="J15" i="1" s="1"/>
  <c r="S131" i="4"/>
  <c r="K18" i="1" s="1"/>
  <c r="N194" i="4"/>
  <c r="F25" i="1" s="1"/>
  <c r="O191" i="4"/>
  <c r="G22" i="1" s="1"/>
  <c r="R192" i="4"/>
  <c r="J23" i="1" s="1"/>
  <c r="N9" i="4"/>
  <c r="F8" i="1" s="1"/>
  <c r="O6" i="4"/>
  <c r="G5" i="1" s="1"/>
  <c r="O66" i="4"/>
  <c r="G9" i="1" s="1"/>
  <c r="N69" i="4"/>
  <c r="F12" i="1" s="1"/>
  <c r="R5" i="4"/>
  <c r="J4" i="1" s="1"/>
  <c r="S70" i="4"/>
  <c r="K13" i="1" s="1"/>
  <c r="N133" i="4"/>
  <c r="F20" i="1" s="1"/>
  <c r="O130" i="4"/>
  <c r="G17" i="1" s="1"/>
  <c r="S128" i="4"/>
  <c r="K15" i="1" s="1"/>
  <c r="R131" i="4"/>
  <c r="J18" i="1" s="1"/>
  <c r="N191" i="4"/>
  <c r="F22" i="1" s="1"/>
  <c r="S194" i="4"/>
  <c r="K25" i="1" s="1"/>
  <c r="N6" i="4"/>
  <c r="F5" i="1" s="1"/>
  <c r="O71" i="4"/>
  <c r="G14" i="1" s="1"/>
  <c r="R4" i="4"/>
  <c r="J3" i="1" s="1"/>
  <c r="S7" i="4"/>
  <c r="K6" i="1" s="1"/>
  <c r="R70" i="4"/>
  <c r="J13" i="1" s="1"/>
  <c r="S67" i="4"/>
  <c r="K10" i="1" s="1"/>
  <c r="N130" i="4"/>
  <c r="F17" i="1" s="1"/>
  <c r="S133" i="4"/>
  <c r="K20" i="1" s="1"/>
  <c r="N190" i="4"/>
  <c r="F21" i="1" s="1"/>
  <c r="O193" i="4"/>
  <c r="G24" i="1" s="1"/>
  <c r="R194" i="4"/>
  <c r="J25" i="1" s="1"/>
  <c r="S191" i="4"/>
  <c r="K22" i="1" s="1"/>
  <c r="O8" i="4"/>
  <c r="G7" i="1" s="1"/>
  <c r="N71" i="4"/>
  <c r="F14" i="1" s="1"/>
  <c r="O68" i="4"/>
  <c r="G11" i="1" s="1"/>
  <c r="S4" i="4"/>
  <c r="K3" i="1" s="1"/>
  <c r="R7" i="4"/>
  <c r="J6" i="1" s="1"/>
  <c r="R67" i="4"/>
  <c r="J10" i="1" s="1"/>
  <c r="O132" i="4"/>
  <c r="G19" i="1" s="1"/>
  <c r="R133" i="4"/>
  <c r="J20" i="1" s="1"/>
  <c r="S130" i="4"/>
  <c r="K17" i="1" s="1"/>
  <c r="O190" i="4"/>
  <c r="G21" i="1" s="1"/>
  <c r="N193" i="4"/>
  <c r="F24" i="1" s="1"/>
  <c r="R191" i="4"/>
  <c r="J22" i="1" s="1"/>
  <c r="N4" i="4"/>
  <c r="F3" i="1" s="1"/>
  <c r="N8" i="4"/>
  <c r="F7" i="1" s="1"/>
  <c r="O5" i="4"/>
  <c r="G4" i="1" s="1"/>
  <c r="N68" i="4"/>
  <c r="F11" i="1" s="1"/>
  <c r="S9" i="4"/>
  <c r="K8" i="1" s="1"/>
  <c r="R66" i="4"/>
  <c r="J9" i="1" s="1"/>
  <c r="S69" i="4"/>
  <c r="K12" i="1" s="1"/>
  <c r="N132" i="4"/>
  <c r="F19" i="1" s="1"/>
  <c r="O129" i="4"/>
  <c r="G16" i="1" s="1"/>
  <c r="R130" i="4"/>
  <c r="J17" i="1" s="1"/>
  <c r="O195" i="4"/>
  <c r="G26" i="1" s="1"/>
  <c r="R190" i="4"/>
  <c r="J21" i="1" s="1"/>
  <c r="S193" i="4"/>
  <c r="K24" i="1" s="1"/>
  <c r="L47" i="1"/>
  <c r="H37" i="1"/>
  <c r="H74" i="1" l="1"/>
  <c r="L71" i="1"/>
  <c r="L65" i="1"/>
  <c r="H52" i="1"/>
  <c r="H33" i="1"/>
  <c r="H56" i="1"/>
  <c r="H34" i="1"/>
  <c r="L62" i="1"/>
  <c r="L40" i="1"/>
  <c r="L38" i="1"/>
  <c r="H62" i="1"/>
  <c r="H54" i="1"/>
  <c r="L39" i="1"/>
  <c r="H51" i="1"/>
  <c r="L36" i="1"/>
  <c r="L67" i="1"/>
  <c r="L64" i="1"/>
  <c r="H61" i="1"/>
  <c r="H35" i="1"/>
  <c r="H49" i="1"/>
  <c r="L41" i="1"/>
  <c r="H41" i="1"/>
  <c r="L21" i="1"/>
  <c r="L6" i="1"/>
  <c r="L70" i="1"/>
  <c r="L44" i="1"/>
  <c r="L55" i="1"/>
  <c r="L5" i="1"/>
  <c r="H67" i="1"/>
  <c r="H45" i="1"/>
  <c r="H55" i="1"/>
  <c r="H27" i="1"/>
  <c r="H70" i="1"/>
  <c r="H44" i="1"/>
  <c r="L50" i="1"/>
  <c r="H57" i="1"/>
  <c r="H65" i="1"/>
  <c r="L49" i="1"/>
  <c r="L66" i="1"/>
  <c r="H58" i="1"/>
  <c r="L57" i="1"/>
  <c r="H72" i="1"/>
  <c r="H42" i="1"/>
  <c r="H68" i="1"/>
  <c r="H46" i="1"/>
  <c r="L74" i="1"/>
  <c r="L33" i="1"/>
  <c r="H53" i="1"/>
  <c r="L37" i="1"/>
  <c r="L54" i="1"/>
  <c r="H39" i="1"/>
  <c r="H66" i="1"/>
  <c r="L43" i="1"/>
  <c r="L68" i="1"/>
  <c r="L46" i="1"/>
  <c r="H36" i="1"/>
  <c r="H30" i="1"/>
  <c r="H60" i="1"/>
  <c r="L52" i="1"/>
  <c r="C10" i="2"/>
  <c r="F45" i="3"/>
  <c r="L72" i="1"/>
  <c r="C13" i="2"/>
  <c r="F63" i="3"/>
  <c r="C27" i="2"/>
  <c r="F58" i="3"/>
  <c r="C44" i="2"/>
  <c r="F71" i="3"/>
  <c r="C14" i="2"/>
  <c r="F69" i="3"/>
  <c r="C38" i="2"/>
  <c r="F35" i="3"/>
  <c r="C67" i="2"/>
  <c r="F31" i="3"/>
  <c r="C42" i="2"/>
  <c r="F59" i="3"/>
  <c r="C9" i="2"/>
  <c r="F39" i="3"/>
  <c r="C40" i="2"/>
  <c r="F47" i="3"/>
  <c r="C43" i="2"/>
  <c r="F65" i="3"/>
  <c r="C74" i="2"/>
  <c r="F73" i="3"/>
  <c r="C20" i="2"/>
  <c r="F16" i="3"/>
  <c r="C57" i="2"/>
  <c r="F60" i="3"/>
  <c r="B44" i="2"/>
  <c r="E71" i="3"/>
  <c r="B42" i="2"/>
  <c r="E59" i="3"/>
  <c r="B24" i="2"/>
  <c r="E40" i="3"/>
  <c r="B8" i="2"/>
  <c r="B55" i="2"/>
  <c r="E48" i="3"/>
  <c r="B74" i="2"/>
  <c r="E73" i="3"/>
  <c r="B28" i="2"/>
  <c r="E64" i="3"/>
  <c r="E41" i="3"/>
  <c r="B85" i="2"/>
  <c r="E50" i="3"/>
  <c r="B68" i="2"/>
  <c r="E37" i="3"/>
  <c r="E51" i="3"/>
  <c r="B89" i="2"/>
  <c r="E74" i="3"/>
  <c r="B26" i="2"/>
  <c r="B87" i="2"/>
  <c r="E62" i="3"/>
  <c r="L48" i="1"/>
  <c r="H38" i="1"/>
  <c r="H10" i="1"/>
  <c r="H29" i="1"/>
  <c r="L53" i="1"/>
  <c r="H43" i="1"/>
  <c r="H69" i="1"/>
  <c r="L56" i="1"/>
  <c r="L34" i="1"/>
  <c r="L42" i="1"/>
  <c r="H47" i="1"/>
  <c r="H21" i="1"/>
  <c r="L18" i="1"/>
  <c r="L8" i="1"/>
  <c r="H8" i="1"/>
  <c r="L61" i="1"/>
  <c r="L51" i="1"/>
  <c r="H63" i="1"/>
  <c r="L28" i="1"/>
  <c r="H9" i="1"/>
  <c r="H5" i="1"/>
  <c r="L24" i="1"/>
  <c r="L29" i="1"/>
  <c r="L30" i="1"/>
  <c r="H24" i="1"/>
  <c r="H19" i="1"/>
  <c r="L22" i="1"/>
  <c r="L23" i="1"/>
  <c r="H28" i="1"/>
  <c r="L27" i="1"/>
  <c r="L9" i="1"/>
  <c r="H14" i="1"/>
  <c r="L11" i="1"/>
  <c r="H3" i="1"/>
  <c r="L14" i="1"/>
  <c r="H23" i="1"/>
  <c r="H15" i="1"/>
  <c r="L32" i="1"/>
  <c r="H31" i="1"/>
  <c r="H32" i="1"/>
  <c r="L3" i="1"/>
  <c r="L25" i="1"/>
  <c r="H12" i="1"/>
  <c r="H22" i="1"/>
  <c r="H20" i="1"/>
  <c r="L26" i="1"/>
  <c r="H26" i="1"/>
  <c r="L17" i="1"/>
  <c r="H7" i="1"/>
  <c r="L13" i="1"/>
  <c r="H16" i="1"/>
  <c r="L10" i="1"/>
  <c r="H25" i="1"/>
  <c r="L20" i="1"/>
  <c r="L7" i="1"/>
  <c r="L12" i="1"/>
  <c r="H17" i="1"/>
  <c r="L19" i="1"/>
  <c r="H18" i="1"/>
  <c r="L15" i="1"/>
  <c r="H13" i="1"/>
  <c r="H11" i="1"/>
  <c r="L4" i="1"/>
  <c r="H6" i="1"/>
  <c r="B71" i="2" l="1"/>
  <c r="C6" i="2"/>
  <c r="F49" i="3"/>
  <c r="C84" i="2"/>
  <c r="B23" i="2"/>
  <c r="E52" i="3"/>
  <c r="B11" i="2"/>
  <c r="E33" i="3"/>
  <c r="E54" i="3"/>
  <c r="E56" i="3"/>
  <c r="B86" i="2"/>
  <c r="F62" i="3"/>
  <c r="F40" i="3"/>
  <c r="C24" i="2"/>
  <c r="C87" i="2"/>
  <c r="W60" i="2" s="1"/>
  <c r="E34" i="3"/>
  <c r="F36" i="3"/>
  <c r="V43" i="2"/>
  <c r="C53" i="2"/>
  <c r="E61" i="3"/>
  <c r="B72" i="2"/>
  <c r="F38" i="3"/>
  <c r="C83" i="2"/>
  <c r="W56" i="2" s="1"/>
  <c r="B56" i="2"/>
  <c r="V27" i="2" s="1"/>
  <c r="C73" i="2"/>
  <c r="V60" i="2"/>
  <c r="V62" i="2"/>
  <c r="F67" i="3"/>
  <c r="F64" i="3"/>
  <c r="C28" i="2"/>
  <c r="B84" i="2"/>
  <c r="V40" i="2"/>
  <c r="E35" i="3"/>
  <c r="B38" i="2"/>
  <c r="B39" i="2"/>
  <c r="C39" i="2"/>
  <c r="W57" i="2" s="1"/>
  <c r="E49" i="3"/>
  <c r="B70" i="2"/>
  <c r="E44" i="3"/>
  <c r="F41" i="3"/>
  <c r="E70" i="3"/>
  <c r="B29" i="2"/>
  <c r="V46" i="2" s="1"/>
  <c r="B58" i="2"/>
  <c r="B88" i="2"/>
  <c r="B12" i="2"/>
  <c r="F5" i="3"/>
  <c r="C26" i="2"/>
  <c r="E39" i="3"/>
  <c r="B54" i="2"/>
  <c r="C85" i="2"/>
  <c r="W58" i="2" s="1"/>
  <c r="C71" i="2"/>
  <c r="B57" i="2"/>
  <c r="C56" i="2"/>
  <c r="B59" i="2"/>
  <c r="F44" i="3"/>
  <c r="B52" i="2"/>
  <c r="C68" i="2"/>
  <c r="C12" i="2"/>
  <c r="W28" i="2" s="1"/>
  <c r="C29" i="2"/>
  <c r="W46" i="2" s="1"/>
  <c r="B53" i="2"/>
  <c r="V24" i="2" s="1"/>
  <c r="E53" i="3"/>
  <c r="E58" i="3"/>
  <c r="B7" i="2"/>
  <c r="C48" i="2"/>
  <c r="C25" i="2"/>
  <c r="C8" i="2"/>
  <c r="C58" i="2"/>
  <c r="E55" i="3"/>
  <c r="F21" i="3"/>
  <c r="F68" i="3"/>
  <c r="C89" i="2"/>
  <c r="W62" i="2" s="1"/>
  <c r="C70" i="2"/>
  <c r="B10" i="2"/>
  <c r="V26" i="2" s="1"/>
  <c r="F43" i="3"/>
  <c r="B25" i="2"/>
  <c r="V42" i="2" s="1"/>
  <c r="E65" i="3"/>
  <c r="B73" i="2"/>
  <c r="V45" i="2" s="1"/>
  <c r="E27" i="3"/>
  <c r="F70" i="3"/>
  <c r="F6" i="3"/>
  <c r="C33" i="2"/>
  <c r="B43" i="2"/>
  <c r="E67" i="3"/>
  <c r="E46" i="3"/>
  <c r="C69" i="2"/>
  <c r="W41" i="2" s="1"/>
  <c r="F55" i="3"/>
  <c r="C88" i="2"/>
  <c r="W61" i="2" s="1"/>
  <c r="F74" i="3"/>
  <c r="E45" i="3"/>
  <c r="E66" i="3"/>
  <c r="E57" i="3"/>
  <c r="E68" i="3"/>
  <c r="F50" i="3"/>
  <c r="B41" i="2"/>
  <c r="B27" i="2"/>
  <c r="V44" i="2" s="1"/>
  <c r="F66" i="3"/>
  <c r="E36" i="3"/>
  <c r="E72" i="3"/>
  <c r="E42" i="3"/>
  <c r="F57" i="3"/>
  <c r="F33" i="3"/>
  <c r="E30" i="3"/>
  <c r="B9" i="2"/>
  <c r="F54" i="3"/>
  <c r="E60" i="3"/>
  <c r="F52" i="3"/>
  <c r="F37" i="3"/>
  <c r="F46" i="3"/>
  <c r="C65" i="2"/>
  <c r="W37" i="2" s="1"/>
  <c r="F19" i="3"/>
  <c r="C64" i="2"/>
  <c r="F13" i="3"/>
  <c r="C66" i="2"/>
  <c r="F25" i="3"/>
  <c r="C54" i="2"/>
  <c r="W25" i="2" s="1"/>
  <c r="F42" i="3"/>
  <c r="C34" i="2"/>
  <c r="F11" i="3"/>
  <c r="C11" i="2"/>
  <c r="F51" i="3"/>
  <c r="C23" i="2"/>
  <c r="F34" i="3"/>
  <c r="C55" i="2"/>
  <c r="W26" i="2" s="1"/>
  <c r="F48" i="3"/>
  <c r="C49" i="2"/>
  <c r="F12" i="3"/>
  <c r="C35" i="2"/>
  <c r="F17" i="3"/>
  <c r="C52" i="2"/>
  <c r="F30" i="3"/>
  <c r="C72" i="2"/>
  <c r="W44" i="2" s="1"/>
  <c r="F61" i="3"/>
  <c r="C86" i="2"/>
  <c r="F56" i="3"/>
  <c r="C79" i="2"/>
  <c r="F14" i="3"/>
  <c r="C18" i="2"/>
  <c r="F4" i="3"/>
  <c r="C4" i="2"/>
  <c r="F9" i="3"/>
  <c r="C22" i="2"/>
  <c r="W39" i="2" s="1"/>
  <c r="F28" i="3"/>
  <c r="C80" i="2"/>
  <c r="F20" i="3"/>
  <c r="C81" i="2"/>
  <c r="F26" i="3"/>
  <c r="C82" i="2"/>
  <c r="F32" i="3"/>
  <c r="C7" i="2"/>
  <c r="F27" i="3"/>
  <c r="C51" i="2"/>
  <c r="W22" i="2" s="1"/>
  <c r="F24" i="3"/>
  <c r="C78" i="2"/>
  <c r="F8" i="3"/>
  <c r="C63" i="2"/>
  <c r="F7" i="3"/>
  <c r="C37" i="2"/>
  <c r="F29" i="3"/>
  <c r="C50" i="2"/>
  <c r="F18" i="3"/>
  <c r="C41" i="2"/>
  <c r="F53" i="3"/>
  <c r="C21" i="2"/>
  <c r="F22" i="3"/>
  <c r="C5" i="2"/>
  <c r="F15" i="3"/>
  <c r="C19" i="2"/>
  <c r="W36" i="2" s="1"/>
  <c r="F10" i="3"/>
  <c r="C36" i="2"/>
  <c r="W54" i="2" s="1"/>
  <c r="F23" i="3"/>
  <c r="C59" i="2"/>
  <c r="W30" i="2" s="1"/>
  <c r="F72" i="3"/>
  <c r="C3" i="2"/>
  <c r="F3" i="3"/>
  <c r="B65" i="2"/>
  <c r="E19" i="3"/>
  <c r="B51" i="2"/>
  <c r="E24" i="3"/>
  <c r="B48" i="2"/>
  <c r="E6" i="3"/>
  <c r="B82" i="2"/>
  <c r="E32" i="3"/>
  <c r="B79" i="2"/>
  <c r="E14" i="3"/>
  <c r="B35" i="2"/>
  <c r="E17" i="3"/>
  <c r="B81" i="2"/>
  <c r="E26" i="3"/>
  <c r="B67" i="2"/>
  <c r="E31" i="3"/>
  <c r="B78" i="2"/>
  <c r="E8" i="3"/>
  <c r="B14" i="2"/>
  <c r="E69" i="3"/>
  <c r="B83" i="2"/>
  <c r="E38" i="3"/>
  <c r="B69" i="2"/>
  <c r="V41" i="2" s="1"/>
  <c r="E43" i="3"/>
  <c r="B63" i="2"/>
  <c r="E7" i="3"/>
  <c r="B64" i="2"/>
  <c r="E13" i="3"/>
  <c r="B5" i="2"/>
  <c r="E15" i="3"/>
  <c r="B33" i="2"/>
  <c r="E5" i="3"/>
  <c r="B13" i="2"/>
  <c r="E63" i="3"/>
  <c r="B80" i="2"/>
  <c r="E20" i="3"/>
  <c r="B21" i="2"/>
  <c r="E22" i="3"/>
  <c r="B36" i="2"/>
  <c r="E23" i="3"/>
  <c r="B4" i="2"/>
  <c r="E9" i="3"/>
  <c r="B6" i="2"/>
  <c r="V22" i="2" s="1"/>
  <c r="E21" i="3"/>
  <c r="B37" i="2"/>
  <c r="E29" i="3"/>
  <c r="B34" i="2"/>
  <c r="E11" i="3"/>
  <c r="B66" i="2"/>
  <c r="E25" i="3"/>
  <c r="B22" i="2"/>
  <c r="E28" i="3"/>
  <c r="B50" i="2"/>
  <c r="E18" i="3"/>
  <c r="B20" i="2"/>
  <c r="E16" i="3"/>
  <c r="B49" i="2"/>
  <c r="E12" i="3"/>
  <c r="B40" i="2"/>
  <c r="V58" i="2" s="1"/>
  <c r="E47" i="3"/>
  <c r="B19" i="2"/>
  <c r="E10" i="3"/>
  <c r="B3" i="2"/>
  <c r="E3" i="3"/>
  <c r="H4" i="1"/>
  <c r="V61" i="2" l="1"/>
  <c r="V59" i="2"/>
  <c r="W45" i="2"/>
  <c r="W24" i="2"/>
  <c r="V36" i="2"/>
  <c r="W38" i="2"/>
  <c r="V57" i="2"/>
  <c r="V54" i="2"/>
  <c r="W55" i="2"/>
  <c r="V29" i="2"/>
  <c r="V55" i="2"/>
  <c r="W53" i="2"/>
  <c r="V56" i="2"/>
  <c r="W52" i="2"/>
  <c r="V52" i="2"/>
  <c r="V53" i="2"/>
  <c r="W59" i="2"/>
  <c r="W51" i="2"/>
  <c r="V38" i="2"/>
  <c r="V51" i="2"/>
  <c r="W40" i="2"/>
  <c r="V39" i="2"/>
  <c r="W43" i="2"/>
  <c r="V37" i="2"/>
  <c r="W42" i="2"/>
  <c r="W35" i="2"/>
  <c r="N13" i="2"/>
  <c r="W23" i="2"/>
  <c r="W27" i="2"/>
  <c r="V23" i="2"/>
  <c r="W21" i="2"/>
  <c r="W19" i="2"/>
  <c r="V28" i="2"/>
  <c r="W20" i="2"/>
  <c r="W29" i="2"/>
  <c r="V21" i="2"/>
  <c r="V30" i="2"/>
  <c r="V20" i="2"/>
  <c r="V25" i="2"/>
  <c r="V19" i="2"/>
  <c r="M8" i="2"/>
  <c r="M9" i="2"/>
  <c r="N14" i="2"/>
  <c r="N12" i="2"/>
  <c r="N10" i="2"/>
  <c r="M11" i="2"/>
  <c r="N9" i="2"/>
  <c r="M10" i="2"/>
  <c r="N8" i="2"/>
  <c r="M12" i="2"/>
  <c r="M14" i="2"/>
  <c r="M13" i="2"/>
  <c r="W5" i="2"/>
  <c r="W8" i="2"/>
  <c r="N11" i="2"/>
  <c r="N5" i="2"/>
  <c r="N3" i="2"/>
  <c r="N4" i="2"/>
  <c r="N6" i="2"/>
  <c r="N7" i="2"/>
  <c r="W7" i="2"/>
  <c r="W6" i="2"/>
  <c r="W4" i="2"/>
  <c r="V6" i="2"/>
  <c r="W3" i="2"/>
  <c r="V3" i="2"/>
  <c r="V7" i="2"/>
  <c r="M5" i="2"/>
  <c r="M4" i="2"/>
  <c r="M6" i="2"/>
  <c r="V8" i="2"/>
  <c r="V5" i="2"/>
  <c r="M7" i="2"/>
  <c r="B18" i="2"/>
  <c r="V35" i="2" s="1"/>
  <c r="E4" i="3"/>
  <c r="W12" i="2" l="1"/>
  <c r="V12" i="2"/>
  <c r="W13" i="2"/>
  <c r="V14" i="2"/>
  <c r="W14" i="2"/>
  <c r="M3" i="2"/>
  <c r="W10" i="2"/>
  <c r="W11" i="2"/>
  <c r="V11" i="2"/>
  <c r="V4" i="2"/>
  <c r="V10" i="2" l="1"/>
  <c r="V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<sst xmlns="http://schemas.openxmlformats.org/spreadsheetml/2006/main" count="599" uniqueCount="63">
  <si>
    <t>Input Size</t>
  </si>
  <si>
    <t>Initial Order</t>
  </si>
  <si>
    <t>Has Duplicates</t>
  </si>
  <si>
    <t>Number of Runs</t>
  </si>
  <si>
    <t>Trial 1</t>
  </si>
  <si>
    <t>Trial 2</t>
  </si>
  <si>
    <t>Trial 3</t>
  </si>
  <si>
    <t>Average Time</t>
  </si>
  <si>
    <t>useIntSort</t>
  </si>
  <si>
    <t>sort</t>
  </si>
  <si>
    <t>Random</t>
  </si>
  <si>
    <t>Sorted</t>
  </si>
  <si>
    <t>Reverse</t>
  </si>
  <si>
    <t>No</t>
  </si>
  <si>
    <t>Yes</t>
  </si>
  <si>
    <t>Initially Random with No Duplicates</t>
  </si>
  <si>
    <t>Initially Sorted with No Duplicates</t>
  </si>
  <si>
    <t>Initially Reversed with No Duplicates</t>
  </si>
  <si>
    <t>Initially Random with Duplicates</t>
  </si>
  <si>
    <t>Initially Sorted with Duplicates</t>
  </si>
  <si>
    <t>Initially Reversed with Duplicates</t>
  </si>
  <si>
    <t>UNIX sort</t>
  </si>
  <si>
    <t>Input</t>
  </si>
  <si>
    <t>Initial</t>
  </si>
  <si>
    <t>Has</t>
  </si>
  <si>
    <t>Number</t>
  </si>
  <si>
    <t>AvgTime</t>
  </si>
  <si>
    <t>Size</t>
  </si>
  <si>
    <t>Order</t>
  </si>
  <si>
    <t>Dups</t>
  </si>
  <si>
    <t>of runs</t>
  </si>
  <si>
    <t>forusel</t>
  </si>
  <si>
    <t>forsort</t>
  </si>
  <si>
    <t>Test</t>
  </si>
  <si>
    <t>No Duplicates</t>
  </si>
  <si>
    <t>Duplicates</t>
  </si>
  <si>
    <t>Average for each input size</t>
  </si>
  <si>
    <t>Average for each test</t>
  </si>
  <si>
    <t>============================= N = 5000 =============================</t>
  </si>
  <si>
    <t>====================== Random No Duplicates ======================</t>
  </si>
  <si>
    <t>- useIntList:</t>
  </si>
  <si>
    <t>- sort:</t>
  </si>
  <si>
    <t>====================== Sorted No Duplicates ======================</t>
  </si>
  <si>
    <t>====================== Reverse No Duplicates ======================</t>
  </si>
  <si>
    <t>====================== Random With Duplicates ======================</t>
  </si>
  <si>
    <t>====================== Sorted With Duplicates ======================</t>
  </si>
  <si>
    <t>====================== Reverse With Duplicates ======================</t>
  </si>
  <si>
    <t>============================= N = 10000 =============================</t>
  </si>
  <si>
    <t>============================= N = 20000 =============================</t>
  </si>
  <si>
    <t>============================= N = 40000 =============================</t>
  </si>
  <si>
    <t>============================= N = 50000 =============================</t>
  </si>
  <si>
    <t>============================= N = 60000 =============================</t>
  </si>
  <si>
    <t>============================= N = 80000 =============================</t>
  </si>
  <si>
    <t>============================= N = 90000 =============================</t>
  </si>
  <si>
    <t>============================= N = 100000 =============================</t>
  </si>
  <si>
    <t>============================= N = 150000 =============================</t>
  </si>
  <si>
    <t>============================= N = 200000 =============================</t>
  </si>
  <si>
    <t>============================= N = 250000 =============================</t>
  </si>
  <si>
    <t>Initially Random</t>
  </si>
  <si>
    <t>Initially Sorted</t>
  </si>
  <si>
    <t>Initially Reversed</t>
  </si>
  <si>
    <t>Paste results.txt contents into the yellow cell</t>
  </si>
  <si>
    <t>&lt;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</si>
</sst>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9" borderId="13" xfId="0" applyNumberFormat="1" applyFill="1" applyBorder="1" applyAlignment="1">
      <alignment horizontal="center" vertical="center"/>
    </xf>
    <xf numFmtId="164" fontId="0" fillId="9" borderId="14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10" borderId="0" xfId="0" applyFill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0" fillId="11" borderId="12" xfId="0" applyFont="1" applyFill="1" applyBorder="1" applyAlignment="1">
      <alignment horizontal="center"/>
    </xf>
    <xf numFmtId="0" fontId="0" fillId="11" borderId="13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Random with No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Analysis!$B$3:$B$14</c:f>
              <c:numCache>
                <c:formatCode>General</c:formatCode>
                <c:ptCount val="12"/>
                <c:pt idx="0">
                  <c:v>0.12266666666666666</c:v>
                </c:pt>
                <c:pt idx="1">
                  <c:v>0.58533333333333326</c:v>
                </c:pt>
                <c:pt idx="2">
                  <c:v>3.8799999999999994</c:v>
                </c:pt>
                <c:pt idx="3">
                  <c:v>20.916</c:v>
                </c:pt>
                <c:pt idx="4">
                  <c:v>34.256</c:v>
                </c:pt>
                <c:pt idx="5">
                  <c:v>51.145333333333333</c:v>
                </c:pt>
                <c:pt idx="6">
                  <c:v>95.782666666666671</c:v>
                </c:pt>
                <c:pt idx="7">
                  <c:v>122.63733333333333</c:v>
                </c:pt>
                <c:pt idx="8">
                  <c:v>153.84400000000002</c:v>
                </c:pt>
                <c:pt idx="9">
                  <c:v>364.93199999999996</c:v>
                </c:pt>
                <c:pt idx="10">
                  <c:v>743.07866666666666</c:v>
                </c:pt>
                <c:pt idx="11">
                  <c:v>1242.9346666666668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6-E74A-B7BB-52E99D2024F3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Analysis!$C$3:$C$14</c:f>
              <c:numCache>
                <c:formatCode>General</c:formatCode>
                <c:ptCount val="12"/>
                <c:pt idx="0">
                  <c:v>0</c:v>
                </c:pt>
                <c:pt idx="1">
                  <c:v>2.6666666666666666E-3</c:v>
                </c:pt>
                <c:pt idx="2">
                  <c:v>6.6666666666666671E-3</c:v>
                </c:pt>
                <c:pt idx="3">
                  <c:v>1.3333333333333334E-2</c:v>
                </c:pt>
                <c:pt idx="4">
                  <c:v>1.8666666666666668E-2</c:v>
                </c:pt>
                <c:pt idx="5">
                  <c:v>2.2666666666666668E-2</c:v>
                </c:pt>
                <c:pt idx="6">
                  <c:v>2.9333333333333333E-2</c:v>
                </c:pt>
                <c:pt idx="7">
                  <c:v>3.7333333333333329E-2</c:v>
                </c:pt>
                <c:pt idx="8">
                  <c:v>3.4666666666666665E-2</c:v>
                </c:pt>
                <c:pt idx="9">
                  <c:v>6.4000000000000001E-2</c:v>
                </c:pt>
                <c:pt idx="10">
                  <c:v>8.666666666666667E-2</c:v>
                </c:pt>
                <c:pt idx="11">
                  <c:v>0.11466666666666665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6-E74A-B7BB-52E99D20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Sorted with No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Analysis!$A$18:$A$29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Analysis!$B$18:$B$29</c:f>
              <c:numCache>
                <c:formatCode>General</c:formatCode>
                <c:ptCount val="12"/>
                <c:pt idx="0">
                  <c:v>5.6000000000000001E-2</c:v>
                </c:pt>
                <c:pt idx="1">
                  <c:v>0.22</c:v>
                </c:pt>
                <c:pt idx="2">
                  <c:v>0.876</c:v>
                </c:pt>
                <c:pt idx="3">
                  <c:v>3.5066666666666664</c:v>
                </c:pt>
                <c:pt idx="4">
                  <c:v>5.4706666666666663</c:v>
                </c:pt>
                <c:pt idx="5">
                  <c:v>7.8586666666666671</c:v>
                </c:pt>
                <c:pt idx="6">
                  <c:v>14.002666666666668</c:v>
                </c:pt>
                <c:pt idx="7">
                  <c:v>17.673333333333332</c:v>
                </c:pt>
                <c:pt idx="8">
                  <c:v>21.84</c:v>
                </c:pt>
                <c:pt idx="9">
                  <c:v>49.072000000000003</c:v>
                </c:pt>
                <c:pt idx="10">
                  <c:v>87.85333333333331</c:v>
                </c:pt>
                <c:pt idx="11">
                  <c:v>136.03200000000001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E-B44B-9BA2-521E832E89B7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Analysis!$A$18:$A$29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Analysis!$C$18:$C$29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2.6666666666666666E-3</c:v>
                </c:pt>
                <c:pt idx="3">
                  <c:v>4.0000000000000001E-3</c:v>
                </c:pt>
                <c:pt idx="4">
                  <c:v>6.6666666666666671E-3</c:v>
                </c:pt>
                <c:pt idx="5">
                  <c:v>6.6666666666666671E-3</c:v>
                </c:pt>
                <c:pt idx="6">
                  <c:v>1.0666666666666666E-2</c:v>
                </c:pt>
                <c:pt idx="7">
                  <c:v>1.3333333333333334E-2</c:v>
                </c:pt>
                <c:pt idx="8">
                  <c:v>1.4666666666666666E-2</c:v>
                </c:pt>
                <c:pt idx="9">
                  <c:v>2.1333333333333333E-2</c:v>
                </c:pt>
                <c:pt idx="10">
                  <c:v>3.0666666666666665E-2</c:v>
                </c:pt>
                <c:pt idx="11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E-B44B-9BA2-521E832E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Reversed with No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Analysis!$A$33:$A$44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Analysis!$B$33:$B$44</c:f>
              <c:numCache>
                <c:formatCode>General</c:formatCode>
                <c:ptCount val="12"/>
                <c:pt idx="0">
                  <c:v>5.6000000000000001E-2</c:v>
                </c:pt>
                <c:pt idx="1">
                  <c:v>0.22</c:v>
                </c:pt>
                <c:pt idx="2">
                  <c:v>0.87733333333333341</c:v>
                </c:pt>
                <c:pt idx="3">
                  <c:v>3.496</c:v>
                </c:pt>
                <c:pt idx="4">
                  <c:v>5.4600000000000009</c:v>
                </c:pt>
                <c:pt idx="5">
                  <c:v>7.8573333333333331</c:v>
                </c:pt>
                <c:pt idx="6">
                  <c:v>13.923999999999999</c:v>
                </c:pt>
                <c:pt idx="7">
                  <c:v>17.686666666666664</c:v>
                </c:pt>
                <c:pt idx="8">
                  <c:v>21.829333333333334</c:v>
                </c:pt>
                <c:pt idx="9">
                  <c:v>49.165333333333336</c:v>
                </c:pt>
                <c:pt idx="10">
                  <c:v>87.608000000000004</c:v>
                </c:pt>
                <c:pt idx="11">
                  <c:v>136.63733333333332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2-174F-8761-A5774FC99ECC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Analysis!$A$33:$A$44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Analysis!$C$33:$C$44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1.3333333333333333E-3</c:v>
                </c:pt>
                <c:pt idx="3">
                  <c:v>6.6666666666666671E-3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1.3333333333333334E-2</c:v>
                </c:pt>
                <c:pt idx="7">
                  <c:v>1.6E-2</c:v>
                </c:pt>
                <c:pt idx="8">
                  <c:v>1.8666666666666668E-2</c:v>
                </c:pt>
                <c:pt idx="9">
                  <c:v>2.2666666666666668E-2</c:v>
                </c:pt>
                <c:pt idx="10">
                  <c:v>3.0666666666666665E-2</c:v>
                </c:pt>
                <c:pt idx="11">
                  <c:v>4.5333333333333337E-2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2-174F-8761-A5774FC9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Random with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Analysis!$A$48:$A$59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Analysis!$B$48:$B$59</c:f>
              <c:numCache>
                <c:formatCode>General</c:formatCode>
                <c:ptCount val="12"/>
                <c:pt idx="0">
                  <c:v>0.11600000000000001</c:v>
                </c:pt>
                <c:pt idx="1">
                  <c:v>0.60666666666666658</c:v>
                </c:pt>
                <c:pt idx="2">
                  <c:v>3.8559999999999999</c:v>
                </c:pt>
                <c:pt idx="3">
                  <c:v>21.333333333333332</c:v>
                </c:pt>
                <c:pt idx="4">
                  <c:v>34.636000000000003</c:v>
                </c:pt>
                <c:pt idx="5">
                  <c:v>51.180000000000007</c:v>
                </c:pt>
                <c:pt idx="6">
                  <c:v>95.911999999999992</c:v>
                </c:pt>
                <c:pt idx="7">
                  <c:v>122.92533333333331</c:v>
                </c:pt>
                <c:pt idx="8">
                  <c:v>152.67600000000002</c:v>
                </c:pt>
                <c:pt idx="9">
                  <c:v>364.64933333333329</c:v>
                </c:pt>
                <c:pt idx="10">
                  <c:v>742.17733333333342</c:v>
                </c:pt>
                <c:pt idx="11">
                  <c:v>1241.9106666666667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8-B14A-A86B-38158EFB5BC4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Analysis!$A$48:$A$59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Analysis!$C$48:$C$59</c:f>
              <c:numCache>
                <c:formatCode>General</c:formatCode>
                <c:ptCount val="12"/>
                <c:pt idx="0">
                  <c:v>0</c:v>
                </c:pt>
                <c:pt idx="1">
                  <c:v>1.3333333333333333E-3</c:v>
                </c:pt>
                <c:pt idx="2">
                  <c:v>6.6666666666666671E-3</c:v>
                </c:pt>
                <c:pt idx="3">
                  <c:v>1.6E-2</c:v>
                </c:pt>
                <c:pt idx="4">
                  <c:v>1.6E-2</c:v>
                </c:pt>
                <c:pt idx="5">
                  <c:v>2.1333333333333333E-2</c:v>
                </c:pt>
                <c:pt idx="6">
                  <c:v>3.2000000000000001E-2</c:v>
                </c:pt>
                <c:pt idx="7">
                  <c:v>3.4666666666666672E-2</c:v>
                </c:pt>
                <c:pt idx="8">
                  <c:v>0.04</c:v>
                </c:pt>
                <c:pt idx="9">
                  <c:v>6.133333333333333E-2</c:v>
                </c:pt>
                <c:pt idx="10">
                  <c:v>8.8000000000000009E-2</c:v>
                </c:pt>
                <c:pt idx="11">
                  <c:v>0.11733333333333333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8-B14A-A86B-38158EFB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Sorted with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Analysis!$A$63:$A$74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Analysis!$B$63:$B$74</c:f>
              <c:numCache>
                <c:formatCode>General</c:formatCode>
                <c:ptCount val="12"/>
                <c:pt idx="0">
                  <c:v>5.6000000000000001E-2</c:v>
                </c:pt>
                <c:pt idx="1">
                  <c:v>0.22133333333333335</c:v>
                </c:pt>
                <c:pt idx="2">
                  <c:v>0.89200000000000002</c:v>
                </c:pt>
                <c:pt idx="3">
                  <c:v>3.4866666666666668</c:v>
                </c:pt>
                <c:pt idx="4">
                  <c:v>5.4653333333333336</c:v>
                </c:pt>
                <c:pt idx="5">
                  <c:v>7.8853333333333326</c:v>
                </c:pt>
                <c:pt idx="6">
                  <c:v>13.928000000000003</c:v>
                </c:pt>
                <c:pt idx="7">
                  <c:v>17.692000000000004</c:v>
                </c:pt>
                <c:pt idx="8">
                  <c:v>21.822666666666663</c:v>
                </c:pt>
                <c:pt idx="9">
                  <c:v>49.142666666666663</c:v>
                </c:pt>
                <c:pt idx="10">
                  <c:v>87.534666666666666</c:v>
                </c:pt>
                <c:pt idx="11">
                  <c:v>136.50933333333333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A-1647-B511-3EA310967B75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Analysis!$A$63:$A$74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Analysis!$C$63:$C$74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1.3333333333333333E-3</c:v>
                </c:pt>
                <c:pt idx="3">
                  <c:v>6.6666666666666671E-3</c:v>
                </c:pt>
                <c:pt idx="4">
                  <c:v>6.6666666666666671E-3</c:v>
                </c:pt>
                <c:pt idx="5">
                  <c:v>6.6666666666666671E-3</c:v>
                </c:pt>
                <c:pt idx="6">
                  <c:v>1.2000000000000002E-2</c:v>
                </c:pt>
                <c:pt idx="7">
                  <c:v>1.3333333333333334E-2</c:v>
                </c:pt>
                <c:pt idx="8">
                  <c:v>1.4666666666666666E-2</c:v>
                </c:pt>
                <c:pt idx="9">
                  <c:v>0.02</c:v>
                </c:pt>
                <c:pt idx="10">
                  <c:v>3.0666666666666665E-2</c:v>
                </c:pt>
                <c:pt idx="11">
                  <c:v>3.8666666666666662E-2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A-1647-B511-3EA310967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Initially Reversed with Duplicates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Analysis!$A$78:$A$89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Analysis!$B$78:$B$89</c:f>
              <c:numCache>
                <c:formatCode>General</c:formatCode>
                <c:ptCount val="12"/>
                <c:pt idx="0">
                  <c:v>5.6000000000000001E-2</c:v>
                </c:pt>
                <c:pt idx="1">
                  <c:v>0.22</c:v>
                </c:pt>
                <c:pt idx="2">
                  <c:v>0.88</c:v>
                </c:pt>
                <c:pt idx="3">
                  <c:v>3.4933333333333336</c:v>
                </c:pt>
                <c:pt idx="4">
                  <c:v>5.4640000000000013</c:v>
                </c:pt>
                <c:pt idx="5">
                  <c:v>7.8453333333333335</c:v>
                </c:pt>
                <c:pt idx="6">
                  <c:v>13.941333333333333</c:v>
                </c:pt>
                <c:pt idx="7">
                  <c:v>17.693333333333332</c:v>
                </c:pt>
                <c:pt idx="8">
                  <c:v>21.829333333333334</c:v>
                </c:pt>
                <c:pt idx="9">
                  <c:v>49.126666666666665</c:v>
                </c:pt>
                <c:pt idx="10">
                  <c:v>87.543999999999997</c:v>
                </c:pt>
                <c:pt idx="11">
                  <c:v>136.34933333333333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B-A147-B931-A23AC1CF06A0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Analysis!$A$78:$A$89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Analysis!$C$78:$C$89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2.6666666666666666E-3</c:v>
                </c:pt>
                <c:pt idx="3">
                  <c:v>5.3333333333333332E-3</c:v>
                </c:pt>
                <c:pt idx="4">
                  <c:v>8.0000000000000002E-3</c:v>
                </c:pt>
                <c:pt idx="5">
                  <c:v>1.0666666666666666E-2</c:v>
                </c:pt>
                <c:pt idx="6">
                  <c:v>1.4666666666666666E-2</c:v>
                </c:pt>
                <c:pt idx="7">
                  <c:v>1.3333333333333334E-2</c:v>
                </c:pt>
                <c:pt idx="8">
                  <c:v>1.7333333333333336E-2</c:v>
                </c:pt>
                <c:pt idx="9">
                  <c:v>3.2000000000000001E-2</c:v>
                </c:pt>
                <c:pt idx="10">
                  <c:v>3.8666666666666662E-2</c:v>
                </c:pt>
                <c:pt idx="11">
                  <c:v>5.0666666666666665E-2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B-A147-B931-A23AC1CF0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Size vs Computation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61759765023029"/>
          <c:y val="0.12470107538725167"/>
          <c:w val="0.82901202955724829"/>
          <c:h val="0.72601745571467602"/>
        </c:manualLayout>
      </c:layout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1.1423840836213155E-2"/>
                  <c:y val="-3.698828024884084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2E-5B46-8ADD-127EDFF203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Analysis!$L$3:$L$14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Analysis!$M$3:$M$14</c:f>
              <c:numCache>
                <c:formatCode>General</c:formatCode>
                <c:ptCount val="12"/>
                <c:pt idx="0">
                  <c:v>7.7111111111111116E-2</c:v>
                </c:pt>
                <c:pt idx="1">
                  <c:v>0.34555555555555556</c:v>
                </c:pt>
                <c:pt idx="2">
                  <c:v>1.8768888888888888</c:v>
                </c:pt>
                <c:pt idx="3">
                  <c:v>9.3719999999999981</c:v>
                </c:pt>
                <c:pt idx="4">
                  <c:v>15.125333333333332</c:v>
                </c:pt>
                <c:pt idx="5">
                  <c:v>22.295333333333335</c:v>
                </c:pt>
                <c:pt idx="6">
                  <c:v>41.248444444444438</c:v>
                </c:pt>
                <c:pt idx="7">
                  <c:v>52.717999999999996</c:v>
                </c:pt>
                <c:pt idx="8">
                  <c:v>65.640222222222235</c:v>
                </c:pt>
                <c:pt idx="9">
                  <c:v>154.34799999999998</c:v>
                </c:pt>
                <c:pt idx="10">
                  <c:v>305.96600000000007</c:v>
                </c:pt>
                <c:pt idx="11">
                  <c:v>505.06222222222232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E-5B46-8ADD-127EDFF203F5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2.6655628617830697E-2"/>
                  <c:y val="-4.70759930439792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UNIX </a:t>
                    </a:r>
                    <a:fld id="{BF5EA2C3-2EF8-4640-85A0-039DA1B692BF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F2E-5B46-8ADD-127EDFF203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Analysis!$L$3:$L$14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Analysis!$N$3:$N$14</c:f>
              <c:numCache>
                <c:formatCode>General</c:formatCode>
                <c:ptCount val="12"/>
                <c:pt idx="0">
                  <c:v>0</c:v>
                </c:pt>
                <c:pt idx="1">
                  <c:v>6.6666666666666664E-4</c:v>
                </c:pt>
                <c:pt idx="2">
                  <c:v>3.5555555555555562E-3</c:v>
                </c:pt>
                <c:pt idx="3">
                  <c:v>8.666666666666668E-3</c:v>
                </c:pt>
                <c:pt idx="4">
                  <c:v>1.0666666666666666E-2</c:v>
                </c:pt>
                <c:pt idx="5">
                  <c:v>1.2666666666666668E-2</c:v>
                </c:pt>
                <c:pt idx="6">
                  <c:v>1.8666666666666668E-2</c:v>
                </c:pt>
                <c:pt idx="7">
                  <c:v>2.1333333333333333E-2</c:v>
                </c:pt>
                <c:pt idx="8">
                  <c:v>2.3333333333333334E-2</c:v>
                </c:pt>
                <c:pt idx="9">
                  <c:v>3.6888888888888888E-2</c:v>
                </c:pt>
                <c:pt idx="10">
                  <c:v>5.0888888888888893E-2</c:v>
                </c:pt>
                <c:pt idx="11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E-5B46-8ADD-127EDFF20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Size vs Computation Time for useIntSort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useIntSort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Analysis!$L$3:$L$14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Analysis!$M$3:$M$14</c:f>
              <c:numCache>
                <c:formatCode>General</c:formatCode>
                <c:ptCount val="12"/>
                <c:pt idx="0">
                  <c:v>7.7111111111111116E-2</c:v>
                </c:pt>
                <c:pt idx="1">
                  <c:v>0.34555555555555556</c:v>
                </c:pt>
                <c:pt idx="2">
                  <c:v>1.8768888888888888</c:v>
                </c:pt>
                <c:pt idx="3">
                  <c:v>9.3719999999999981</c:v>
                </c:pt>
                <c:pt idx="4">
                  <c:v>15.125333333333332</c:v>
                </c:pt>
                <c:pt idx="5">
                  <c:v>22.295333333333335</c:v>
                </c:pt>
                <c:pt idx="6">
                  <c:v>41.248444444444438</c:v>
                </c:pt>
                <c:pt idx="7">
                  <c:v>52.717999999999996</c:v>
                </c:pt>
                <c:pt idx="8">
                  <c:v>65.640222222222235</c:v>
                </c:pt>
                <c:pt idx="9">
                  <c:v>154.34799999999998</c:v>
                </c:pt>
                <c:pt idx="10">
                  <c:v>305.96600000000007</c:v>
                </c:pt>
                <c:pt idx="11">
                  <c:v>505.06222222222232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D-784D-98EB-982473740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Size vs Computation Time for UNIX</a:t>
            </a:r>
            <a:r>
              <a:rPr lang="en-GB" baseline="0"/>
              <a:t> sort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Analysis!$L$3:$L$14</c:f>
              <c:numCache>
                <c:formatCode>General</c:formatCode>
                <c:ptCount val="12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150000</c:v>
                </c:pt>
                <c:pt idx="10">
                  <c:v>200000</c:v>
                </c:pt>
                <c:pt idx="11">
                  <c:v>250000</c:v>
                </c:pt>
              </c:numCache>
            </c:numRef>
          </c:cat>
          <c:val>
            <c:numRef>
              <c:f>Analysis!$N$3:$N$14</c:f>
              <c:numCache>
                <c:formatCode>General</c:formatCode>
                <c:ptCount val="12"/>
                <c:pt idx="0">
                  <c:v>0</c:v>
                </c:pt>
                <c:pt idx="1">
                  <c:v>6.6666666666666664E-4</c:v>
                </c:pt>
                <c:pt idx="2">
                  <c:v>3.5555555555555562E-3</c:v>
                </c:pt>
                <c:pt idx="3">
                  <c:v>8.666666666666668E-3</c:v>
                </c:pt>
                <c:pt idx="4">
                  <c:v>1.0666666666666666E-2</c:v>
                </c:pt>
                <c:pt idx="5">
                  <c:v>1.2666666666666668E-2</c:v>
                </c:pt>
                <c:pt idx="6">
                  <c:v>1.8666666666666668E-2</c:v>
                </c:pt>
                <c:pt idx="7">
                  <c:v>2.1333333333333333E-2</c:v>
                </c:pt>
                <c:pt idx="8">
                  <c:v>2.3333333333333334E-2</c:v>
                </c:pt>
                <c:pt idx="9">
                  <c:v>3.6888888888888888E-2</c:v>
                </c:pt>
                <c:pt idx="10">
                  <c:v>5.0888888888888893E-2</c:v>
                </c:pt>
                <c:pt idx="11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F-E742-8516-21265CDB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400880"/>
        <c:axId val="912668448"/>
      </c:lineChart>
      <c:catAx>
        <c:axId val="8854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68448"/>
        <c:crosses val="autoZero"/>
        <c:auto val="1"/>
        <c:lblAlgn val="ctr"/>
        <c:lblOffset val="100"/>
        <c:noMultiLvlLbl val="0"/>
      </c:catAx>
      <c:valAx>
        <c:axId val="9126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Computation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810722</xdr:colOff>
      <xdr:row>0</xdr:row>
      <xdr:rowOff>0</xdr:rowOff>
    </xdr:from>
    <xdr:to>
      <xdr:col>9</xdr:col>
      <xdr:colOff>300021</xdr:colOff>
      <xdr:row>14</xdr:row>
      <xdr:rowOff>13511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D44050-B19F-034F-BD45-AC5F0BFAC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824845</xdr:colOff>
      <xdr:row>15</xdr:row>
      <xdr:rowOff>0</xdr:rowOff>
    </xdr:from>
    <xdr:to>
      <xdr:col>9</xdr:col>
      <xdr:colOff>314144</xdr:colOff>
      <xdr:row>29</xdr:row>
      <xdr:rowOff>13511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68D0EF-E269-8442-8AA8-37A111C7E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824845</xdr:colOff>
      <xdr:row>29</xdr:row>
      <xdr:rowOff>202938</xdr:rowOff>
    </xdr:from>
    <xdr:to>
      <xdr:col>9</xdr:col>
      <xdr:colOff>314144</xdr:colOff>
      <xdr:row>44</xdr:row>
      <xdr:rowOff>13511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1C945F-CF19-574E-AF40-4790A5133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824845</xdr:colOff>
      <xdr:row>44</xdr:row>
      <xdr:rowOff>202938</xdr:rowOff>
    </xdr:from>
    <xdr:to>
      <xdr:col>9</xdr:col>
      <xdr:colOff>314144</xdr:colOff>
      <xdr:row>59</xdr:row>
      <xdr:rowOff>13510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44300D-FCA3-3845-9BE4-F9318A805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824845</xdr:colOff>
      <xdr:row>60</xdr:row>
      <xdr:rowOff>0</xdr:rowOff>
    </xdr:from>
    <xdr:to>
      <xdr:col>9</xdr:col>
      <xdr:colOff>314144</xdr:colOff>
      <xdr:row>74</xdr:row>
      <xdr:rowOff>13511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9EA360-37DD-1C45-9FF1-EE87C1A98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824845</xdr:colOff>
      <xdr:row>75</xdr:row>
      <xdr:rowOff>0</xdr:rowOff>
    </xdr:from>
    <xdr:to>
      <xdr:col>9</xdr:col>
      <xdr:colOff>314144</xdr:colOff>
      <xdr:row>89</xdr:row>
      <xdr:rowOff>13511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8FA84D-4607-2D45-AE88-FF817053B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11042</xdr:colOff>
      <xdr:row>14</xdr:row>
      <xdr:rowOff>143564</xdr:rowOff>
    </xdr:from>
    <xdr:to>
      <xdr:col>19</xdr:col>
      <xdr:colOff>55216</xdr:colOff>
      <xdr:row>33</xdr:row>
      <xdr:rowOff>143567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B7BCB5-EB7F-604B-817D-7FDD74AAD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11042</xdr:colOff>
      <xdr:row>34</xdr:row>
      <xdr:rowOff>187739</xdr:rowOff>
    </xdr:from>
    <xdr:to>
      <xdr:col>18</xdr:col>
      <xdr:colOff>176694</xdr:colOff>
      <xdr:row>53</xdr:row>
      <xdr:rowOff>187742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F9965F-6572-7146-AA2E-62902B62D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11043</xdr:colOff>
      <xdr:row>55</xdr:row>
      <xdr:rowOff>11044</xdr:rowOff>
    </xdr:from>
    <xdr:to>
      <xdr:col>18</xdr:col>
      <xdr:colOff>176695</xdr:colOff>
      <xdr:row>74</xdr:row>
      <xdr:rowOff>11046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F6F03F3-EDA1-FC41-B1B8-53F25FDA7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D1B3-AEDE-CC45-9774-64064440E9BF}">
  <dimension ref="A1:S742"/>
  <sheetViews>
    <sheetView zoomScaleNormal="100" workbookViewId="0">
      <selection activeCell="P28" sqref="P28"/>
    </sheetView>
  </sheetViews>
  <sheetFormatPr baseColWidth="10" defaultRowHeight="16"/>
  <cols>
    <col min="8" max="19" width="10.83203125" style="36"/>
  </cols>
  <sheetData>
    <row r="1" spans="1:19">
      <c r="A1" s="30" t="s">
        <v>38</v>
      </c>
      <c r="H1" s="37" t="s">
        <v>62</v>
      </c>
      <c r="I1" s="38"/>
      <c r="J1" s="38"/>
      <c r="K1" s="38" t="s">
        <v>61</v>
      </c>
      <c r="L1" s="38"/>
      <c r="M1" s="38"/>
      <c r="N1" s="39"/>
    </row>
    <row r="2" spans="1:19">
      <c r="A2" t="s">
        <v>39</v>
      </c>
    </row>
    <row r="3" spans="1:19">
      <c r="A3" t="s">
        <v>40</v>
      </c>
    </row>
    <row r="4" spans="1:19">
      <c r="A4">
        <v>0.11600000000000001</v>
      </c>
      <c r="H4" s="36" cm="1">
        <f t="array" ref="H4:J4">TRANSPOSE(A4:A6)</f>
        <v>0.11600000000000001</v>
      </c>
      <c r="I4" s="36">
        <v>0.12</v>
      </c>
      <c r="J4" s="36">
        <v>0.13200000000000001</v>
      </c>
      <c r="M4" s="36">
        <f ca="1">OFFSET($H$4,(ROW()-4)*10, 0)</f>
        <v>0.11600000000000001</v>
      </c>
      <c r="N4" s="36">
        <f ca="1">OFFSET($I$4,(ROW()-4)*10, 0)</f>
        <v>0.12</v>
      </c>
      <c r="O4" s="36">
        <f ca="1">OFFSET($J$4,(ROW()-4)*10, 0)</f>
        <v>0.13200000000000001</v>
      </c>
      <c r="Q4" s="36">
        <f ca="1">OFFSET($H$8,(ROW()-4)*10, 0)</f>
        <v>0</v>
      </c>
      <c r="R4" s="36">
        <f ca="1">OFFSET($I$8,(ROW()-4)*10, 0)</f>
        <v>0</v>
      </c>
      <c r="S4" s="36">
        <f ca="1">OFFSET($J$8,(ROW()-4)*10, 0)</f>
        <v>0</v>
      </c>
    </row>
    <row r="5" spans="1:19">
      <c r="A5">
        <v>0.12</v>
      </c>
      <c r="M5" s="36">
        <f t="shared" ref="M5:M9" ca="1" si="0">OFFSET($H$4,(ROW()-4)*10, 0)</f>
        <v>5.6000000000000001E-2</v>
      </c>
      <c r="N5" s="36">
        <f t="shared" ref="N5:N9" ca="1" si="1">OFFSET($I$4,(ROW()-4)*10, 0)</f>
        <v>5.6000000000000001E-2</v>
      </c>
      <c r="O5" s="36">
        <f t="shared" ref="O5:O9" ca="1" si="2">OFFSET($J$4,(ROW()-4)*10, 0)</f>
        <v>5.6000000000000001E-2</v>
      </c>
      <c r="Q5" s="36">
        <f t="shared" ref="Q5:Q9" ca="1" si="3">OFFSET($H$8,(ROW()-4)*10, 0)</f>
        <v>0</v>
      </c>
      <c r="R5" s="36">
        <f t="shared" ref="R5:R9" ca="1" si="4">OFFSET($I$8,(ROW()-4)*10, 0)</f>
        <v>0</v>
      </c>
      <c r="S5" s="36">
        <f t="shared" ref="S5:S9" ca="1" si="5">OFFSET($J$8,(ROW()-4)*10, 0)</f>
        <v>0</v>
      </c>
    </row>
    <row r="6" spans="1:19">
      <c r="A6">
        <v>0.13200000000000001</v>
      </c>
      <c r="M6" s="36">
        <f t="shared" ca="1" si="0"/>
        <v>5.6000000000000001E-2</v>
      </c>
      <c r="N6" s="36">
        <f t="shared" ca="1" si="1"/>
        <v>5.6000000000000001E-2</v>
      </c>
      <c r="O6" s="36">
        <f t="shared" ca="1" si="2"/>
        <v>5.6000000000000001E-2</v>
      </c>
      <c r="Q6" s="36">
        <f t="shared" ca="1" si="3"/>
        <v>0</v>
      </c>
      <c r="R6" s="36">
        <f t="shared" ca="1" si="4"/>
        <v>0</v>
      </c>
      <c r="S6" s="36">
        <f t="shared" ca="1" si="5"/>
        <v>0</v>
      </c>
    </row>
    <row r="7" spans="1:19">
      <c r="A7" t="s">
        <v>41</v>
      </c>
      <c r="M7" s="36">
        <f t="shared" ca="1" si="0"/>
        <v>0.11600000000000001</v>
      </c>
      <c r="N7" s="36">
        <f t="shared" ca="1" si="1"/>
        <v>0.11600000000000001</v>
      </c>
      <c r="O7" s="36">
        <f t="shared" ca="1" si="2"/>
        <v>0.11600000000000001</v>
      </c>
      <c r="Q7" s="36">
        <f t="shared" ca="1" si="3"/>
        <v>0</v>
      </c>
      <c r="R7" s="36">
        <f t="shared" ca="1" si="4"/>
        <v>0</v>
      </c>
      <c r="S7" s="36">
        <f t="shared" ca="1" si="5"/>
        <v>0</v>
      </c>
    </row>
    <row r="8" spans="1:19">
      <c r="A8">
        <v>0</v>
      </c>
      <c r="H8" s="36" cm="1">
        <f t="array" ref="H8:J8">TRANSPOSE(A8:A10)</f>
        <v>0</v>
      </c>
      <c r="I8" s="36">
        <v>0</v>
      </c>
      <c r="J8" s="36">
        <v>0</v>
      </c>
      <c r="M8" s="36">
        <f t="shared" ca="1" si="0"/>
        <v>5.6000000000000001E-2</v>
      </c>
      <c r="N8" s="36">
        <f t="shared" ca="1" si="1"/>
        <v>5.6000000000000001E-2</v>
      </c>
      <c r="O8" s="36">
        <f t="shared" ca="1" si="2"/>
        <v>5.6000000000000001E-2</v>
      </c>
      <c r="Q8" s="36">
        <f t="shared" ca="1" si="3"/>
        <v>0</v>
      </c>
      <c r="R8" s="36">
        <f t="shared" ca="1" si="4"/>
        <v>0</v>
      </c>
      <c r="S8" s="36">
        <f t="shared" ca="1" si="5"/>
        <v>0</v>
      </c>
    </row>
    <row r="9" spans="1:19">
      <c r="A9">
        <v>0</v>
      </c>
      <c r="M9" s="36">
        <f t="shared" ca="1" si="0"/>
        <v>5.6000000000000001E-2</v>
      </c>
      <c r="N9" s="36">
        <f t="shared" ca="1" si="1"/>
        <v>5.6000000000000001E-2</v>
      </c>
      <c r="O9" s="36">
        <f t="shared" ca="1" si="2"/>
        <v>5.6000000000000001E-2</v>
      </c>
      <c r="Q9" s="36">
        <f t="shared" ca="1" si="3"/>
        <v>0</v>
      </c>
      <c r="R9" s="36">
        <f t="shared" ca="1" si="4"/>
        <v>0</v>
      </c>
      <c r="S9" s="36">
        <f t="shared" ca="1" si="5"/>
        <v>0</v>
      </c>
    </row>
    <row r="10" spans="1:19">
      <c r="A10">
        <v>0</v>
      </c>
    </row>
    <row r="12" spans="1:19">
      <c r="A12" t="s">
        <v>42</v>
      </c>
    </row>
    <row r="13" spans="1:19">
      <c r="A13" t="s">
        <v>40</v>
      </c>
    </row>
    <row r="14" spans="1:19">
      <c r="A14">
        <v>5.6000000000000001E-2</v>
      </c>
      <c r="H14" s="36" cm="1">
        <f t="array" ref="H14:J14">TRANSPOSE(A14:A16)</f>
        <v>5.6000000000000001E-2</v>
      </c>
      <c r="I14" s="36">
        <v>5.6000000000000001E-2</v>
      </c>
      <c r="J14" s="36">
        <v>5.6000000000000001E-2</v>
      </c>
    </row>
    <row r="15" spans="1:19">
      <c r="A15">
        <v>5.6000000000000001E-2</v>
      </c>
    </row>
    <row r="16" spans="1:19">
      <c r="A16">
        <v>5.6000000000000001E-2</v>
      </c>
    </row>
    <row r="17" spans="1:10">
      <c r="A17" t="s">
        <v>41</v>
      </c>
    </row>
    <row r="18" spans="1:10">
      <c r="A18">
        <v>0</v>
      </c>
      <c r="H18" s="36" cm="1">
        <f t="array" ref="H18:J18">TRANSPOSE(A18:A20)</f>
        <v>0</v>
      </c>
      <c r="I18" s="36">
        <v>0</v>
      </c>
      <c r="J18" s="36">
        <v>0</v>
      </c>
    </row>
    <row r="19" spans="1:10">
      <c r="A19">
        <v>0</v>
      </c>
    </row>
    <row r="20" spans="1:10">
      <c r="A20">
        <v>0</v>
      </c>
    </row>
    <row r="22" spans="1:10">
      <c r="A22" t="s">
        <v>43</v>
      </c>
    </row>
    <row r="23" spans="1:10">
      <c r="A23" t="s">
        <v>40</v>
      </c>
    </row>
    <row r="24" spans="1:10">
      <c r="A24">
        <v>5.6000000000000001E-2</v>
      </c>
      <c r="H24" s="36" cm="1">
        <f t="array" ref="H24:J24">TRANSPOSE(A24:A26)</f>
        <v>5.6000000000000001E-2</v>
      </c>
      <c r="I24" s="36">
        <v>5.6000000000000001E-2</v>
      </c>
      <c r="J24" s="36">
        <v>5.6000000000000001E-2</v>
      </c>
    </row>
    <row r="25" spans="1:10">
      <c r="A25">
        <v>5.6000000000000001E-2</v>
      </c>
    </row>
    <row r="26" spans="1:10">
      <c r="A26">
        <v>5.6000000000000001E-2</v>
      </c>
    </row>
    <row r="27" spans="1:10">
      <c r="A27" t="s">
        <v>41</v>
      </c>
    </row>
    <row r="28" spans="1:10">
      <c r="A28">
        <v>0</v>
      </c>
      <c r="H28" s="36" cm="1">
        <f t="array" ref="H28:J28">TRANSPOSE(A28:A30)</f>
        <v>0</v>
      </c>
      <c r="I28" s="36">
        <v>0</v>
      </c>
      <c r="J28" s="36">
        <v>0</v>
      </c>
    </row>
    <row r="29" spans="1:10">
      <c r="A29">
        <v>0</v>
      </c>
    </row>
    <row r="30" spans="1:10">
      <c r="A30">
        <v>0</v>
      </c>
    </row>
    <row r="32" spans="1:10">
      <c r="A32" t="s">
        <v>44</v>
      </c>
    </row>
    <row r="33" spans="1:10">
      <c r="A33" t="s">
        <v>40</v>
      </c>
    </row>
    <row r="34" spans="1:10">
      <c r="A34">
        <v>0.11600000000000001</v>
      </c>
      <c r="H34" s="36" cm="1">
        <f t="array" ref="H34:J34">TRANSPOSE(A34:A36)</f>
        <v>0.11600000000000001</v>
      </c>
      <c r="I34" s="36">
        <v>0.11600000000000001</v>
      </c>
      <c r="J34" s="36">
        <v>0.11600000000000001</v>
      </c>
    </row>
    <row r="35" spans="1:10">
      <c r="A35">
        <v>0.11600000000000001</v>
      </c>
    </row>
    <row r="36" spans="1:10">
      <c r="A36">
        <v>0.11600000000000001</v>
      </c>
    </row>
    <row r="37" spans="1:10">
      <c r="A37" t="s">
        <v>41</v>
      </c>
    </row>
    <row r="38" spans="1:10">
      <c r="A38">
        <v>0</v>
      </c>
      <c r="H38" s="36" cm="1">
        <f t="array" ref="H38:J38">TRANSPOSE(A38:A40)</f>
        <v>0</v>
      </c>
      <c r="I38" s="36">
        <v>0</v>
      </c>
      <c r="J38" s="36">
        <v>0</v>
      </c>
    </row>
    <row r="39" spans="1:10">
      <c r="A39">
        <v>0</v>
      </c>
    </row>
    <row r="40" spans="1:10">
      <c r="A40">
        <v>0</v>
      </c>
    </row>
    <row r="42" spans="1:10">
      <c r="A42" t="s">
        <v>45</v>
      </c>
    </row>
    <row r="43" spans="1:10">
      <c r="A43" t="s">
        <v>40</v>
      </c>
    </row>
    <row r="44" spans="1:10">
      <c r="A44">
        <v>5.6000000000000001E-2</v>
      </c>
      <c r="H44" s="36" cm="1">
        <f t="array" ref="H44:J44">TRANSPOSE(A44:A46)</f>
        <v>5.6000000000000001E-2</v>
      </c>
      <c r="I44" s="36">
        <v>5.6000000000000001E-2</v>
      </c>
      <c r="J44" s="36">
        <v>5.6000000000000001E-2</v>
      </c>
    </row>
    <row r="45" spans="1:10">
      <c r="A45">
        <v>5.6000000000000001E-2</v>
      </c>
    </row>
    <row r="46" spans="1:10">
      <c r="A46">
        <v>5.6000000000000001E-2</v>
      </c>
    </row>
    <row r="47" spans="1:10">
      <c r="A47" t="s">
        <v>41</v>
      </c>
    </row>
    <row r="48" spans="1:10">
      <c r="A48">
        <v>0</v>
      </c>
      <c r="H48" s="36" cm="1">
        <f t="array" ref="H48:J48">TRANSPOSE(A48:A50)</f>
        <v>0</v>
      </c>
      <c r="I48" s="36">
        <v>0</v>
      </c>
      <c r="J48" s="36">
        <v>0</v>
      </c>
    </row>
    <row r="49" spans="1:10">
      <c r="A49">
        <v>0</v>
      </c>
    </row>
    <row r="50" spans="1:10">
      <c r="A50">
        <v>0</v>
      </c>
    </row>
    <row r="52" spans="1:10">
      <c r="A52" t="s">
        <v>46</v>
      </c>
    </row>
    <row r="53" spans="1:10">
      <c r="A53" t="s">
        <v>40</v>
      </c>
    </row>
    <row r="54" spans="1:10">
      <c r="A54">
        <v>5.6000000000000001E-2</v>
      </c>
      <c r="H54" s="36" cm="1">
        <f t="array" ref="H54:J54">TRANSPOSE(A54:A56)</f>
        <v>5.6000000000000001E-2</v>
      </c>
      <c r="I54" s="36">
        <v>5.6000000000000001E-2</v>
      </c>
      <c r="J54" s="36">
        <v>5.6000000000000001E-2</v>
      </c>
    </row>
    <row r="55" spans="1:10">
      <c r="A55">
        <v>5.6000000000000001E-2</v>
      </c>
    </row>
    <row r="56" spans="1:10">
      <c r="A56">
        <v>5.6000000000000001E-2</v>
      </c>
    </row>
    <row r="57" spans="1:10">
      <c r="A57" t="s">
        <v>41</v>
      </c>
    </row>
    <row r="58" spans="1:10">
      <c r="A58">
        <v>0</v>
      </c>
      <c r="H58" s="36" cm="1">
        <f t="array" ref="H58:J58">TRANSPOSE(A58:A60)</f>
        <v>0</v>
      </c>
      <c r="I58" s="36">
        <v>0</v>
      </c>
      <c r="J58" s="36">
        <v>0</v>
      </c>
    </row>
    <row r="59" spans="1:10">
      <c r="A59">
        <v>0</v>
      </c>
    </row>
    <row r="60" spans="1:10">
      <c r="A60">
        <v>0</v>
      </c>
    </row>
    <row r="63" spans="1:10">
      <c r="A63" t="s">
        <v>47</v>
      </c>
    </row>
    <row r="64" spans="1:10">
      <c r="A64" t="s">
        <v>39</v>
      </c>
    </row>
    <row r="65" spans="1:19">
      <c r="A65" t="s">
        <v>40</v>
      </c>
    </row>
    <row r="66" spans="1:19">
      <c r="A66">
        <v>0.57999999999999996</v>
      </c>
      <c r="H66" s="36" cm="1">
        <f t="array" ref="H66:J66">TRANSPOSE(A66:A68)</f>
        <v>0.57999999999999996</v>
      </c>
      <c r="I66" s="36">
        <v>0.6</v>
      </c>
      <c r="J66" s="36">
        <v>0.57599999999999996</v>
      </c>
      <c r="M66" s="36">
        <f ca="1">OFFSET($H$66,(ROW()-66)*10, 0)</f>
        <v>0.57999999999999996</v>
      </c>
      <c r="N66" s="36">
        <f ca="1">OFFSET($I$66,(ROW()-66)*10, 0)</f>
        <v>0.6</v>
      </c>
      <c r="O66" s="36">
        <f ca="1">OFFSET($J$66,(ROW()-66)*10, 0)</f>
        <v>0.57599999999999996</v>
      </c>
      <c r="Q66" s="36">
        <f ca="1">OFFSET($H$70,(ROW()-66)*10, 0)</f>
        <v>0</v>
      </c>
      <c r="R66" s="36">
        <f ca="1">OFFSET($I$70,(ROW()-66)*10, 0)</f>
        <v>4.0000000000000001E-3</v>
      </c>
      <c r="S66" s="36">
        <f ca="1">OFFSET($J$70,(ROW()-66)*10, 0)</f>
        <v>4.0000000000000001E-3</v>
      </c>
    </row>
    <row r="67" spans="1:19">
      <c r="A67">
        <v>0.6</v>
      </c>
      <c r="M67" s="36">
        <f t="shared" ref="M67:M71" ca="1" si="6">OFFSET($H$66,(ROW()-66)*10, 0)</f>
        <v>0.22</v>
      </c>
      <c r="N67" s="36">
        <f t="shared" ref="N67:N71" ca="1" si="7">OFFSET($I$66,(ROW()-66)*10, 0)</f>
        <v>0.22</v>
      </c>
      <c r="O67" s="36">
        <f t="shared" ref="O67:O71" ca="1" si="8">OFFSET($J$66,(ROW()-66)*10, 0)</f>
        <v>0.22</v>
      </c>
      <c r="Q67" s="36">
        <f t="shared" ref="Q67:Q71" ca="1" si="9">OFFSET($H$70,(ROW()-66)*10, 0)</f>
        <v>0</v>
      </c>
      <c r="R67" s="36">
        <f t="shared" ref="R67:R71" ca="1" si="10">OFFSET($I$70,(ROW()-66)*10, 0)</f>
        <v>0</v>
      </c>
      <c r="S67" s="36">
        <f t="shared" ref="S67:S71" ca="1" si="11">OFFSET($J$70,(ROW()-66)*10, 0)</f>
        <v>0</v>
      </c>
    </row>
    <row r="68" spans="1:19">
      <c r="A68">
        <v>0.57599999999999996</v>
      </c>
      <c r="M68" s="36">
        <f t="shared" ca="1" si="6"/>
        <v>0.22</v>
      </c>
      <c r="N68" s="36">
        <f t="shared" ca="1" si="7"/>
        <v>0.22</v>
      </c>
      <c r="O68" s="36">
        <f t="shared" ca="1" si="8"/>
        <v>0.22</v>
      </c>
      <c r="Q68" s="36">
        <f t="shared" ca="1" si="9"/>
        <v>0</v>
      </c>
      <c r="R68" s="36">
        <f t="shared" ca="1" si="10"/>
        <v>0</v>
      </c>
      <c r="S68" s="36">
        <f t="shared" ca="1" si="11"/>
        <v>0</v>
      </c>
    </row>
    <row r="69" spans="1:19">
      <c r="A69" t="s">
        <v>41</v>
      </c>
      <c r="M69" s="36">
        <f t="shared" ca="1" si="6"/>
        <v>0.62</v>
      </c>
      <c r="N69" s="36">
        <f t="shared" ca="1" si="7"/>
        <v>0.62</v>
      </c>
      <c r="O69" s="36">
        <f t="shared" ca="1" si="8"/>
        <v>0.57999999999999996</v>
      </c>
      <c r="Q69" s="36">
        <f t="shared" ca="1" si="9"/>
        <v>0</v>
      </c>
      <c r="R69" s="36">
        <f t="shared" ca="1" si="10"/>
        <v>4.0000000000000001E-3</v>
      </c>
      <c r="S69" s="36">
        <f t="shared" ca="1" si="11"/>
        <v>0</v>
      </c>
    </row>
    <row r="70" spans="1:19">
      <c r="A70">
        <v>0</v>
      </c>
      <c r="H70" s="36" cm="1">
        <f t="array" ref="H70:J70">TRANSPOSE(A70:A72)</f>
        <v>0</v>
      </c>
      <c r="I70" s="36">
        <v>4.0000000000000001E-3</v>
      </c>
      <c r="J70" s="36">
        <v>4.0000000000000001E-3</v>
      </c>
      <c r="M70" s="36">
        <f t="shared" ca="1" si="6"/>
        <v>0.22</v>
      </c>
      <c r="N70" s="36">
        <f t="shared" ca="1" si="7"/>
        <v>0.22</v>
      </c>
      <c r="O70" s="36">
        <f t="shared" ca="1" si="8"/>
        <v>0.224</v>
      </c>
      <c r="Q70" s="36">
        <f t="shared" ca="1" si="9"/>
        <v>0</v>
      </c>
      <c r="R70" s="36">
        <f t="shared" ca="1" si="10"/>
        <v>0</v>
      </c>
      <c r="S70" s="36">
        <f t="shared" ca="1" si="11"/>
        <v>0</v>
      </c>
    </row>
    <row r="71" spans="1:19">
      <c r="A71">
        <v>4.0000000000000001E-3</v>
      </c>
      <c r="M71" s="36">
        <f t="shared" ca="1" si="6"/>
        <v>0.22</v>
      </c>
      <c r="N71" s="36">
        <f t="shared" ca="1" si="7"/>
        <v>0.22</v>
      </c>
      <c r="O71" s="36">
        <f t="shared" ca="1" si="8"/>
        <v>0.22</v>
      </c>
      <c r="Q71" s="36">
        <f t="shared" ca="1" si="9"/>
        <v>0</v>
      </c>
      <c r="R71" s="36">
        <f t="shared" ca="1" si="10"/>
        <v>0</v>
      </c>
      <c r="S71" s="36">
        <f t="shared" ca="1" si="11"/>
        <v>0</v>
      </c>
    </row>
    <row r="72" spans="1:19">
      <c r="A72">
        <v>4.0000000000000001E-3</v>
      </c>
    </row>
    <row r="74" spans="1:19">
      <c r="A74" t="s">
        <v>42</v>
      </c>
    </row>
    <row r="75" spans="1:19">
      <c r="A75" t="s">
        <v>40</v>
      </c>
    </row>
    <row r="76" spans="1:19">
      <c r="A76">
        <v>0.22</v>
      </c>
      <c r="H76" s="36" cm="1">
        <f t="array" ref="H76:J76">TRANSPOSE(A76:A78)</f>
        <v>0.22</v>
      </c>
      <c r="I76" s="36">
        <v>0.22</v>
      </c>
      <c r="J76" s="36">
        <v>0.22</v>
      </c>
    </row>
    <row r="77" spans="1:19">
      <c r="A77">
        <v>0.22</v>
      </c>
    </row>
    <row r="78" spans="1:19">
      <c r="A78">
        <v>0.22</v>
      </c>
    </row>
    <row r="79" spans="1:19">
      <c r="A79" t="s">
        <v>41</v>
      </c>
    </row>
    <row r="80" spans="1:19">
      <c r="A80">
        <v>0</v>
      </c>
      <c r="H80" s="36" cm="1">
        <f t="array" ref="H80:J80">TRANSPOSE(A80:A82)</f>
        <v>0</v>
      </c>
      <c r="I80" s="36">
        <v>0</v>
      </c>
      <c r="J80" s="36">
        <v>0</v>
      </c>
    </row>
    <row r="81" spans="1:10">
      <c r="A81">
        <v>0</v>
      </c>
    </row>
    <row r="82" spans="1:10">
      <c r="A82">
        <v>0</v>
      </c>
    </row>
    <row r="84" spans="1:10">
      <c r="A84" t="s">
        <v>43</v>
      </c>
    </row>
    <row r="85" spans="1:10">
      <c r="A85" t="s">
        <v>40</v>
      </c>
    </row>
    <row r="86" spans="1:10">
      <c r="A86">
        <v>0.22</v>
      </c>
      <c r="H86" s="36" cm="1">
        <f t="array" ref="H86:J86">TRANSPOSE(A86:A88)</f>
        <v>0.22</v>
      </c>
      <c r="I86" s="36">
        <v>0.22</v>
      </c>
      <c r="J86" s="36">
        <v>0.22</v>
      </c>
    </row>
    <row r="87" spans="1:10">
      <c r="A87">
        <v>0.22</v>
      </c>
    </row>
    <row r="88" spans="1:10">
      <c r="A88">
        <v>0.22</v>
      </c>
    </row>
    <row r="89" spans="1:10">
      <c r="A89" t="s">
        <v>41</v>
      </c>
    </row>
    <row r="90" spans="1:10">
      <c r="A90">
        <v>0</v>
      </c>
      <c r="H90" s="36" cm="1">
        <f t="array" ref="H90:J90">TRANSPOSE(A90:A92)</f>
        <v>0</v>
      </c>
      <c r="I90" s="36">
        <v>0</v>
      </c>
      <c r="J90" s="36">
        <v>0</v>
      </c>
    </row>
    <row r="91" spans="1:10">
      <c r="A91">
        <v>0</v>
      </c>
    </row>
    <row r="92" spans="1:10">
      <c r="A92">
        <v>0</v>
      </c>
    </row>
    <row r="94" spans="1:10">
      <c r="A94" t="s">
        <v>44</v>
      </c>
    </row>
    <row r="95" spans="1:10">
      <c r="A95" t="s">
        <v>40</v>
      </c>
    </row>
    <row r="96" spans="1:10">
      <c r="A96">
        <v>0.62</v>
      </c>
      <c r="H96" s="36" cm="1">
        <f t="array" ref="H96:J96">TRANSPOSE(A96:A98)</f>
        <v>0.62</v>
      </c>
      <c r="I96" s="36">
        <v>0.62</v>
      </c>
      <c r="J96" s="36">
        <v>0.57999999999999996</v>
      </c>
    </row>
    <row r="97" spans="1:10">
      <c r="A97">
        <v>0.62</v>
      </c>
    </row>
    <row r="98" spans="1:10">
      <c r="A98">
        <v>0.57999999999999996</v>
      </c>
    </row>
    <row r="99" spans="1:10">
      <c r="A99" t="s">
        <v>41</v>
      </c>
    </row>
    <row r="100" spans="1:10">
      <c r="A100">
        <v>0</v>
      </c>
      <c r="H100" s="36" cm="1">
        <f t="array" ref="H100:J100">TRANSPOSE(A100:A102)</f>
        <v>0</v>
      </c>
      <c r="I100" s="36">
        <v>4.0000000000000001E-3</v>
      </c>
      <c r="J100" s="36">
        <v>0</v>
      </c>
    </row>
    <row r="101" spans="1:10">
      <c r="A101">
        <v>4.0000000000000001E-3</v>
      </c>
    </row>
    <row r="102" spans="1:10">
      <c r="A102">
        <v>0</v>
      </c>
    </row>
    <row r="104" spans="1:10">
      <c r="A104" t="s">
        <v>45</v>
      </c>
    </row>
    <row r="105" spans="1:10">
      <c r="A105" t="s">
        <v>40</v>
      </c>
    </row>
    <row r="106" spans="1:10">
      <c r="A106">
        <v>0.22</v>
      </c>
      <c r="H106" s="36" cm="1">
        <f t="array" ref="H106:J106">TRANSPOSE(A106:A108)</f>
        <v>0.22</v>
      </c>
      <c r="I106" s="36">
        <v>0.22</v>
      </c>
      <c r="J106" s="36">
        <v>0.224</v>
      </c>
    </row>
    <row r="107" spans="1:10">
      <c r="A107">
        <v>0.22</v>
      </c>
    </row>
    <row r="108" spans="1:10">
      <c r="A108">
        <v>0.224</v>
      </c>
    </row>
    <row r="109" spans="1:10">
      <c r="A109" t="s">
        <v>41</v>
      </c>
    </row>
    <row r="110" spans="1:10">
      <c r="A110">
        <v>0</v>
      </c>
      <c r="H110" s="36" cm="1">
        <f t="array" ref="H110:J110">TRANSPOSE(A110:A112)</f>
        <v>0</v>
      </c>
      <c r="I110" s="36">
        <v>0</v>
      </c>
      <c r="J110" s="36">
        <v>0</v>
      </c>
    </row>
    <row r="111" spans="1:10">
      <c r="A111">
        <v>0</v>
      </c>
    </row>
    <row r="112" spans="1:10">
      <c r="A112">
        <v>0</v>
      </c>
    </row>
    <row r="114" spans="1:19">
      <c r="A114" t="s">
        <v>46</v>
      </c>
    </row>
    <row r="115" spans="1:19">
      <c r="A115" t="s">
        <v>40</v>
      </c>
    </row>
    <row r="116" spans="1:19">
      <c r="A116">
        <v>0.22</v>
      </c>
      <c r="H116" s="36" cm="1">
        <f t="array" ref="H116:J116">TRANSPOSE(A116:A118)</f>
        <v>0.22</v>
      </c>
      <c r="I116" s="36">
        <v>0.22</v>
      </c>
      <c r="J116" s="36">
        <v>0.22</v>
      </c>
    </row>
    <row r="117" spans="1:19">
      <c r="A117">
        <v>0.22</v>
      </c>
    </row>
    <row r="118" spans="1:19">
      <c r="A118">
        <v>0.22</v>
      </c>
    </row>
    <row r="119" spans="1:19">
      <c r="A119" t="s">
        <v>41</v>
      </c>
    </row>
    <row r="120" spans="1:19">
      <c r="A120">
        <v>0</v>
      </c>
      <c r="H120" s="36" cm="1">
        <f t="array" ref="H120:J120">TRANSPOSE(A120:A122)</f>
        <v>0</v>
      </c>
      <c r="I120" s="36">
        <v>0</v>
      </c>
      <c r="J120" s="36">
        <v>0</v>
      </c>
    </row>
    <row r="121" spans="1:19">
      <c r="A121">
        <v>0</v>
      </c>
    </row>
    <row r="122" spans="1:19">
      <c r="A122">
        <v>0</v>
      </c>
    </row>
    <row r="125" spans="1:19">
      <c r="A125" t="s">
        <v>48</v>
      </c>
    </row>
    <row r="126" spans="1:19">
      <c r="A126" t="s">
        <v>39</v>
      </c>
    </row>
    <row r="127" spans="1:19">
      <c r="A127" t="s">
        <v>40</v>
      </c>
    </row>
    <row r="128" spans="1:19">
      <c r="A128">
        <v>3.9079999999999999</v>
      </c>
      <c r="H128" s="36" cm="1">
        <f t="array" ref="H128:J128">TRANSPOSE(A128:A130)</f>
        <v>3.9079999999999999</v>
      </c>
      <c r="I128" s="36">
        <v>3.8559999999999999</v>
      </c>
      <c r="J128" s="36">
        <v>3.8759999999999999</v>
      </c>
      <c r="M128" s="36">
        <f ca="1">OFFSET($H$128,(ROW()-128)*10, 0)</f>
        <v>3.9079999999999999</v>
      </c>
      <c r="N128" s="36">
        <f ca="1">OFFSET($I$128,(ROW()-128)*10, 0)</f>
        <v>3.8559999999999999</v>
      </c>
      <c r="O128" s="36">
        <f ca="1">OFFSET($J$128,(ROW()-128)*10, 0)</f>
        <v>3.8759999999999999</v>
      </c>
      <c r="Q128" s="36">
        <f ca="1">OFFSET($H$132,(ROW()-128)*10, 0)</f>
        <v>4.0000000000000001E-3</v>
      </c>
      <c r="R128" s="36">
        <f ca="1">OFFSET($I$132,(ROW()-128)*10, 0)</f>
        <v>8.0000000000000002E-3</v>
      </c>
      <c r="S128" s="36">
        <f ca="1">OFFSET($J$132,(ROW()-128)*10, 0)</f>
        <v>8.0000000000000002E-3</v>
      </c>
    </row>
    <row r="129" spans="1:19">
      <c r="A129">
        <v>3.8559999999999999</v>
      </c>
      <c r="M129" s="36">
        <f t="shared" ref="M129:M133" ca="1" si="12">OFFSET($H$128,(ROW()-128)*10, 0)</f>
        <v>0.88400000000000001</v>
      </c>
      <c r="N129" s="36">
        <f t="shared" ref="N129:N133" ca="1" si="13">OFFSET($I$128,(ROW()-128)*10, 0)</f>
        <v>0.872</v>
      </c>
      <c r="O129" s="36">
        <f t="shared" ref="O129:O133" ca="1" si="14">OFFSET($J$128,(ROW()-128)*10, 0)</f>
        <v>0.872</v>
      </c>
      <c r="Q129" s="36">
        <f t="shared" ref="Q129:Q133" ca="1" si="15">OFFSET($H$132,(ROW()-128)*10, 0)</f>
        <v>0</v>
      </c>
      <c r="R129" s="36">
        <f t="shared" ref="R129:R133" ca="1" si="16">OFFSET($I$132,(ROW()-128)*10, 0)</f>
        <v>4.0000000000000001E-3</v>
      </c>
      <c r="S129" s="36">
        <f t="shared" ref="S129:S133" ca="1" si="17">OFFSET($J$132,(ROW()-128)*10, 0)</f>
        <v>4.0000000000000001E-3</v>
      </c>
    </row>
    <row r="130" spans="1:19">
      <c r="A130">
        <v>3.8759999999999999</v>
      </c>
      <c r="M130" s="36">
        <f t="shared" ca="1" si="12"/>
        <v>0.88</v>
      </c>
      <c r="N130" s="36">
        <f t="shared" ca="1" si="13"/>
        <v>0.876</v>
      </c>
      <c r="O130" s="36">
        <f t="shared" ca="1" si="14"/>
        <v>0.876</v>
      </c>
      <c r="Q130" s="36">
        <f t="shared" ca="1" si="15"/>
        <v>0</v>
      </c>
      <c r="R130" s="36">
        <f t="shared" ca="1" si="16"/>
        <v>4.0000000000000001E-3</v>
      </c>
      <c r="S130" s="36">
        <f t="shared" ca="1" si="17"/>
        <v>0</v>
      </c>
    </row>
    <row r="131" spans="1:19">
      <c r="A131" t="s">
        <v>41</v>
      </c>
      <c r="M131" s="36">
        <f t="shared" ca="1" si="12"/>
        <v>3.8559999999999999</v>
      </c>
      <c r="N131" s="36">
        <f t="shared" ca="1" si="13"/>
        <v>3.8679999999999999</v>
      </c>
      <c r="O131" s="36">
        <f t="shared" ca="1" si="14"/>
        <v>3.8439999999999999</v>
      </c>
      <c r="Q131" s="36">
        <f t="shared" ca="1" si="15"/>
        <v>4.0000000000000001E-3</v>
      </c>
      <c r="R131" s="36">
        <f t="shared" ca="1" si="16"/>
        <v>8.0000000000000002E-3</v>
      </c>
      <c r="S131" s="36">
        <f t="shared" ca="1" si="17"/>
        <v>8.0000000000000002E-3</v>
      </c>
    </row>
    <row r="132" spans="1:19">
      <c r="A132">
        <v>4.0000000000000001E-3</v>
      </c>
      <c r="H132" s="36" cm="1">
        <f t="array" ref="H132:J132">TRANSPOSE(A132:A134)</f>
        <v>4.0000000000000001E-3</v>
      </c>
      <c r="I132" s="36">
        <v>8.0000000000000002E-3</v>
      </c>
      <c r="J132" s="36">
        <v>8.0000000000000002E-3</v>
      </c>
      <c r="M132" s="36">
        <f t="shared" ca="1" si="12"/>
        <v>0.88</v>
      </c>
      <c r="N132" s="36">
        <f t="shared" ca="1" si="13"/>
        <v>0.88400000000000001</v>
      </c>
      <c r="O132" s="36">
        <f t="shared" ca="1" si="14"/>
        <v>0.91200000000000003</v>
      </c>
      <c r="Q132" s="36">
        <f t="shared" ca="1" si="15"/>
        <v>4.0000000000000001E-3</v>
      </c>
      <c r="R132" s="36">
        <f t="shared" ca="1" si="16"/>
        <v>0</v>
      </c>
      <c r="S132" s="36">
        <f t="shared" ca="1" si="17"/>
        <v>0</v>
      </c>
    </row>
    <row r="133" spans="1:19">
      <c r="A133">
        <v>8.0000000000000002E-3</v>
      </c>
      <c r="M133" s="36">
        <f t="shared" ca="1" si="12"/>
        <v>0.88400000000000001</v>
      </c>
      <c r="N133" s="36">
        <f t="shared" ca="1" si="13"/>
        <v>0.876</v>
      </c>
      <c r="O133" s="36">
        <f t="shared" ca="1" si="14"/>
        <v>0.88</v>
      </c>
      <c r="Q133" s="36">
        <f t="shared" ca="1" si="15"/>
        <v>0</v>
      </c>
      <c r="R133" s="36">
        <f t="shared" ca="1" si="16"/>
        <v>4.0000000000000001E-3</v>
      </c>
      <c r="S133" s="36">
        <f t="shared" ca="1" si="17"/>
        <v>4.0000000000000001E-3</v>
      </c>
    </row>
    <row r="134" spans="1:19">
      <c r="A134">
        <v>8.0000000000000002E-3</v>
      </c>
    </row>
    <row r="136" spans="1:19">
      <c r="A136" t="s">
        <v>42</v>
      </c>
    </row>
    <row r="137" spans="1:19">
      <c r="A137" t="s">
        <v>40</v>
      </c>
    </row>
    <row r="138" spans="1:19">
      <c r="A138">
        <v>0.88400000000000001</v>
      </c>
      <c r="H138" s="36" cm="1">
        <f t="array" ref="H138:J138">TRANSPOSE(A138:A140)</f>
        <v>0.88400000000000001</v>
      </c>
      <c r="I138" s="36">
        <v>0.872</v>
      </c>
      <c r="J138" s="36">
        <v>0.872</v>
      </c>
    </row>
    <row r="139" spans="1:19">
      <c r="A139">
        <v>0.872</v>
      </c>
    </row>
    <row r="140" spans="1:19">
      <c r="A140">
        <v>0.872</v>
      </c>
    </row>
    <row r="141" spans="1:19">
      <c r="A141" t="s">
        <v>41</v>
      </c>
    </row>
    <row r="142" spans="1:19">
      <c r="A142">
        <v>0</v>
      </c>
      <c r="H142" s="36" cm="1">
        <f t="array" ref="H142:J142">TRANSPOSE(A142:A144)</f>
        <v>0</v>
      </c>
      <c r="I142" s="36">
        <v>4.0000000000000001E-3</v>
      </c>
      <c r="J142" s="36">
        <v>4.0000000000000001E-3</v>
      </c>
    </row>
    <row r="143" spans="1:19">
      <c r="A143">
        <v>4.0000000000000001E-3</v>
      </c>
    </row>
    <row r="144" spans="1:19">
      <c r="A144">
        <v>4.0000000000000001E-3</v>
      </c>
    </row>
    <row r="146" spans="1:10">
      <c r="A146" t="s">
        <v>43</v>
      </c>
    </row>
    <row r="147" spans="1:10">
      <c r="A147" t="s">
        <v>40</v>
      </c>
    </row>
    <row r="148" spans="1:10">
      <c r="A148">
        <v>0.88</v>
      </c>
      <c r="H148" s="36" cm="1">
        <f t="array" ref="H148:J148">TRANSPOSE(A148:A150)</f>
        <v>0.88</v>
      </c>
      <c r="I148" s="36">
        <v>0.876</v>
      </c>
      <c r="J148" s="36">
        <v>0.876</v>
      </c>
    </row>
    <row r="149" spans="1:10">
      <c r="A149">
        <v>0.876</v>
      </c>
    </row>
    <row r="150" spans="1:10">
      <c r="A150">
        <v>0.876</v>
      </c>
    </row>
    <row r="151" spans="1:10">
      <c r="A151" t="s">
        <v>41</v>
      </c>
    </row>
    <row r="152" spans="1:10">
      <c r="A152">
        <v>0</v>
      </c>
      <c r="H152" s="36" cm="1">
        <f t="array" ref="H152:J152">TRANSPOSE(A152:A154)</f>
        <v>0</v>
      </c>
      <c r="I152" s="36">
        <v>4.0000000000000001E-3</v>
      </c>
      <c r="J152" s="36">
        <v>0</v>
      </c>
    </row>
    <row r="153" spans="1:10">
      <c r="A153">
        <v>4.0000000000000001E-3</v>
      </c>
    </row>
    <row r="154" spans="1:10">
      <c r="A154">
        <v>0</v>
      </c>
    </row>
    <row r="156" spans="1:10">
      <c r="A156" t="s">
        <v>44</v>
      </c>
    </row>
    <row r="157" spans="1:10">
      <c r="A157" t="s">
        <v>40</v>
      </c>
    </row>
    <row r="158" spans="1:10">
      <c r="A158">
        <v>3.8559999999999999</v>
      </c>
      <c r="H158" s="36" cm="1">
        <f t="array" ref="H158:J158">TRANSPOSE(A158:A160)</f>
        <v>3.8559999999999999</v>
      </c>
      <c r="I158" s="36">
        <v>3.8679999999999999</v>
      </c>
      <c r="J158" s="36">
        <v>3.8439999999999999</v>
      </c>
    </row>
    <row r="159" spans="1:10">
      <c r="A159">
        <v>3.8679999999999999</v>
      </c>
    </row>
    <row r="160" spans="1:10">
      <c r="A160">
        <v>3.8439999999999999</v>
      </c>
    </row>
    <row r="161" spans="1:10">
      <c r="A161" t="s">
        <v>41</v>
      </c>
    </row>
    <row r="162" spans="1:10">
      <c r="A162">
        <v>4.0000000000000001E-3</v>
      </c>
      <c r="H162" s="36" cm="1">
        <f t="array" ref="H162:J162">TRANSPOSE(A162:A164)</f>
        <v>4.0000000000000001E-3</v>
      </c>
      <c r="I162" s="36">
        <v>8.0000000000000002E-3</v>
      </c>
      <c r="J162" s="36">
        <v>8.0000000000000002E-3</v>
      </c>
    </row>
    <row r="163" spans="1:10">
      <c r="A163">
        <v>8.0000000000000002E-3</v>
      </c>
    </row>
    <row r="164" spans="1:10">
      <c r="A164">
        <v>8.0000000000000002E-3</v>
      </c>
    </row>
    <row r="166" spans="1:10">
      <c r="A166" t="s">
        <v>45</v>
      </c>
    </row>
    <row r="167" spans="1:10">
      <c r="A167" t="s">
        <v>40</v>
      </c>
    </row>
    <row r="168" spans="1:10">
      <c r="A168">
        <v>0.88</v>
      </c>
      <c r="H168" s="36" cm="1">
        <f t="array" ref="H168:J168">TRANSPOSE(A168:A170)</f>
        <v>0.88</v>
      </c>
      <c r="I168" s="36">
        <v>0.88400000000000001</v>
      </c>
      <c r="J168" s="36">
        <v>0.91200000000000003</v>
      </c>
    </row>
    <row r="169" spans="1:10">
      <c r="A169">
        <v>0.88400000000000001</v>
      </c>
    </row>
    <row r="170" spans="1:10">
      <c r="A170">
        <v>0.91200000000000003</v>
      </c>
    </row>
    <row r="171" spans="1:10">
      <c r="A171" t="s">
        <v>41</v>
      </c>
    </row>
    <row r="172" spans="1:10">
      <c r="A172">
        <v>4.0000000000000001E-3</v>
      </c>
      <c r="H172" s="36" cm="1">
        <f t="array" ref="H172:J172">TRANSPOSE(A172:A174)</f>
        <v>4.0000000000000001E-3</v>
      </c>
      <c r="I172" s="36">
        <v>0</v>
      </c>
      <c r="J172" s="36">
        <v>0</v>
      </c>
    </row>
    <row r="173" spans="1:10">
      <c r="A173">
        <v>0</v>
      </c>
    </row>
    <row r="174" spans="1:10">
      <c r="A174">
        <v>0</v>
      </c>
    </row>
    <row r="176" spans="1:10">
      <c r="A176" t="s">
        <v>46</v>
      </c>
    </row>
    <row r="177" spans="1:19">
      <c r="A177" t="s">
        <v>40</v>
      </c>
    </row>
    <row r="178" spans="1:19">
      <c r="A178">
        <v>0.88400000000000001</v>
      </c>
      <c r="H178" s="36" cm="1">
        <f t="array" ref="H178:J178">TRANSPOSE(A178:A180)</f>
        <v>0.88400000000000001</v>
      </c>
      <c r="I178" s="36">
        <v>0.876</v>
      </c>
      <c r="J178" s="36">
        <v>0.88</v>
      </c>
    </row>
    <row r="179" spans="1:19">
      <c r="A179">
        <v>0.876</v>
      </c>
    </row>
    <row r="180" spans="1:19">
      <c r="A180">
        <v>0.88</v>
      </c>
    </row>
    <row r="181" spans="1:19">
      <c r="A181" t="s">
        <v>41</v>
      </c>
    </row>
    <row r="182" spans="1:19">
      <c r="A182">
        <v>0</v>
      </c>
      <c r="H182" s="36" cm="1">
        <f t="array" ref="H182:J182">TRANSPOSE(A182:A184)</f>
        <v>0</v>
      </c>
      <c r="I182" s="36">
        <v>4.0000000000000001E-3</v>
      </c>
      <c r="J182" s="36">
        <v>4.0000000000000001E-3</v>
      </c>
    </row>
    <row r="183" spans="1:19">
      <c r="A183">
        <v>4.0000000000000001E-3</v>
      </c>
    </row>
    <row r="184" spans="1:19">
      <c r="A184">
        <v>4.0000000000000001E-3</v>
      </c>
    </row>
    <row r="187" spans="1:19">
      <c r="A187" t="s">
        <v>49</v>
      </c>
    </row>
    <row r="188" spans="1:19">
      <c r="A188" t="s">
        <v>39</v>
      </c>
    </row>
    <row r="189" spans="1:19">
      <c r="A189" t="s">
        <v>40</v>
      </c>
    </row>
    <row r="190" spans="1:19">
      <c r="A190">
        <v>20.835999999999999</v>
      </c>
      <c r="H190" s="36" cm="1">
        <f t="array" ref="H190:J190">TRANSPOSE(A190:A192)</f>
        <v>20.835999999999999</v>
      </c>
      <c r="I190" s="36">
        <v>21.068000000000001</v>
      </c>
      <c r="J190" s="36">
        <v>20.844000000000001</v>
      </c>
      <c r="M190" s="36">
        <f ca="1">OFFSET($H$190,(ROW()-190)*10, 0)</f>
        <v>20.835999999999999</v>
      </c>
      <c r="N190" s="36">
        <f ca="1">OFFSET($I$190,(ROW()-190)*10, 0)</f>
        <v>21.068000000000001</v>
      </c>
      <c r="O190" s="36">
        <f ca="1">OFFSET($J$190,(ROW()-190)*10, 0)</f>
        <v>20.844000000000001</v>
      </c>
      <c r="Q190" s="36">
        <f ca="1">OFFSET($H$194,(ROW()-190)*10, 0)</f>
        <v>1.6E-2</v>
      </c>
      <c r="R190" s="36">
        <f ca="1">OFFSET($I$194,(ROW()-190)*10, 0)</f>
        <v>1.2E-2</v>
      </c>
      <c r="S190" s="36">
        <f ca="1">OFFSET($J$194,(ROW()-190)*10, 0)</f>
        <v>1.2E-2</v>
      </c>
    </row>
    <row r="191" spans="1:19">
      <c r="A191">
        <v>21.068000000000001</v>
      </c>
      <c r="M191" s="36">
        <f t="shared" ref="M191:M195" ca="1" si="18">OFFSET($H$190,(ROW()-190)*10, 0)</f>
        <v>3.512</v>
      </c>
      <c r="N191" s="36">
        <f t="shared" ref="N191:N195" ca="1" si="19">OFFSET($I$190,(ROW()-190)*10, 0)</f>
        <v>3.516</v>
      </c>
      <c r="O191" s="36">
        <f t="shared" ref="O191:O195" ca="1" si="20">OFFSET($J$190,(ROW()-190)*10, 0)</f>
        <v>3.492</v>
      </c>
      <c r="Q191" s="36">
        <f t="shared" ref="Q191:Q195" ca="1" si="21">OFFSET($H$194,(ROW()-190)*10, 0)</f>
        <v>4.0000000000000001E-3</v>
      </c>
      <c r="R191" s="36">
        <f t="shared" ref="R191:R195" ca="1" si="22">OFFSET($I$194,(ROW()-190)*10, 0)</f>
        <v>4.0000000000000001E-3</v>
      </c>
      <c r="S191" s="36">
        <f t="shared" ref="S191:S195" ca="1" si="23">OFFSET($J$194,(ROW()-190)*10, 0)</f>
        <v>4.0000000000000001E-3</v>
      </c>
    </row>
    <row r="192" spans="1:19">
      <c r="A192">
        <v>20.844000000000001</v>
      </c>
      <c r="M192" s="36">
        <f t="shared" ca="1" si="18"/>
        <v>3.504</v>
      </c>
      <c r="N192" s="36">
        <f t="shared" ca="1" si="19"/>
        <v>3.488</v>
      </c>
      <c r="O192" s="36">
        <f t="shared" ca="1" si="20"/>
        <v>3.496</v>
      </c>
      <c r="Q192" s="36">
        <f t="shared" ca="1" si="21"/>
        <v>8.0000000000000002E-3</v>
      </c>
      <c r="R192" s="36">
        <f t="shared" ca="1" si="22"/>
        <v>8.0000000000000002E-3</v>
      </c>
      <c r="S192" s="36">
        <f t="shared" ca="1" si="23"/>
        <v>4.0000000000000001E-3</v>
      </c>
    </row>
    <row r="193" spans="1:19">
      <c r="A193" t="s">
        <v>41</v>
      </c>
      <c r="M193" s="36">
        <f t="shared" ca="1" si="18"/>
        <v>21.187999999999999</v>
      </c>
      <c r="N193" s="36">
        <f t="shared" ca="1" si="19"/>
        <v>21.388000000000002</v>
      </c>
      <c r="O193" s="36">
        <f t="shared" ca="1" si="20"/>
        <v>21.423999999999999</v>
      </c>
      <c r="Q193" s="36">
        <f t="shared" ca="1" si="21"/>
        <v>1.6E-2</v>
      </c>
      <c r="R193" s="36">
        <f t="shared" ca="1" si="22"/>
        <v>1.6E-2</v>
      </c>
      <c r="S193" s="36">
        <f t="shared" ca="1" si="23"/>
        <v>1.6E-2</v>
      </c>
    </row>
    <row r="194" spans="1:19">
      <c r="A194">
        <v>1.6E-2</v>
      </c>
      <c r="H194" s="36" cm="1">
        <f t="array" ref="H194:J194">TRANSPOSE(A194:A196)</f>
        <v>1.6E-2</v>
      </c>
      <c r="I194" s="36">
        <v>1.2E-2</v>
      </c>
      <c r="J194" s="36">
        <v>1.2E-2</v>
      </c>
      <c r="M194" s="36">
        <f t="shared" ca="1" si="18"/>
        <v>3.484</v>
      </c>
      <c r="N194" s="36">
        <f t="shared" ca="1" si="19"/>
        <v>3.484</v>
      </c>
      <c r="O194" s="36">
        <f t="shared" ca="1" si="20"/>
        <v>3.492</v>
      </c>
      <c r="Q194" s="36">
        <f t="shared" ca="1" si="21"/>
        <v>8.0000000000000002E-3</v>
      </c>
      <c r="R194" s="36">
        <f t="shared" ca="1" si="22"/>
        <v>8.0000000000000002E-3</v>
      </c>
      <c r="S194" s="36">
        <f t="shared" ca="1" si="23"/>
        <v>4.0000000000000001E-3</v>
      </c>
    </row>
    <row r="195" spans="1:19">
      <c r="A195">
        <v>1.2E-2</v>
      </c>
      <c r="M195" s="36">
        <f t="shared" ca="1" si="18"/>
        <v>3.48</v>
      </c>
      <c r="N195" s="36">
        <f t="shared" ca="1" si="19"/>
        <v>3.488</v>
      </c>
      <c r="O195" s="36">
        <f t="shared" ca="1" si="20"/>
        <v>3.512</v>
      </c>
      <c r="Q195" s="36">
        <f t="shared" ca="1" si="21"/>
        <v>4.0000000000000001E-3</v>
      </c>
      <c r="R195" s="36">
        <f t="shared" ca="1" si="22"/>
        <v>8.0000000000000002E-3</v>
      </c>
      <c r="S195" s="36">
        <f t="shared" ca="1" si="23"/>
        <v>4.0000000000000001E-3</v>
      </c>
    </row>
    <row r="196" spans="1:19">
      <c r="A196">
        <v>1.2E-2</v>
      </c>
    </row>
    <row r="198" spans="1:19">
      <c r="A198" t="s">
        <v>42</v>
      </c>
    </row>
    <row r="199" spans="1:19">
      <c r="A199" t="s">
        <v>40</v>
      </c>
    </row>
    <row r="200" spans="1:19">
      <c r="A200">
        <v>3.512</v>
      </c>
      <c r="H200" s="36" cm="1">
        <f t="array" ref="H200:J200">TRANSPOSE(A200:A202)</f>
        <v>3.512</v>
      </c>
      <c r="I200" s="36">
        <v>3.516</v>
      </c>
      <c r="J200" s="36">
        <v>3.492</v>
      </c>
    </row>
    <row r="201" spans="1:19">
      <c r="A201">
        <v>3.516</v>
      </c>
    </row>
    <row r="202" spans="1:19">
      <c r="A202">
        <v>3.492</v>
      </c>
    </row>
    <row r="203" spans="1:19">
      <c r="A203" t="s">
        <v>41</v>
      </c>
    </row>
    <row r="204" spans="1:19">
      <c r="A204">
        <v>4.0000000000000001E-3</v>
      </c>
      <c r="H204" s="36" cm="1">
        <f t="array" ref="H204:J204">TRANSPOSE(A204:A206)</f>
        <v>4.0000000000000001E-3</v>
      </c>
      <c r="I204" s="36">
        <v>4.0000000000000001E-3</v>
      </c>
      <c r="J204" s="36">
        <v>4.0000000000000001E-3</v>
      </c>
    </row>
    <row r="205" spans="1:19">
      <c r="A205">
        <v>4.0000000000000001E-3</v>
      </c>
    </row>
    <row r="206" spans="1:19">
      <c r="A206">
        <v>4.0000000000000001E-3</v>
      </c>
    </row>
    <row r="208" spans="1:19">
      <c r="A208" t="s">
        <v>43</v>
      </c>
    </row>
    <row r="209" spans="1:10">
      <c r="A209" t="s">
        <v>40</v>
      </c>
    </row>
    <row r="210" spans="1:10">
      <c r="A210">
        <v>3.504</v>
      </c>
      <c r="H210" s="36" cm="1">
        <f t="array" ref="H210:J210">TRANSPOSE(A210:A212)</f>
        <v>3.504</v>
      </c>
      <c r="I210" s="36">
        <v>3.488</v>
      </c>
      <c r="J210" s="36">
        <v>3.496</v>
      </c>
    </row>
    <row r="211" spans="1:10">
      <c r="A211">
        <v>3.488</v>
      </c>
    </row>
    <row r="212" spans="1:10">
      <c r="A212">
        <v>3.496</v>
      </c>
    </row>
    <row r="213" spans="1:10">
      <c r="A213" t="s">
        <v>41</v>
      </c>
    </row>
    <row r="214" spans="1:10">
      <c r="A214">
        <v>8.0000000000000002E-3</v>
      </c>
      <c r="H214" s="36" cm="1">
        <f t="array" ref="H214:J214">TRANSPOSE(A214:A216)</f>
        <v>8.0000000000000002E-3</v>
      </c>
      <c r="I214" s="36">
        <v>8.0000000000000002E-3</v>
      </c>
      <c r="J214" s="36">
        <v>4.0000000000000001E-3</v>
      </c>
    </row>
    <row r="215" spans="1:10">
      <c r="A215">
        <v>8.0000000000000002E-3</v>
      </c>
    </row>
    <row r="216" spans="1:10">
      <c r="A216">
        <v>4.0000000000000001E-3</v>
      </c>
    </row>
    <row r="218" spans="1:10">
      <c r="A218" t="s">
        <v>44</v>
      </c>
    </row>
    <row r="219" spans="1:10">
      <c r="A219" t="s">
        <v>40</v>
      </c>
    </row>
    <row r="220" spans="1:10">
      <c r="A220">
        <v>21.187999999999999</v>
      </c>
      <c r="H220" s="36" cm="1">
        <f t="array" ref="H220:J220">TRANSPOSE(A220:A222)</f>
        <v>21.187999999999999</v>
      </c>
      <c r="I220" s="36">
        <v>21.388000000000002</v>
      </c>
      <c r="J220" s="36">
        <v>21.423999999999999</v>
      </c>
    </row>
    <row r="221" spans="1:10">
      <c r="A221">
        <v>21.388000000000002</v>
      </c>
    </row>
    <row r="222" spans="1:10">
      <c r="A222">
        <v>21.423999999999999</v>
      </c>
    </row>
    <row r="223" spans="1:10">
      <c r="A223" t="s">
        <v>41</v>
      </c>
    </row>
    <row r="224" spans="1:10">
      <c r="A224">
        <v>1.6E-2</v>
      </c>
      <c r="H224" s="36" cm="1">
        <f t="array" ref="H224:J224">TRANSPOSE(A224:A226)</f>
        <v>1.6E-2</v>
      </c>
      <c r="I224" s="36">
        <v>1.6E-2</v>
      </c>
      <c r="J224" s="36">
        <v>1.6E-2</v>
      </c>
    </row>
    <row r="225" spans="1:10">
      <c r="A225">
        <v>1.6E-2</v>
      </c>
    </row>
    <row r="226" spans="1:10">
      <c r="A226">
        <v>1.6E-2</v>
      </c>
    </row>
    <row r="228" spans="1:10">
      <c r="A228" t="s">
        <v>45</v>
      </c>
    </row>
    <row r="229" spans="1:10">
      <c r="A229" t="s">
        <v>40</v>
      </c>
    </row>
    <row r="230" spans="1:10">
      <c r="A230">
        <v>3.484</v>
      </c>
      <c r="H230" s="36" cm="1">
        <f t="array" ref="H230:J230">TRANSPOSE(A230:A232)</f>
        <v>3.484</v>
      </c>
      <c r="I230" s="36">
        <v>3.484</v>
      </c>
      <c r="J230" s="36">
        <v>3.492</v>
      </c>
    </row>
    <row r="231" spans="1:10">
      <c r="A231">
        <v>3.484</v>
      </c>
    </row>
    <row r="232" spans="1:10">
      <c r="A232">
        <v>3.492</v>
      </c>
    </row>
    <row r="233" spans="1:10">
      <c r="A233" t="s">
        <v>41</v>
      </c>
    </row>
    <row r="234" spans="1:10">
      <c r="A234">
        <v>8.0000000000000002E-3</v>
      </c>
      <c r="H234" s="36" cm="1">
        <f t="array" ref="H234:J234">TRANSPOSE(A234:A236)</f>
        <v>8.0000000000000002E-3</v>
      </c>
      <c r="I234" s="36">
        <v>8.0000000000000002E-3</v>
      </c>
      <c r="J234" s="36">
        <v>4.0000000000000001E-3</v>
      </c>
    </row>
    <row r="235" spans="1:10">
      <c r="A235">
        <v>8.0000000000000002E-3</v>
      </c>
    </row>
    <row r="236" spans="1:10">
      <c r="A236">
        <v>4.0000000000000001E-3</v>
      </c>
    </row>
    <row r="238" spans="1:10">
      <c r="A238" t="s">
        <v>46</v>
      </c>
    </row>
    <row r="239" spans="1:10">
      <c r="A239" t="s">
        <v>40</v>
      </c>
    </row>
    <row r="240" spans="1:10">
      <c r="A240">
        <v>3.48</v>
      </c>
      <c r="H240" s="36" cm="1">
        <f t="array" ref="H240:J240">TRANSPOSE(A240:A242)</f>
        <v>3.48</v>
      </c>
      <c r="I240" s="36">
        <v>3.488</v>
      </c>
      <c r="J240" s="36">
        <v>3.512</v>
      </c>
    </row>
    <row r="241" spans="1:19">
      <c r="A241">
        <v>3.488</v>
      </c>
    </row>
    <row r="242" spans="1:19">
      <c r="A242">
        <v>3.512</v>
      </c>
    </row>
    <row r="243" spans="1:19">
      <c r="A243" t="s">
        <v>41</v>
      </c>
    </row>
    <row r="244" spans="1:19">
      <c r="A244">
        <v>4.0000000000000001E-3</v>
      </c>
      <c r="H244" s="36" cm="1">
        <f t="array" ref="H244:J244">TRANSPOSE(A244:A246)</f>
        <v>4.0000000000000001E-3</v>
      </c>
      <c r="I244" s="36">
        <v>8.0000000000000002E-3</v>
      </c>
      <c r="J244" s="36">
        <v>4.0000000000000001E-3</v>
      </c>
    </row>
    <row r="245" spans="1:19">
      <c r="A245">
        <v>8.0000000000000002E-3</v>
      </c>
    </row>
    <row r="246" spans="1:19">
      <c r="A246">
        <v>4.0000000000000001E-3</v>
      </c>
    </row>
    <row r="249" spans="1:19">
      <c r="A249" t="s">
        <v>50</v>
      </c>
    </row>
    <row r="250" spans="1:19">
      <c r="A250" t="s">
        <v>39</v>
      </c>
    </row>
    <row r="251" spans="1:19">
      <c r="A251" t="s">
        <v>40</v>
      </c>
    </row>
    <row r="252" spans="1:19">
      <c r="A252">
        <v>33.816000000000003</v>
      </c>
      <c r="H252" s="36" cm="1">
        <f t="array" ref="H252:J252">TRANSPOSE(A252:A254)</f>
        <v>33.816000000000003</v>
      </c>
      <c r="I252" s="36">
        <v>34.375999999999998</v>
      </c>
      <c r="J252" s="36">
        <v>34.576000000000001</v>
      </c>
      <c r="M252" s="36">
        <f ca="1">OFFSET($H$252,(ROW()-252)*10, 0)</f>
        <v>33.816000000000003</v>
      </c>
      <c r="N252" s="36">
        <f ca="1">OFFSET($I$252,(ROW()-252)*10, 0)</f>
        <v>34.375999999999998</v>
      </c>
      <c r="O252" s="36">
        <f ca="1">OFFSET($J$252,(ROW()-252)*10, 0)</f>
        <v>34.576000000000001</v>
      </c>
      <c r="Q252" s="36">
        <f ca="1">OFFSET($H$256,(ROW()-252)*10, 0)</f>
        <v>0.02</v>
      </c>
      <c r="R252" s="36">
        <f ca="1">OFFSET($I$256,(ROW()-252)*10, 0)</f>
        <v>0.02</v>
      </c>
      <c r="S252" s="36">
        <f ca="1">OFFSET($J$256,(ROW()-252)*10, 0)</f>
        <v>1.6E-2</v>
      </c>
    </row>
    <row r="253" spans="1:19">
      <c r="A253">
        <v>34.375999999999998</v>
      </c>
      <c r="M253" s="36">
        <f t="shared" ref="M253:M257" ca="1" si="24">OFFSET($H$252,(ROW()-252)*10, 0)</f>
        <v>5.444</v>
      </c>
      <c r="N253" s="36">
        <f t="shared" ref="N253:N257" ca="1" si="25">OFFSET($I$252,(ROW()-252)*10, 0)</f>
        <v>5.4880000000000004</v>
      </c>
      <c r="O253" s="36">
        <f t="shared" ref="O253:O257" ca="1" si="26">OFFSET($J$252,(ROW()-252)*10, 0)</f>
        <v>5.48</v>
      </c>
      <c r="Q253" s="36">
        <f t="shared" ref="Q253:Q257" ca="1" si="27">OFFSET($H$256,(ROW()-252)*10, 0)</f>
        <v>8.0000000000000002E-3</v>
      </c>
      <c r="R253" s="36">
        <f t="shared" ref="R253:R257" ca="1" si="28">OFFSET($I$256,(ROW()-252)*10, 0)</f>
        <v>8.0000000000000002E-3</v>
      </c>
      <c r="S253" s="36">
        <f t="shared" ref="S253:S257" ca="1" si="29">OFFSET($J$256,(ROW()-252)*10, 0)</f>
        <v>4.0000000000000001E-3</v>
      </c>
    </row>
    <row r="254" spans="1:19">
      <c r="A254">
        <v>34.576000000000001</v>
      </c>
      <c r="M254" s="36">
        <f t="shared" ca="1" si="24"/>
        <v>5.4480000000000004</v>
      </c>
      <c r="N254" s="36">
        <f t="shared" ca="1" si="25"/>
        <v>5.484</v>
      </c>
      <c r="O254" s="36">
        <f t="shared" ca="1" si="26"/>
        <v>5.4480000000000004</v>
      </c>
      <c r="Q254" s="36">
        <f t="shared" ca="1" si="27"/>
        <v>8.0000000000000002E-3</v>
      </c>
      <c r="R254" s="36">
        <f t="shared" ca="1" si="28"/>
        <v>8.0000000000000002E-3</v>
      </c>
      <c r="S254" s="36">
        <f t="shared" ca="1" si="29"/>
        <v>8.0000000000000002E-3</v>
      </c>
    </row>
    <row r="255" spans="1:19">
      <c r="A255" t="s">
        <v>41</v>
      </c>
      <c r="M255" s="36">
        <f t="shared" ca="1" si="24"/>
        <v>34.828000000000003</v>
      </c>
      <c r="N255" s="36">
        <f t="shared" ca="1" si="25"/>
        <v>34.872</v>
      </c>
      <c r="O255" s="36">
        <f t="shared" ca="1" si="26"/>
        <v>34.207999999999998</v>
      </c>
      <c r="Q255" s="36">
        <f t="shared" ca="1" si="27"/>
        <v>1.6E-2</v>
      </c>
      <c r="R255" s="36">
        <f t="shared" ca="1" si="28"/>
        <v>1.2E-2</v>
      </c>
      <c r="S255" s="36">
        <f t="shared" ca="1" si="29"/>
        <v>0.02</v>
      </c>
    </row>
    <row r="256" spans="1:19">
      <c r="A256">
        <v>0.02</v>
      </c>
      <c r="H256" s="36" cm="1">
        <f t="array" ref="H256:J256">TRANSPOSE(A256:A258)</f>
        <v>0.02</v>
      </c>
      <c r="I256" s="36">
        <v>0.02</v>
      </c>
      <c r="J256" s="36">
        <v>1.6E-2</v>
      </c>
      <c r="M256" s="36">
        <f t="shared" ca="1" si="24"/>
        <v>5.48</v>
      </c>
      <c r="N256" s="36">
        <f t="shared" ca="1" si="25"/>
        <v>5.444</v>
      </c>
      <c r="O256" s="36">
        <f t="shared" ca="1" si="26"/>
        <v>5.4720000000000004</v>
      </c>
      <c r="Q256" s="36">
        <f t="shared" ca="1" si="27"/>
        <v>8.0000000000000002E-3</v>
      </c>
      <c r="R256" s="36">
        <f t="shared" ca="1" si="28"/>
        <v>4.0000000000000001E-3</v>
      </c>
      <c r="S256" s="36">
        <f t="shared" ca="1" si="29"/>
        <v>8.0000000000000002E-3</v>
      </c>
    </row>
    <row r="257" spans="1:19">
      <c r="A257">
        <v>0.02</v>
      </c>
      <c r="M257" s="36">
        <f t="shared" ca="1" si="24"/>
        <v>5.46</v>
      </c>
      <c r="N257" s="36">
        <f t="shared" ca="1" si="25"/>
        <v>5.4480000000000004</v>
      </c>
      <c r="O257" s="36">
        <f t="shared" ca="1" si="26"/>
        <v>5.484</v>
      </c>
      <c r="Q257" s="36">
        <f t="shared" ca="1" si="27"/>
        <v>8.0000000000000002E-3</v>
      </c>
      <c r="R257" s="36">
        <f t="shared" ca="1" si="28"/>
        <v>8.0000000000000002E-3</v>
      </c>
      <c r="S257" s="36">
        <f t="shared" ca="1" si="29"/>
        <v>8.0000000000000002E-3</v>
      </c>
    </row>
    <row r="258" spans="1:19">
      <c r="A258">
        <v>1.6E-2</v>
      </c>
    </row>
    <row r="260" spans="1:19">
      <c r="A260" t="s">
        <v>42</v>
      </c>
    </row>
    <row r="261" spans="1:19">
      <c r="A261" t="s">
        <v>40</v>
      </c>
    </row>
    <row r="262" spans="1:19">
      <c r="A262">
        <v>5.444</v>
      </c>
      <c r="H262" s="36" cm="1">
        <f t="array" ref="H262:J262">TRANSPOSE(A262:A264)</f>
        <v>5.444</v>
      </c>
      <c r="I262" s="36">
        <v>5.4880000000000004</v>
      </c>
      <c r="J262" s="36">
        <v>5.48</v>
      </c>
    </row>
    <row r="263" spans="1:19">
      <c r="A263">
        <v>5.4880000000000004</v>
      </c>
    </row>
    <row r="264" spans="1:19">
      <c r="A264">
        <v>5.48</v>
      </c>
    </row>
    <row r="265" spans="1:19">
      <c r="A265" t="s">
        <v>41</v>
      </c>
    </row>
    <row r="266" spans="1:19">
      <c r="A266">
        <v>8.0000000000000002E-3</v>
      </c>
      <c r="H266" s="36" cm="1">
        <f t="array" ref="H266:J266">TRANSPOSE(A266:A268)</f>
        <v>8.0000000000000002E-3</v>
      </c>
      <c r="I266" s="36">
        <v>8.0000000000000002E-3</v>
      </c>
      <c r="J266" s="36">
        <v>4.0000000000000001E-3</v>
      </c>
    </row>
    <row r="267" spans="1:19">
      <c r="A267">
        <v>8.0000000000000002E-3</v>
      </c>
    </row>
    <row r="268" spans="1:19">
      <c r="A268">
        <v>4.0000000000000001E-3</v>
      </c>
    </row>
    <row r="270" spans="1:19">
      <c r="A270" t="s">
        <v>43</v>
      </c>
    </row>
    <row r="271" spans="1:19">
      <c r="A271" t="s">
        <v>40</v>
      </c>
    </row>
    <row r="272" spans="1:19">
      <c r="A272">
        <v>5.4480000000000004</v>
      </c>
      <c r="H272" s="36" cm="1">
        <f t="array" ref="H272:J272">TRANSPOSE(A272:A274)</f>
        <v>5.4480000000000004</v>
      </c>
      <c r="I272" s="36">
        <v>5.484</v>
      </c>
      <c r="J272" s="36">
        <v>5.4480000000000004</v>
      </c>
    </row>
    <row r="273" spans="1:10">
      <c r="A273">
        <v>5.484</v>
      </c>
    </row>
    <row r="274" spans="1:10">
      <c r="A274">
        <v>5.4480000000000004</v>
      </c>
    </row>
    <row r="275" spans="1:10">
      <c r="A275" t="s">
        <v>41</v>
      </c>
    </row>
    <row r="276" spans="1:10">
      <c r="A276">
        <v>8.0000000000000002E-3</v>
      </c>
      <c r="H276" s="36" cm="1">
        <f t="array" ref="H276:J276">TRANSPOSE(A276:A278)</f>
        <v>8.0000000000000002E-3</v>
      </c>
      <c r="I276" s="36">
        <v>8.0000000000000002E-3</v>
      </c>
      <c r="J276" s="36">
        <v>8.0000000000000002E-3</v>
      </c>
    </row>
    <row r="277" spans="1:10">
      <c r="A277">
        <v>8.0000000000000002E-3</v>
      </c>
    </row>
    <row r="278" spans="1:10">
      <c r="A278">
        <v>8.0000000000000002E-3</v>
      </c>
    </row>
    <row r="280" spans="1:10">
      <c r="A280" t="s">
        <v>44</v>
      </c>
    </row>
    <row r="281" spans="1:10">
      <c r="A281" t="s">
        <v>40</v>
      </c>
    </row>
    <row r="282" spans="1:10">
      <c r="A282">
        <v>34.828000000000003</v>
      </c>
      <c r="H282" s="36" cm="1">
        <f t="array" ref="H282:J282">TRANSPOSE(A282:A284)</f>
        <v>34.828000000000003</v>
      </c>
      <c r="I282" s="36">
        <v>34.872</v>
      </c>
      <c r="J282" s="36">
        <v>34.207999999999998</v>
      </c>
    </row>
    <row r="283" spans="1:10">
      <c r="A283">
        <v>34.872</v>
      </c>
    </row>
    <row r="284" spans="1:10">
      <c r="A284">
        <v>34.207999999999998</v>
      </c>
    </row>
    <row r="285" spans="1:10">
      <c r="A285" t="s">
        <v>41</v>
      </c>
    </row>
    <row r="286" spans="1:10">
      <c r="A286">
        <v>1.6E-2</v>
      </c>
      <c r="H286" s="36" cm="1">
        <f t="array" ref="H286:J286">TRANSPOSE(A286:A288)</f>
        <v>1.6E-2</v>
      </c>
      <c r="I286" s="36">
        <v>1.2E-2</v>
      </c>
      <c r="J286" s="36">
        <v>0.02</v>
      </c>
    </row>
    <row r="287" spans="1:10">
      <c r="A287">
        <v>1.2E-2</v>
      </c>
    </row>
    <row r="288" spans="1:10">
      <c r="A288">
        <v>0.02</v>
      </c>
    </row>
    <row r="290" spans="1:10">
      <c r="A290" t="s">
        <v>45</v>
      </c>
    </row>
    <row r="291" spans="1:10">
      <c r="A291" t="s">
        <v>40</v>
      </c>
    </row>
    <row r="292" spans="1:10">
      <c r="A292">
        <v>5.48</v>
      </c>
      <c r="H292" s="36" cm="1">
        <f t="array" ref="H292:J292">TRANSPOSE(A292:A294)</f>
        <v>5.48</v>
      </c>
      <c r="I292" s="36">
        <v>5.444</v>
      </c>
      <c r="J292" s="36">
        <v>5.4720000000000004</v>
      </c>
    </row>
    <row r="293" spans="1:10">
      <c r="A293">
        <v>5.444</v>
      </c>
    </row>
    <row r="294" spans="1:10">
      <c r="A294">
        <v>5.4720000000000004</v>
      </c>
    </row>
    <row r="295" spans="1:10">
      <c r="A295" t="s">
        <v>41</v>
      </c>
    </row>
    <row r="296" spans="1:10">
      <c r="A296">
        <v>8.0000000000000002E-3</v>
      </c>
      <c r="H296" s="36" cm="1">
        <f t="array" ref="H296:J296">TRANSPOSE(A296:A298)</f>
        <v>8.0000000000000002E-3</v>
      </c>
      <c r="I296" s="36">
        <v>4.0000000000000001E-3</v>
      </c>
      <c r="J296" s="36">
        <v>8.0000000000000002E-3</v>
      </c>
    </row>
    <row r="297" spans="1:10">
      <c r="A297">
        <v>4.0000000000000001E-3</v>
      </c>
    </row>
    <row r="298" spans="1:10">
      <c r="A298">
        <v>8.0000000000000002E-3</v>
      </c>
    </row>
    <row r="300" spans="1:10">
      <c r="A300" t="s">
        <v>46</v>
      </c>
    </row>
    <row r="301" spans="1:10">
      <c r="A301" t="s">
        <v>40</v>
      </c>
    </row>
    <row r="302" spans="1:10">
      <c r="A302">
        <v>5.46</v>
      </c>
      <c r="H302" s="36" cm="1">
        <f t="array" ref="H302:J302">TRANSPOSE(A302:A304)</f>
        <v>5.46</v>
      </c>
      <c r="I302" s="36">
        <v>5.4480000000000004</v>
      </c>
      <c r="J302" s="36">
        <v>5.484</v>
      </c>
    </row>
    <row r="303" spans="1:10">
      <c r="A303">
        <v>5.4480000000000004</v>
      </c>
    </row>
    <row r="304" spans="1:10">
      <c r="A304">
        <v>5.484</v>
      </c>
    </row>
    <row r="305" spans="1:19">
      <c r="A305" t="s">
        <v>41</v>
      </c>
    </row>
    <row r="306" spans="1:19">
      <c r="A306">
        <v>8.0000000000000002E-3</v>
      </c>
      <c r="H306" s="36" cm="1">
        <f t="array" ref="H306:J306">TRANSPOSE(A306:A308)</f>
        <v>8.0000000000000002E-3</v>
      </c>
      <c r="I306" s="36">
        <v>8.0000000000000002E-3</v>
      </c>
      <c r="J306" s="36">
        <v>8.0000000000000002E-3</v>
      </c>
    </row>
    <row r="307" spans="1:19">
      <c r="A307">
        <v>8.0000000000000002E-3</v>
      </c>
    </row>
    <row r="308" spans="1:19">
      <c r="A308">
        <v>8.0000000000000002E-3</v>
      </c>
    </row>
    <row r="311" spans="1:19">
      <c r="A311" t="s">
        <v>51</v>
      </c>
    </row>
    <row r="312" spans="1:19">
      <c r="A312" t="s">
        <v>39</v>
      </c>
    </row>
    <row r="313" spans="1:19">
      <c r="A313" t="s">
        <v>40</v>
      </c>
    </row>
    <row r="314" spans="1:19">
      <c r="A314">
        <v>51.308</v>
      </c>
      <c r="H314" s="36" cm="1">
        <f t="array" ref="H314:J314">TRANSPOSE(A314:A316)</f>
        <v>51.308</v>
      </c>
      <c r="I314" s="36">
        <v>50.576000000000001</v>
      </c>
      <c r="J314" s="36">
        <v>51.552</v>
      </c>
      <c r="M314" s="36">
        <f ca="1">OFFSET($H$314,(ROW()-314)*10, 0)</f>
        <v>51.308</v>
      </c>
      <c r="N314" s="36">
        <f ca="1">OFFSET($I$314,(ROW()-314)*10, 0)</f>
        <v>50.576000000000001</v>
      </c>
      <c r="O314" s="36">
        <f ca="1">OFFSET($J$314,(ROW()-314)*10, 0)</f>
        <v>51.552</v>
      </c>
      <c r="Q314" s="36">
        <f ca="1">OFFSET($H$318,(ROW()-314)*10, 0)</f>
        <v>0.02</v>
      </c>
      <c r="R314" s="36">
        <f ca="1">OFFSET($I$318,(ROW()-314)*10, 0)</f>
        <v>2.4E-2</v>
      </c>
      <c r="S314" s="36">
        <f ca="1">OFFSET($J$318,(ROW()-314)*10, 0)</f>
        <v>2.4E-2</v>
      </c>
    </row>
    <row r="315" spans="1:19">
      <c r="A315">
        <v>50.576000000000001</v>
      </c>
      <c r="M315" s="36">
        <f t="shared" ref="M315:M319" ca="1" si="30">OFFSET($H$314,(ROW()-314)*10, 0)</f>
        <v>7.8920000000000003</v>
      </c>
      <c r="N315" s="36">
        <f t="shared" ref="N315:N319" ca="1" si="31">OFFSET($I$314,(ROW()-314)*10, 0)</f>
        <v>7.8719999999999999</v>
      </c>
      <c r="O315" s="36">
        <f t="shared" ref="O315:O319" ca="1" si="32">OFFSET($J$314,(ROW()-314)*10, 0)</f>
        <v>7.8120000000000003</v>
      </c>
      <c r="Q315" s="36">
        <f t="shared" ref="Q315:Q319" ca="1" si="33">OFFSET($H$318,(ROW()-314)*10, 0)</f>
        <v>8.0000000000000002E-3</v>
      </c>
      <c r="R315" s="36">
        <f t="shared" ref="R315:R319" ca="1" si="34">OFFSET($I$318,(ROW()-314)*10, 0)</f>
        <v>4.0000000000000001E-3</v>
      </c>
      <c r="S315" s="36">
        <f t="shared" ref="S315:S319" ca="1" si="35">OFFSET($J$318,(ROW()-314)*10, 0)</f>
        <v>8.0000000000000002E-3</v>
      </c>
    </row>
    <row r="316" spans="1:19">
      <c r="A316">
        <v>51.552</v>
      </c>
      <c r="M316" s="36">
        <f t="shared" ca="1" si="30"/>
        <v>7.9</v>
      </c>
      <c r="N316" s="36">
        <f t="shared" ca="1" si="31"/>
        <v>7.84</v>
      </c>
      <c r="O316" s="36">
        <f t="shared" ca="1" si="32"/>
        <v>7.8319999999999999</v>
      </c>
      <c r="Q316" s="36">
        <f t="shared" ca="1" si="33"/>
        <v>1.2E-2</v>
      </c>
      <c r="R316" s="36">
        <f t="shared" ca="1" si="34"/>
        <v>8.0000000000000002E-3</v>
      </c>
      <c r="S316" s="36">
        <f t="shared" ca="1" si="35"/>
        <v>4.0000000000000001E-3</v>
      </c>
    </row>
    <row r="317" spans="1:19">
      <c r="A317" t="s">
        <v>41</v>
      </c>
      <c r="M317" s="36">
        <f t="shared" ca="1" si="30"/>
        <v>51.368000000000002</v>
      </c>
      <c r="N317" s="36">
        <f t="shared" ca="1" si="31"/>
        <v>51.356000000000002</v>
      </c>
      <c r="O317" s="36">
        <f t="shared" ca="1" si="32"/>
        <v>50.816000000000003</v>
      </c>
      <c r="Q317" s="36">
        <f t="shared" ca="1" si="33"/>
        <v>0.02</v>
      </c>
      <c r="R317" s="36">
        <f t="shared" ca="1" si="34"/>
        <v>0.02</v>
      </c>
      <c r="S317" s="36">
        <f t="shared" ca="1" si="35"/>
        <v>2.4E-2</v>
      </c>
    </row>
    <row r="318" spans="1:19">
      <c r="A318">
        <v>0.02</v>
      </c>
      <c r="H318" s="36" cm="1">
        <f t="array" ref="H318:J318">TRANSPOSE(A318:A320)</f>
        <v>0.02</v>
      </c>
      <c r="I318" s="36">
        <v>2.4E-2</v>
      </c>
      <c r="J318" s="36">
        <v>2.4E-2</v>
      </c>
      <c r="M318" s="36">
        <f t="shared" ca="1" si="30"/>
        <v>7.8760000000000003</v>
      </c>
      <c r="N318" s="36">
        <f t="shared" ca="1" si="31"/>
        <v>7.8959999999999999</v>
      </c>
      <c r="O318" s="36">
        <f t="shared" ca="1" si="32"/>
        <v>7.8840000000000003</v>
      </c>
      <c r="Q318" s="36">
        <f t="shared" ca="1" si="33"/>
        <v>8.0000000000000002E-3</v>
      </c>
      <c r="R318" s="36">
        <f t="shared" ca="1" si="34"/>
        <v>4.0000000000000001E-3</v>
      </c>
      <c r="S318" s="36">
        <f t="shared" ca="1" si="35"/>
        <v>8.0000000000000002E-3</v>
      </c>
    </row>
    <row r="319" spans="1:19">
      <c r="A319">
        <v>2.4E-2</v>
      </c>
      <c r="M319" s="36">
        <f t="shared" ca="1" si="30"/>
        <v>7.8639999999999999</v>
      </c>
      <c r="N319" s="36">
        <f t="shared" ca="1" si="31"/>
        <v>7.84</v>
      </c>
      <c r="O319" s="36">
        <f t="shared" ca="1" si="32"/>
        <v>7.8319999999999999</v>
      </c>
      <c r="Q319" s="36">
        <f t="shared" ca="1" si="33"/>
        <v>1.2E-2</v>
      </c>
      <c r="R319" s="36">
        <f t="shared" ca="1" si="34"/>
        <v>8.0000000000000002E-3</v>
      </c>
      <c r="S319" s="36">
        <f t="shared" ca="1" si="35"/>
        <v>1.2E-2</v>
      </c>
    </row>
    <row r="320" spans="1:19">
      <c r="A320">
        <v>2.4E-2</v>
      </c>
    </row>
    <row r="322" spans="1:10">
      <c r="A322" t="s">
        <v>42</v>
      </c>
    </row>
    <row r="323" spans="1:10">
      <c r="A323" t="s">
        <v>40</v>
      </c>
    </row>
    <row r="324" spans="1:10">
      <c r="A324">
        <v>7.8920000000000003</v>
      </c>
      <c r="H324" s="36" cm="1">
        <f t="array" ref="H324:J324">TRANSPOSE(A324:A326)</f>
        <v>7.8920000000000003</v>
      </c>
      <c r="I324" s="36">
        <v>7.8719999999999999</v>
      </c>
      <c r="J324" s="36">
        <v>7.8120000000000003</v>
      </c>
    </row>
    <row r="325" spans="1:10">
      <c r="A325">
        <v>7.8719999999999999</v>
      </c>
    </row>
    <row r="326" spans="1:10">
      <c r="A326">
        <v>7.8120000000000003</v>
      </c>
    </row>
    <row r="327" spans="1:10">
      <c r="A327" t="s">
        <v>41</v>
      </c>
    </row>
    <row r="328" spans="1:10">
      <c r="A328">
        <v>8.0000000000000002E-3</v>
      </c>
      <c r="H328" s="36" cm="1">
        <f t="array" ref="H328:J328">TRANSPOSE(A328:A330)</f>
        <v>8.0000000000000002E-3</v>
      </c>
      <c r="I328" s="36">
        <v>4.0000000000000001E-3</v>
      </c>
      <c r="J328" s="36">
        <v>8.0000000000000002E-3</v>
      </c>
    </row>
    <row r="329" spans="1:10">
      <c r="A329">
        <v>4.0000000000000001E-3</v>
      </c>
    </row>
    <row r="330" spans="1:10">
      <c r="A330">
        <v>8.0000000000000002E-3</v>
      </c>
    </row>
    <row r="332" spans="1:10">
      <c r="A332" t="s">
        <v>43</v>
      </c>
    </row>
    <row r="333" spans="1:10">
      <c r="A333" t="s">
        <v>40</v>
      </c>
    </row>
    <row r="334" spans="1:10">
      <c r="A334">
        <v>7.9</v>
      </c>
      <c r="H334" s="36" cm="1">
        <f t="array" ref="H334:J334">TRANSPOSE(A334:A336)</f>
        <v>7.9</v>
      </c>
      <c r="I334" s="36">
        <v>7.84</v>
      </c>
      <c r="J334" s="36">
        <v>7.8319999999999999</v>
      </c>
    </row>
    <row r="335" spans="1:10">
      <c r="A335">
        <v>7.84</v>
      </c>
    </row>
    <row r="336" spans="1:10">
      <c r="A336">
        <v>7.8319999999999999</v>
      </c>
    </row>
    <row r="337" spans="1:10">
      <c r="A337" t="s">
        <v>41</v>
      </c>
    </row>
    <row r="338" spans="1:10">
      <c r="A338">
        <v>1.2E-2</v>
      </c>
      <c r="H338" s="36" cm="1">
        <f t="array" ref="H338:J338">TRANSPOSE(A338:A340)</f>
        <v>1.2E-2</v>
      </c>
      <c r="I338" s="36">
        <v>8.0000000000000002E-3</v>
      </c>
      <c r="J338" s="36">
        <v>4.0000000000000001E-3</v>
      </c>
    </row>
    <row r="339" spans="1:10">
      <c r="A339">
        <v>8.0000000000000002E-3</v>
      </c>
    </row>
    <row r="340" spans="1:10">
      <c r="A340">
        <v>4.0000000000000001E-3</v>
      </c>
    </row>
    <row r="342" spans="1:10">
      <c r="A342" t="s">
        <v>44</v>
      </c>
    </row>
    <row r="343" spans="1:10">
      <c r="A343" t="s">
        <v>40</v>
      </c>
    </row>
    <row r="344" spans="1:10">
      <c r="A344">
        <v>51.368000000000002</v>
      </c>
      <c r="H344" s="36" cm="1">
        <f t="array" ref="H344:J344">TRANSPOSE(A344:A346)</f>
        <v>51.368000000000002</v>
      </c>
      <c r="I344" s="36">
        <v>51.356000000000002</v>
      </c>
      <c r="J344" s="36">
        <v>50.816000000000003</v>
      </c>
    </row>
    <row r="345" spans="1:10">
      <c r="A345">
        <v>51.356000000000002</v>
      </c>
    </row>
    <row r="346" spans="1:10">
      <c r="A346">
        <v>50.816000000000003</v>
      </c>
    </row>
    <row r="347" spans="1:10">
      <c r="A347" t="s">
        <v>41</v>
      </c>
    </row>
    <row r="348" spans="1:10">
      <c r="A348">
        <v>0.02</v>
      </c>
      <c r="H348" s="36" cm="1">
        <f t="array" ref="H348:J348">TRANSPOSE(A348:A350)</f>
        <v>0.02</v>
      </c>
      <c r="I348" s="36">
        <v>0.02</v>
      </c>
      <c r="J348" s="36">
        <v>2.4E-2</v>
      </c>
    </row>
    <row r="349" spans="1:10">
      <c r="A349">
        <v>0.02</v>
      </c>
    </row>
    <row r="350" spans="1:10">
      <c r="A350">
        <v>2.4E-2</v>
      </c>
    </row>
    <row r="352" spans="1:10">
      <c r="A352" t="s">
        <v>45</v>
      </c>
    </row>
    <row r="353" spans="1:10">
      <c r="A353" t="s">
        <v>40</v>
      </c>
    </row>
    <row r="354" spans="1:10">
      <c r="A354">
        <v>7.8760000000000003</v>
      </c>
      <c r="H354" s="36" cm="1">
        <f t="array" ref="H354:J354">TRANSPOSE(A354:A356)</f>
        <v>7.8760000000000003</v>
      </c>
      <c r="I354" s="36">
        <v>7.8959999999999999</v>
      </c>
      <c r="J354" s="36">
        <v>7.8840000000000003</v>
      </c>
    </row>
    <row r="355" spans="1:10">
      <c r="A355">
        <v>7.8959999999999999</v>
      </c>
    </row>
    <row r="356" spans="1:10">
      <c r="A356">
        <v>7.8840000000000003</v>
      </c>
    </row>
    <row r="357" spans="1:10">
      <c r="A357" t="s">
        <v>41</v>
      </c>
    </row>
    <row r="358" spans="1:10">
      <c r="A358">
        <v>8.0000000000000002E-3</v>
      </c>
      <c r="H358" s="36" cm="1">
        <f t="array" ref="H358:J358">TRANSPOSE(A358:A360)</f>
        <v>8.0000000000000002E-3</v>
      </c>
      <c r="I358" s="36">
        <v>4.0000000000000001E-3</v>
      </c>
      <c r="J358" s="36">
        <v>8.0000000000000002E-3</v>
      </c>
    </row>
    <row r="359" spans="1:10">
      <c r="A359">
        <v>4.0000000000000001E-3</v>
      </c>
    </row>
    <row r="360" spans="1:10">
      <c r="A360">
        <v>8.0000000000000002E-3</v>
      </c>
    </row>
    <row r="362" spans="1:10">
      <c r="A362" t="s">
        <v>46</v>
      </c>
    </row>
    <row r="363" spans="1:10">
      <c r="A363" t="s">
        <v>40</v>
      </c>
    </row>
    <row r="364" spans="1:10">
      <c r="A364">
        <v>7.8639999999999999</v>
      </c>
      <c r="H364" s="36" cm="1">
        <f t="array" ref="H364:J364">TRANSPOSE(A364:A366)</f>
        <v>7.8639999999999999</v>
      </c>
      <c r="I364" s="36">
        <v>7.84</v>
      </c>
      <c r="J364" s="36">
        <v>7.8319999999999999</v>
      </c>
    </row>
    <row r="365" spans="1:10">
      <c r="A365">
        <v>7.84</v>
      </c>
    </row>
    <row r="366" spans="1:10">
      <c r="A366">
        <v>7.8319999999999999</v>
      </c>
    </row>
    <row r="367" spans="1:10">
      <c r="A367" t="s">
        <v>41</v>
      </c>
    </row>
    <row r="368" spans="1:10">
      <c r="A368">
        <v>1.2E-2</v>
      </c>
      <c r="H368" s="36" cm="1">
        <f t="array" ref="H368:J368">TRANSPOSE(A368:A370)</f>
        <v>1.2E-2</v>
      </c>
      <c r="I368" s="36">
        <v>8.0000000000000002E-3</v>
      </c>
      <c r="J368" s="36">
        <v>1.2E-2</v>
      </c>
    </row>
    <row r="369" spans="1:19">
      <c r="A369">
        <v>8.0000000000000002E-3</v>
      </c>
    </row>
    <row r="370" spans="1:19">
      <c r="A370">
        <v>1.2E-2</v>
      </c>
    </row>
    <row r="373" spans="1:19">
      <c r="A373" t="s">
        <v>52</v>
      </c>
    </row>
    <row r="374" spans="1:19">
      <c r="A374" t="s">
        <v>39</v>
      </c>
    </row>
    <row r="375" spans="1:19">
      <c r="A375" t="s">
        <v>40</v>
      </c>
    </row>
    <row r="376" spans="1:19">
      <c r="A376">
        <v>94.688000000000002</v>
      </c>
      <c r="H376" s="36" cm="1">
        <f t="array" ref="H376:J376">TRANSPOSE(A376:A378)</f>
        <v>94.688000000000002</v>
      </c>
      <c r="I376" s="36">
        <v>96.884</v>
      </c>
      <c r="J376" s="36">
        <v>95.775999999999996</v>
      </c>
      <c r="M376" s="36">
        <f ca="1">OFFSET($H$376,(ROW()-376)*10, 0)</f>
        <v>94.688000000000002</v>
      </c>
      <c r="N376" s="36">
        <f ca="1">OFFSET($I$376,(ROW()-376)*10, 0)</f>
        <v>96.884</v>
      </c>
      <c r="O376" s="36">
        <f ca="1">OFFSET($J$376,(ROW()-376)*10, 0)</f>
        <v>95.775999999999996</v>
      </c>
      <c r="Q376" s="36">
        <f ca="1">OFFSET($H$380,(ROW()-376)*10, 0)</f>
        <v>2.8000000000000001E-2</v>
      </c>
      <c r="R376" s="36">
        <f ca="1">OFFSET($I$380,(ROW()-376)*10, 0)</f>
        <v>2.8000000000000001E-2</v>
      </c>
      <c r="S376" s="36">
        <f ca="1">OFFSET($J$380,(ROW()-376)*10, 0)</f>
        <v>3.2000000000000001E-2</v>
      </c>
    </row>
    <row r="377" spans="1:19">
      <c r="A377">
        <v>96.884</v>
      </c>
      <c r="M377" s="36">
        <f t="shared" ref="M377:M381" ca="1" si="36">OFFSET($H$376,(ROW()-376)*10, 0)</f>
        <v>14.023999999999999</v>
      </c>
      <c r="N377" s="36">
        <f t="shared" ref="N377:N381" ca="1" si="37">OFFSET($I$376,(ROW()-376)*10, 0)</f>
        <v>13.988</v>
      </c>
      <c r="O377" s="36">
        <f t="shared" ref="O377:O381" ca="1" si="38">OFFSET($J$376,(ROW()-376)*10, 0)</f>
        <v>13.996</v>
      </c>
      <c r="Q377" s="36">
        <f t="shared" ref="Q377:Q381" ca="1" si="39">OFFSET($H$380,(ROW()-376)*10, 0)</f>
        <v>1.2E-2</v>
      </c>
      <c r="R377" s="36">
        <f t="shared" ref="R377:R381" ca="1" si="40">OFFSET($I$380,(ROW()-376)*10, 0)</f>
        <v>8.0000000000000002E-3</v>
      </c>
      <c r="S377" s="36">
        <f t="shared" ref="S377:S381" ca="1" si="41">OFFSET($J$380,(ROW()-376)*10, 0)</f>
        <v>1.2E-2</v>
      </c>
    </row>
    <row r="378" spans="1:19">
      <c r="A378">
        <v>95.775999999999996</v>
      </c>
      <c r="M378" s="36">
        <f t="shared" ca="1" si="36"/>
        <v>13.928000000000001</v>
      </c>
      <c r="N378" s="36">
        <f t="shared" ca="1" si="37"/>
        <v>13.92</v>
      </c>
      <c r="O378" s="36">
        <f t="shared" ca="1" si="38"/>
        <v>13.923999999999999</v>
      </c>
      <c r="Q378" s="36">
        <f t="shared" ca="1" si="39"/>
        <v>1.6E-2</v>
      </c>
      <c r="R378" s="36">
        <f t="shared" ca="1" si="40"/>
        <v>1.2E-2</v>
      </c>
      <c r="S378" s="36">
        <f t="shared" ca="1" si="41"/>
        <v>1.2E-2</v>
      </c>
    </row>
    <row r="379" spans="1:19">
      <c r="A379" t="s">
        <v>41</v>
      </c>
      <c r="M379" s="36">
        <f t="shared" ca="1" si="36"/>
        <v>95.804000000000002</v>
      </c>
      <c r="N379" s="36">
        <f t="shared" ca="1" si="37"/>
        <v>96.6</v>
      </c>
      <c r="O379" s="36">
        <f t="shared" ca="1" si="38"/>
        <v>95.331999999999994</v>
      </c>
      <c r="Q379" s="36">
        <f t="shared" ca="1" si="39"/>
        <v>3.2000000000000001E-2</v>
      </c>
      <c r="R379" s="36">
        <f t="shared" ca="1" si="40"/>
        <v>3.2000000000000001E-2</v>
      </c>
      <c r="S379" s="36">
        <f t="shared" ca="1" si="41"/>
        <v>3.2000000000000001E-2</v>
      </c>
    </row>
    <row r="380" spans="1:19">
      <c r="A380">
        <v>2.8000000000000001E-2</v>
      </c>
      <c r="H380" s="36" cm="1">
        <f t="array" ref="H380:J380">TRANSPOSE(A380:A382)</f>
        <v>2.8000000000000001E-2</v>
      </c>
      <c r="I380" s="36">
        <v>2.8000000000000001E-2</v>
      </c>
      <c r="J380" s="36">
        <v>3.2000000000000001E-2</v>
      </c>
      <c r="M380" s="36">
        <f t="shared" ca="1" si="36"/>
        <v>13.888</v>
      </c>
      <c r="N380" s="36">
        <f t="shared" ca="1" si="37"/>
        <v>13.98</v>
      </c>
      <c r="O380" s="36">
        <f t="shared" ca="1" si="38"/>
        <v>13.916</v>
      </c>
      <c r="Q380" s="36">
        <f t="shared" ca="1" si="39"/>
        <v>1.2E-2</v>
      </c>
      <c r="R380" s="36">
        <f t="shared" ca="1" si="40"/>
        <v>1.2E-2</v>
      </c>
      <c r="S380" s="36">
        <f t="shared" ca="1" si="41"/>
        <v>1.2E-2</v>
      </c>
    </row>
    <row r="381" spans="1:19">
      <c r="A381">
        <v>2.8000000000000001E-2</v>
      </c>
      <c r="M381" s="36">
        <f t="shared" ca="1" si="36"/>
        <v>13.972</v>
      </c>
      <c r="N381" s="36">
        <f t="shared" ca="1" si="37"/>
        <v>13.923999999999999</v>
      </c>
      <c r="O381" s="36">
        <f t="shared" ca="1" si="38"/>
        <v>13.928000000000001</v>
      </c>
      <c r="Q381" s="36">
        <f t="shared" ca="1" si="39"/>
        <v>1.6E-2</v>
      </c>
      <c r="R381" s="36">
        <f t="shared" ca="1" si="40"/>
        <v>1.6E-2</v>
      </c>
      <c r="S381" s="36">
        <f t="shared" ca="1" si="41"/>
        <v>1.2E-2</v>
      </c>
    </row>
    <row r="382" spans="1:19">
      <c r="A382">
        <v>3.2000000000000001E-2</v>
      </c>
    </row>
    <row r="384" spans="1:19">
      <c r="A384" t="s">
        <v>42</v>
      </c>
    </row>
    <row r="385" spans="1:10">
      <c r="A385" t="s">
        <v>40</v>
      </c>
    </row>
    <row r="386" spans="1:10">
      <c r="A386">
        <v>14.023999999999999</v>
      </c>
      <c r="H386" s="36" cm="1">
        <f t="array" ref="H386:J386">TRANSPOSE(A386:A388)</f>
        <v>14.023999999999999</v>
      </c>
      <c r="I386" s="36">
        <v>13.988</v>
      </c>
      <c r="J386" s="36">
        <v>13.996</v>
      </c>
    </row>
    <row r="387" spans="1:10">
      <c r="A387">
        <v>13.988</v>
      </c>
    </row>
    <row r="388" spans="1:10">
      <c r="A388">
        <v>13.996</v>
      </c>
    </row>
    <row r="389" spans="1:10">
      <c r="A389" t="s">
        <v>41</v>
      </c>
    </row>
    <row r="390" spans="1:10">
      <c r="A390">
        <v>1.2E-2</v>
      </c>
      <c r="H390" s="36" cm="1">
        <f t="array" ref="H390:J390">TRANSPOSE(A390:A392)</f>
        <v>1.2E-2</v>
      </c>
      <c r="I390" s="36">
        <v>8.0000000000000002E-3</v>
      </c>
      <c r="J390" s="36">
        <v>1.2E-2</v>
      </c>
    </row>
    <row r="391" spans="1:10">
      <c r="A391">
        <v>8.0000000000000002E-3</v>
      </c>
    </row>
    <row r="392" spans="1:10">
      <c r="A392">
        <v>1.2E-2</v>
      </c>
    </row>
    <row r="394" spans="1:10">
      <c r="A394" t="s">
        <v>43</v>
      </c>
    </row>
    <row r="395" spans="1:10">
      <c r="A395" t="s">
        <v>40</v>
      </c>
    </row>
    <row r="396" spans="1:10">
      <c r="A396">
        <v>13.928000000000001</v>
      </c>
      <c r="H396" s="36" cm="1">
        <f t="array" ref="H396:J396">TRANSPOSE(A396:A398)</f>
        <v>13.928000000000001</v>
      </c>
      <c r="I396" s="36">
        <v>13.92</v>
      </c>
      <c r="J396" s="36">
        <v>13.923999999999999</v>
      </c>
    </row>
    <row r="397" spans="1:10">
      <c r="A397">
        <v>13.92</v>
      </c>
    </row>
    <row r="398" spans="1:10">
      <c r="A398">
        <v>13.923999999999999</v>
      </c>
    </row>
    <row r="399" spans="1:10">
      <c r="A399" t="s">
        <v>41</v>
      </c>
    </row>
    <row r="400" spans="1:10">
      <c r="A400">
        <v>1.6E-2</v>
      </c>
      <c r="H400" s="36" cm="1">
        <f t="array" ref="H400:J400">TRANSPOSE(A400:A402)</f>
        <v>1.6E-2</v>
      </c>
      <c r="I400" s="36">
        <v>1.2E-2</v>
      </c>
      <c r="J400" s="36">
        <v>1.2E-2</v>
      </c>
    </row>
    <row r="401" spans="1:10">
      <c r="A401">
        <v>1.2E-2</v>
      </c>
    </row>
    <row r="402" spans="1:10">
      <c r="A402">
        <v>1.2E-2</v>
      </c>
    </row>
    <row r="404" spans="1:10">
      <c r="A404" t="s">
        <v>44</v>
      </c>
    </row>
    <row r="405" spans="1:10">
      <c r="A405" t="s">
        <v>40</v>
      </c>
    </row>
    <row r="406" spans="1:10">
      <c r="A406">
        <v>95.804000000000002</v>
      </c>
      <c r="H406" s="36" cm="1">
        <f t="array" ref="H406:J406">TRANSPOSE(A406:A408)</f>
        <v>95.804000000000002</v>
      </c>
      <c r="I406" s="36">
        <v>96.6</v>
      </c>
      <c r="J406" s="36">
        <v>95.331999999999994</v>
      </c>
    </row>
    <row r="407" spans="1:10">
      <c r="A407">
        <v>96.6</v>
      </c>
    </row>
    <row r="408" spans="1:10">
      <c r="A408">
        <v>95.331999999999994</v>
      </c>
    </row>
    <row r="409" spans="1:10">
      <c r="A409" t="s">
        <v>41</v>
      </c>
    </row>
    <row r="410" spans="1:10">
      <c r="A410">
        <v>3.2000000000000001E-2</v>
      </c>
      <c r="H410" s="36" cm="1">
        <f t="array" ref="H410:J410">TRANSPOSE(A410:A412)</f>
        <v>3.2000000000000001E-2</v>
      </c>
      <c r="I410" s="36">
        <v>3.2000000000000001E-2</v>
      </c>
      <c r="J410" s="36">
        <v>3.2000000000000001E-2</v>
      </c>
    </row>
    <row r="411" spans="1:10">
      <c r="A411">
        <v>3.2000000000000001E-2</v>
      </c>
    </row>
    <row r="412" spans="1:10">
      <c r="A412">
        <v>3.2000000000000001E-2</v>
      </c>
    </row>
    <row r="414" spans="1:10">
      <c r="A414" t="s">
        <v>45</v>
      </c>
    </row>
    <row r="415" spans="1:10">
      <c r="A415" t="s">
        <v>40</v>
      </c>
    </row>
    <row r="416" spans="1:10">
      <c r="A416">
        <v>13.888</v>
      </c>
      <c r="H416" s="36" cm="1">
        <f t="array" ref="H416:J416">TRANSPOSE(A416:A418)</f>
        <v>13.888</v>
      </c>
      <c r="I416" s="36">
        <v>13.98</v>
      </c>
      <c r="J416" s="36">
        <v>13.916</v>
      </c>
    </row>
    <row r="417" spans="1:10">
      <c r="A417">
        <v>13.98</v>
      </c>
    </row>
    <row r="418" spans="1:10">
      <c r="A418">
        <v>13.916</v>
      </c>
    </row>
    <row r="419" spans="1:10">
      <c r="A419" t="s">
        <v>41</v>
      </c>
    </row>
    <row r="420" spans="1:10">
      <c r="A420">
        <v>1.2E-2</v>
      </c>
      <c r="H420" s="36" cm="1">
        <f t="array" ref="H420:J420">TRANSPOSE(A420:A422)</f>
        <v>1.2E-2</v>
      </c>
      <c r="I420" s="36">
        <v>1.2E-2</v>
      </c>
      <c r="J420" s="36">
        <v>1.2E-2</v>
      </c>
    </row>
    <row r="421" spans="1:10">
      <c r="A421">
        <v>1.2E-2</v>
      </c>
    </row>
    <row r="422" spans="1:10">
      <c r="A422">
        <v>1.2E-2</v>
      </c>
    </row>
    <row r="424" spans="1:10">
      <c r="A424" t="s">
        <v>46</v>
      </c>
    </row>
    <row r="425" spans="1:10">
      <c r="A425" t="s">
        <v>40</v>
      </c>
    </row>
    <row r="426" spans="1:10">
      <c r="A426">
        <v>13.972</v>
      </c>
      <c r="H426" s="36" cm="1">
        <f t="array" ref="H426:J426">TRANSPOSE(A426:A428)</f>
        <v>13.972</v>
      </c>
      <c r="I426" s="36">
        <v>13.923999999999999</v>
      </c>
      <c r="J426" s="36">
        <v>13.928000000000001</v>
      </c>
    </row>
    <row r="427" spans="1:10">
      <c r="A427">
        <v>13.923999999999999</v>
      </c>
    </row>
    <row r="428" spans="1:10">
      <c r="A428">
        <v>13.928000000000001</v>
      </c>
    </row>
    <row r="429" spans="1:10">
      <c r="A429" t="s">
        <v>41</v>
      </c>
    </row>
    <row r="430" spans="1:10">
      <c r="A430">
        <v>1.6E-2</v>
      </c>
      <c r="H430" s="36" cm="1">
        <f t="array" ref="H430:J430">TRANSPOSE(A430:A432)</f>
        <v>1.6E-2</v>
      </c>
      <c r="I430" s="36">
        <v>1.6E-2</v>
      </c>
      <c r="J430" s="36">
        <v>1.2E-2</v>
      </c>
    </row>
    <row r="431" spans="1:10">
      <c r="A431">
        <v>1.6E-2</v>
      </c>
    </row>
    <row r="432" spans="1:10">
      <c r="A432">
        <v>1.2E-2</v>
      </c>
    </row>
    <row r="435" spans="1:19">
      <c r="A435" t="s">
        <v>53</v>
      </c>
    </row>
    <row r="436" spans="1:19">
      <c r="A436" t="s">
        <v>39</v>
      </c>
    </row>
    <row r="437" spans="1:19">
      <c r="A437" t="s">
        <v>40</v>
      </c>
    </row>
    <row r="438" spans="1:19">
      <c r="A438">
        <v>122.952</v>
      </c>
      <c r="H438" s="36" cm="1">
        <f t="array" ref="H438:J438">TRANSPOSE(A438:A440)</f>
        <v>122.952</v>
      </c>
      <c r="I438" s="36">
        <v>121.916</v>
      </c>
      <c r="J438" s="36">
        <v>123.044</v>
      </c>
      <c r="M438" s="36">
        <f ca="1">OFFSET($H$438,(ROW()-438)*10, 0)</f>
        <v>122.952</v>
      </c>
      <c r="N438" s="36">
        <f ca="1">OFFSET($I$438,(ROW()-438)*10, 0)</f>
        <v>121.916</v>
      </c>
      <c r="O438" s="36">
        <f ca="1">OFFSET($J$438,(ROW()-438)*10, 0)</f>
        <v>123.044</v>
      </c>
      <c r="Q438" s="36">
        <f ca="1">OFFSET($H$442,(ROW()-438)*10, 0)</f>
        <v>0.04</v>
      </c>
      <c r="R438" s="36">
        <f ca="1">OFFSET($I$442,(ROW()-438)*10, 0)</f>
        <v>3.5999999999999997E-2</v>
      </c>
      <c r="S438" s="36">
        <f ca="1">OFFSET($J$442,(ROW()-438)*10, 0)</f>
        <v>3.5999999999999997E-2</v>
      </c>
    </row>
    <row r="439" spans="1:19">
      <c r="A439">
        <v>121.916</v>
      </c>
      <c r="M439" s="36">
        <f t="shared" ref="M439:M443" ca="1" si="42">OFFSET($H$438,(ROW()-438)*10, 0)</f>
        <v>17.611999999999998</v>
      </c>
      <c r="N439" s="36">
        <f t="shared" ref="N439:N443" ca="1" si="43">OFFSET($I$438,(ROW()-438)*10, 0)</f>
        <v>17.771999999999998</v>
      </c>
      <c r="O439" s="36">
        <f t="shared" ref="O439:O443" ca="1" si="44">OFFSET($J$438,(ROW()-438)*10, 0)</f>
        <v>17.635999999999999</v>
      </c>
      <c r="Q439" s="36">
        <f t="shared" ref="Q439:Q443" ca="1" si="45">OFFSET($H$442,(ROW()-438)*10, 0)</f>
        <v>1.2E-2</v>
      </c>
      <c r="R439" s="36">
        <f t="shared" ref="R439:R443" ca="1" si="46">OFFSET($I$442,(ROW()-438)*10, 0)</f>
        <v>1.6E-2</v>
      </c>
      <c r="S439" s="36">
        <f t="shared" ref="S439:S443" ca="1" si="47">OFFSET($J$442,(ROW()-438)*10, 0)</f>
        <v>1.2E-2</v>
      </c>
    </row>
    <row r="440" spans="1:19">
      <c r="A440">
        <v>123.044</v>
      </c>
      <c r="M440" s="36">
        <f t="shared" ca="1" si="42"/>
        <v>17.72</v>
      </c>
      <c r="N440" s="36">
        <f t="shared" ca="1" si="43"/>
        <v>17.611999999999998</v>
      </c>
      <c r="O440" s="36">
        <f t="shared" ca="1" si="44"/>
        <v>17.728000000000002</v>
      </c>
      <c r="Q440" s="36">
        <f t="shared" ca="1" si="45"/>
        <v>1.6E-2</v>
      </c>
      <c r="R440" s="36">
        <f t="shared" ca="1" si="46"/>
        <v>1.6E-2</v>
      </c>
      <c r="S440" s="36">
        <f t="shared" ca="1" si="47"/>
        <v>1.6E-2</v>
      </c>
    </row>
    <row r="441" spans="1:19">
      <c r="A441" t="s">
        <v>41</v>
      </c>
      <c r="M441" s="36">
        <f t="shared" ca="1" si="42"/>
        <v>123.392</v>
      </c>
      <c r="N441" s="36">
        <f t="shared" ca="1" si="43"/>
        <v>122.568</v>
      </c>
      <c r="O441" s="36">
        <f t="shared" ca="1" si="44"/>
        <v>122.816</v>
      </c>
      <c r="Q441" s="36">
        <f t="shared" ca="1" si="45"/>
        <v>3.2000000000000001E-2</v>
      </c>
      <c r="R441" s="36">
        <f t="shared" ca="1" si="46"/>
        <v>3.5999999999999997E-2</v>
      </c>
      <c r="S441" s="36">
        <f t="shared" ca="1" si="47"/>
        <v>3.5999999999999997E-2</v>
      </c>
    </row>
    <row r="442" spans="1:19">
      <c r="A442">
        <v>0.04</v>
      </c>
      <c r="H442" s="36" cm="1">
        <f t="array" ref="H442:J442">TRANSPOSE(A442:A444)</f>
        <v>0.04</v>
      </c>
      <c r="I442" s="36">
        <v>3.5999999999999997E-2</v>
      </c>
      <c r="J442" s="36">
        <v>3.5999999999999997E-2</v>
      </c>
      <c r="M442" s="36">
        <f t="shared" ca="1" si="42"/>
        <v>17.712</v>
      </c>
      <c r="N442" s="36">
        <f t="shared" ca="1" si="43"/>
        <v>17.616</v>
      </c>
      <c r="O442" s="36">
        <f t="shared" ca="1" si="44"/>
        <v>17.748000000000001</v>
      </c>
      <c r="Q442" s="36">
        <f t="shared" ca="1" si="45"/>
        <v>1.2E-2</v>
      </c>
      <c r="R442" s="36">
        <f t="shared" ca="1" si="46"/>
        <v>1.6E-2</v>
      </c>
      <c r="S442" s="36">
        <f t="shared" ca="1" si="47"/>
        <v>1.2E-2</v>
      </c>
    </row>
    <row r="443" spans="1:19">
      <c r="A443">
        <v>3.5999999999999997E-2</v>
      </c>
      <c r="M443" s="36">
        <f t="shared" ca="1" si="42"/>
        <v>17.728000000000002</v>
      </c>
      <c r="N443" s="36">
        <f t="shared" ca="1" si="43"/>
        <v>17.760000000000002</v>
      </c>
      <c r="O443" s="36">
        <f t="shared" ca="1" si="44"/>
        <v>17.591999999999999</v>
      </c>
      <c r="Q443" s="36">
        <f t="shared" ca="1" si="45"/>
        <v>0.02</v>
      </c>
      <c r="R443" s="36">
        <f t="shared" ca="1" si="46"/>
        <v>1.2E-2</v>
      </c>
      <c r="S443" s="36">
        <f t="shared" ca="1" si="47"/>
        <v>8.0000000000000002E-3</v>
      </c>
    </row>
    <row r="444" spans="1:19">
      <c r="A444">
        <v>3.5999999999999997E-2</v>
      </c>
    </row>
    <row r="446" spans="1:19">
      <c r="A446" t="s">
        <v>42</v>
      </c>
    </row>
    <row r="447" spans="1:19">
      <c r="A447" t="s">
        <v>40</v>
      </c>
    </row>
    <row r="448" spans="1:19">
      <c r="A448">
        <v>17.611999999999998</v>
      </c>
      <c r="H448" s="36" cm="1">
        <f t="array" ref="H448:J448">TRANSPOSE(A448:A450)</f>
        <v>17.611999999999998</v>
      </c>
      <c r="I448" s="36">
        <v>17.771999999999998</v>
      </c>
      <c r="J448" s="36">
        <v>17.635999999999999</v>
      </c>
    </row>
    <row r="449" spans="1:10">
      <c r="A449">
        <v>17.771999999999998</v>
      </c>
    </row>
    <row r="450" spans="1:10">
      <c r="A450">
        <v>17.635999999999999</v>
      </c>
    </row>
    <row r="451" spans="1:10">
      <c r="A451" t="s">
        <v>41</v>
      </c>
    </row>
    <row r="452" spans="1:10">
      <c r="A452">
        <v>1.2E-2</v>
      </c>
      <c r="H452" s="36" cm="1">
        <f t="array" ref="H452:J452">TRANSPOSE(A452:A454)</f>
        <v>1.2E-2</v>
      </c>
      <c r="I452" s="36">
        <v>1.6E-2</v>
      </c>
      <c r="J452" s="36">
        <v>1.2E-2</v>
      </c>
    </row>
    <row r="453" spans="1:10">
      <c r="A453">
        <v>1.6E-2</v>
      </c>
    </row>
    <row r="454" spans="1:10">
      <c r="A454">
        <v>1.2E-2</v>
      </c>
    </row>
    <row r="456" spans="1:10">
      <c r="A456" t="s">
        <v>43</v>
      </c>
    </row>
    <row r="457" spans="1:10">
      <c r="A457" t="s">
        <v>40</v>
      </c>
    </row>
    <row r="458" spans="1:10">
      <c r="A458">
        <v>17.72</v>
      </c>
      <c r="H458" s="36" cm="1">
        <f t="array" ref="H458:J458">TRANSPOSE(A458:A460)</f>
        <v>17.72</v>
      </c>
      <c r="I458" s="36">
        <v>17.611999999999998</v>
      </c>
      <c r="J458" s="36">
        <v>17.728000000000002</v>
      </c>
    </row>
    <row r="459" spans="1:10">
      <c r="A459">
        <v>17.611999999999998</v>
      </c>
    </row>
    <row r="460" spans="1:10">
      <c r="A460">
        <v>17.728000000000002</v>
      </c>
    </row>
    <row r="461" spans="1:10">
      <c r="A461" t="s">
        <v>41</v>
      </c>
    </row>
    <row r="462" spans="1:10">
      <c r="A462">
        <v>1.6E-2</v>
      </c>
      <c r="H462" s="36" cm="1">
        <f t="array" ref="H462:J462">TRANSPOSE(A462:A464)</f>
        <v>1.6E-2</v>
      </c>
      <c r="I462" s="36">
        <v>1.6E-2</v>
      </c>
      <c r="J462" s="36">
        <v>1.6E-2</v>
      </c>
    </row>
    <row r="463" spans="1:10">
      <c r="A463">
        <v>1.6E-2</v>
      </c>
    </row>
    <row r="464" spans="1:10">
      <c r="A464">
        <v>1.6E-2</v>
      </c>
    </row>
    <row r="466" spans="1:10">
      <c r="A466" t="s">
        <v>44</v>
      </c>
    </row>
    <row r="467" spans="1:10">
      <c r="A467" t="s">
        <v>40</v>
      </c>
    </row>
    <row r="468" spans="1:10">
      <c r="A468">
        <v>123.392</v>
      </c>
      <c r="H468" s="36" cm="1">
        <f t="array" ref="H468:J468">TRANSPOSE(A468:A470)</f>
        <v>123.392</v>
      </c>
      <c r="I468" s="36">
        <v>122.568</v>
      </c>
      <c r="J468" s="36">
        <v>122.816</v>
      </c>
    </row>
    <row r="469" spans="1:10">
      <c r="A469">
        <v>122.568</v>
      </c>
    </row>
    <row r="470" spans="1:10">
      <c r="A470">
        <v>122.816</v>
      </c>
    </row>
    <row r="471" spans="1:10">
      <c r="A471" t="s">
        <v>41</v>
      </c>
    </row>
    <row r="472" spans="1:10">
      <c r="A472">
        <v>3.2000000000000001E-2</v>
      </c>
      <c r="H472" s="36" cm="1">
        <f t="array" ref="H472:J472">TRANSPOSE(A472:A474)</f>
        <v>3.2000000000000001E-2</v>
      </c>
      <c r="I472" s="36">
        <v>3.5999999999999997E-2</v>
      </c>
      <c r="J472" s="36">
        <v>3.5999999999999997E-2</v>
      </c>
    </row>
    <row r="473" spans="1:10">
      <c r="A473">
        <v>3.5999999999999997E-2</v>
      </c>
    </row>
    <row r="474" spans="1:10">
      <c r="A474">
        <v>3.5999999999999997E-2</v>
      </c>
    </row>
    <row r="476" spans="1:10">
      <c r="A476" t="s">
        <v>45</v>
      </c>
    </row>
    <row r="477" spans="1:10">
      <c r="A477" t="s">
        <v>40</v>
      </c>
    </row>
    <row r="478" spans="1:10">
      <c r="A478">
        <v>17.712</v>
      </c>
      <c r="H478" s="36" cm="1">
        <f t="array" ref="H478:J478">TRANSPOSE(A478:A480)</f>
        <v>17.712</v>
      </c>
      <c r="I478" s="36">
        <v>17.616</v>
      </c>
      <c r="J478" s="36">
        <v>17.748000000000001</v>
      </c>
    </row>
    <row r="479" spans="1:10">
      <c r="A479">
        <v>17.616</v>
      </c>
    </row>
    <row r="480" spans="1:10">
      <c r="A480">
        <v>17.748000000000001</v>
      </c>
    </row>
    <row r="481" spans="1:10">
      <c r="A481" t="s">
        <v>41</v>
      </c>
    </row>
    <row r="482" spans="1:10">
      <c r="A482">
        <v>1.2E-2</v>
      </c>
      <c r="H482" s="36" cm="1">
        <f t="array" ref="H482:J482">TRANSPOSE(A482:A484)</f>
        <v>1.2E-2</v>
      </c>
      <c r="I482" s="36">
        <v>1.6E-2</v>
      </c>
      <c r="J482" s="36">
        <v>1.2E-2</v>
      </c>
    </row>
    <row r="483" spans="1:10">
      <c r="A483">
        <v>1.6E-2</v>
      </c>
    </row>
    <row r="484" spans="1:10">
      <c r="A484">
        <v>1.2E-2</v>
      </c>
    </row>
    <row r="486" spans="1:10">
      <c r="A486" t="s">
        <v>46</v>
      </c>
    </row>
    <row r="487" spans="1:10">
      <c r="A487" t="s">
        <v>40</v>
      </c>
    </row>
    <row r="488" spans="1:10">
      <c r="A488">
        <v>17.728000000000002</v>
      </c>
      <c r="H488" s="36" cm="1">
        <f t="array" ref="H488:J488">TRANSPOSE(A488:A490)</f>
        <v>17.728000000000002</v>
      </c>
      <c r="I488" s="36">
        <v>17.760000000000002</v>
      </c>
      <c r="J488" s="36">
        <v>17.591999999999999</v>
      </c>
    </row>
    <row r="489" spans="1:10">
      <c r="A489">
        <v>17.760000000000002</v>
      </c>
    </row>
    <row r="490" spans="1:10">
      <c r="A490">
        <v>17.591999999999999</v>
      </c>
    </row>
    <row r="491" spans="1:10">
      <c r="A491" t="s">
        <v>41</v>
      </c>
    </row>
    <row r="492" spans="1:10">
      <c r="A492">
        <v>0.02</v>
      </c>
      <c r="H492" s="36" cm="1">
        <f t="array" ref="H492:J492">TRANSPOSE(A492:A494)</f>
        <v>0.02</v>
      </c>
      <c r="I492" s="36">
        <v>1.2E-2</v>
      </c>
      <c r="J492" s="36">
        <v>8.0000000000000002E-3</v>
      </c>
    </row>
    <row r="493" spans="1:10">
      <c r="A493">
        <v>1.2E-2</v>
      </c>
    </row>
    <row r="494" spans="1:10">
      <c r="A494">
        <v>8.0000000000000002E-3</v>
      </c>
    </row>
    <row r="497" spans="1:19">
      <c r="A497" t="s">
        <v>54</v>
      </c>
    </row>
    <row r="498" spans="1:19">
      <c r="A498" t="s">
        <v>39</v>
      </c>
    </row>
    <row r="499" spans="1:19">
      <c r="A499" t="s">
        <v>40</v>
      </c>
    </row>
    <row r="500" spans="1:19">
      <c r="A500">
        <v>154.76</v>
      </c>
      <c r="H500" s="36" cm="1">
        <f t="array" ref="H500:J500">TRANSPOSE(A500:A502)</f>
        <v>154.76</v>
      </c>
      <c r="I500" s="36">
        <v>152.55600000000001</v>
      </c>
      <c r="J500" s="36">
        <v>154.21600000000001</v>
      </c>
      <c r="M500" s="36">
        <f ca="1">OFFSET($H$500,(ROW()-500)*10, 0)</f>
        <v>154.76</v>
      </c>
      <c r="N500" s="36">
        <f ca="1">OFFSET($I$500,(ROW()-500)*10, 0)</f>
        <v>152.55600000000001</v>
      </c>
      <c r="O500" s="36">
        <f ca="1">OFFSET($J$500,(ROW()-500)*10, 0)</f>
        <v>154.21600000000001</v>
      </c>
      <c r="Q500" s="36">
        <f ca="1">OFFSET($H$504,(ROW()-500)*10, 0)</f>
        <v>3.5999999999999997E-2</v>
      </c>
      <c r="R500" s="36">
        <f ca="1">OFFSET($I$504,(ROW()-500)*10, 0)</f>
        <v>3.5999999999999997E-2</v>
      </c>
      <c r="S500" s="36">
        <f ca="1">OFFSET($J$504,(ROW()-500)*10, 0)</f>
        <v>3.2000000000000001E-2</v>
      </c>
    </row>
    <row r="501" spans="1:19">
      <c r="A501">
        <v>152.55600000000001</v>
      </c>
      <c r="M501" s="36">
        <f t="shared" ref="M501:M505" ca="1" si="48">OFFSET($H$500,(ROW()-500)*10, 0)</f>
        <v>21.72</v>
      </c>
      <c r="N501" s="36">
        <f t="shared" ref="N501:N505" ca="1" si="49">OFFSET($I$500,(ROW()-500)*10, 0)</f>
        <v>21.92</v>
      </c>
      <c r="O501" s="36">
        <f t="shared" ref="O501:O505" ca="1" si="50">OFFSET($J$500,(ROW()-500)*10, 0)</f>
        <v>21.88</v>
      </c>
      <c r="Q501" s="36">
        <f t="shared" ref="Q501:Q505" ca="1" si="51">OFFSET($H$504,(ROW()-500)*10, 0)</f>
        <v>1.2E-2</v>
      </c>
      <c r="R501" s="36">
        <f t="shared" ref="R501:R505" ca="1" si="52">OFFSET($I$504,(ROW()-500)*10, 0)</f>
        <v>1.6E-2</v>
      </c>
      <c r="S501" s="36">
        <f t="shared" ref="S501:S505" ca="1" si="53">OFFSET($J$504,(ROW()-500)*10, 0)</f>
        <v>1.6E-2</v>
      </c>
    </row>
    <row r="502" spans="1:19">
      <c r="A502">
        <v>154.21600000000001</v>
      </c>
      <c r="M502" s="36">
        <f t="shared" ca="1" si="48"/>
        <v>21.867999999999999</v>
      </c>
      <c r="N502" s="36">
        <f t="shared" ca="1" si="49"/>
        <v>21.867999999999999</v>
      </c>
      <c r="O502" s="36">
        <f t="shared" ca="1" si="50"/>
        <v>21.751999999999999</v>
      </c>
      <c r="Q502" s="36">
        <f t="shared" ca="1" si="51"/>
        <v>1.6E-2</v>
      </c>
      <c r="R502" s="36">
        <f t="shared" ca="1" si="52"/>
        <v>0.02</v>
      </c>
      <c r="S502" s="36">
        <f t="shared" ca="1" si="53"/>
        <v>0.02</v>
      </c>
    </row>
    <row r="503" spans="1:19">
      <c r="A503" t="s">
        <v>41</v>
      </c>
      <c r="M503" s="36">
        <f t="shared" ca="1" si="48"/>
        <v>152.66399999999999</v>
      </c>
      <c r="N503" s="36">
        <f t="shared" ca="1" si="49"/>
        <v>152.1</v>
      </c>
      <c r="O503" s="36">
        <f t="shared" ca="1" si="50"/>
        <v>153.26400000000001</v>
      </c>
      <c r="Q503" s="36">
        <f t="shared" ca="1" si="51"/>
        <v>0.04</v>
      </c>
      <c r="R503" s="36">
        <f t="shared" ca="1" si="52"/>
        <v>0.04</v>
      </c>
      <c r="S503" s="36">
        <f t="shared" ca="1" si="53"/>
        <v>0.04</v>
      </c>
    </row>
    <row r="504" spans="1:19">
      <c r="A504">
        <v>3.5999999999999997E-2</v>
      </c>
      <c r="H504" s="36" cm="1">
        <f t="array" ref="H504:J504">TRANSPOSE(A504:A506)</f>
        <v>3.5999999999999997E-2</v>
      </c>
      <c r="I504" s="36">
        <v>3.5999999999999997E-2</v>
      </c>
      <c r="J504" s="36">
        <v>3.2000000000000001E-2</v>
      </c>
      <c r="M504" s="36">
        <f t="shared" ca="1" si="48"/>
        <v>21.744</v>
      </c>
      <c r="N504" s="36">
        <f t="shared" ca="1" si="49"/>
        <v>21.867999999999999</v>
      </c>
      <c r="O504" s="36">
        <f t="shared" ca="1" si="50"/>
        <v>21.856000000000002</v>
      </c>
      <c r="Q504" s="36">
        <f t="shared" ca="1" si="51"/>
        <v>1.2E-2</v>
      </c>
      <c r="R504" s="36">
        <f t="shared" ca="1" si="52"/>
        <v>1.6E-2</v>
      </c>
      <c r="S504" s="36">
        <f t="shared" ca="1" si="53"/>
        <v>1.6E-2</v>
      </c>
    </row>
    <row r="505" spans="1:19">
      <c r="A505">
        <v>3.5999999999999997E-2</v>
      </c>
      <c r="M505" s="36">
        <f t="shared" ca="1" si="48"/>
        <v>21.872</v>
      </c>
      <c r="N505" s="36">
        <f t="shared" ca="1" si="49"/>
        <v>21.736000000000001</v>
      </c>
      <c r="O505" s="36">
        <f t="shared" ca="1" si="50"/>
        <v>21.88</v>
      </c>
      <c r="Q505" s="36">
        <f t="shared" ca="1" si="51"/>
        <v>1.6E-2</v>
      </c>
      <c r="R505" s="36">
        <f t="shared" ca="1" si="52"/>
        <v>0.02</v>
      </c>
      <c r="S505" s="36">
        <f t="shared" ca="1" si="53"/>
        <v>1.6E-2</v>
      </c>
    </row>
    <row r="506" spans="1:19">
      <c r="A506">
        <v>3.2000000000000001E-2</v>
      </c>
    </row>
    <row r="508" spans="1:19">
      <c r="A508" t="s">
        <v>42</v>
      </c>
    </row>
    <row r="509" spans="1:19">
      <c r="A509" t="s">
        <v>40</v>
      </c>
    </row>
    <row r="510" spans="1:19">
      <c r="A510">
        <v>21.72</v>
      </c>
      <c r="H510" s="36" cm="1">
        <f t="array" ref="H510:J510">TRANSPOSE(A510:A512)</f>
        <v>21.72</v>
      </c>
      <c r="I510" s="36">
        <v>21.92</v>
      </c>
      <c r="J510" s="36">
        <v>21.88</v>
      </c>
    </row>
    <row r="511" spans="1:19">
      <c r="A511">
        <v>21.92</v>
      </c>
    </row>
    <row r="512" spans="1:19">
      <c r="A512">
        <v>21.88</v>
      </c>
    </row>
    <row r="513" spans="1:10">
      <c r="A513" t="s">
        <v>41</v>
      </c>
    </row>
    <row r="514" spans="1:10">
      <c r="A514">
        <v>1.2E-2</v>
      </c>
      <c r="H514" s="36" cm="1">
        <f t="array" ref="H514:J514">TRANSPOSE(A514:A516)</f>
        <v>1.2E-2</v>
      </c>
      <c r="I514" s="36">
        <v>1.6E-2</v>
      </c>
      <c r="J514" s="36">
        <v>1.6E-2</v>
      </c>
    </row>
    <row r="515" spans="1:10">
      <c r="A515">
        <v>1.6E-2</v>
      </c>
    </row>
    <row r="516" spans="1:10">
      <c r="A516">
        <v>1.6E-2</v>
      </c>
    </row>
    <row r="518" spans="1:10">
      <c r="A518" t="s">
        <v>43</v>
      </c>
    </row>
    <row r="519" spans="1:10">
      <c r="A519" t="s">
        <v>40</v>
      </c>
    </row>
    <row r="520" spans="1:10">
      <c r="A520">
        <v>21.867999999999999</v>
      </c>
      <c r="H520" s="36" cm="1">
        <f t="array" ref="H520:J520">TRANSPOSE(A520:A522)</f>
        <v>21.867999999999999</v>
      </c>
      <c r="I520" s="36">
        <v>21.867999999999999</v>
      </c>
      <c r="J520" s="36">
        <v>21.751999999999999</v>
      </c>
    </row>
    <row r="521" spans="1:10">
      <c r="A521">
        <v>21.867999999999999</v>
      </c>
    </row>
    <row r="522" spans="1:10">
      <c r="A522">
        <v>21.751999999999999</v>
      </c>
    </row>
    <row r="523" spans="1:10">
      <c r="A523" t="s">
        <v>41</v>
      </c>
    </row>
    <row r="524" spans="1:10">
      <c r="A524">
        <v>1.6E-2</v>
      </c>
      <c r="H524" s="36" cm="1">
        <f t="array" ref="H524:J524">TRANSPOSE(A524:A526)</f>
        <v>1.6E-2</v>
      </c>
      <c r="I524" s="36">
        <v>0.02</v>
      </c>
      <c r="J524" s="36">
        <v>0.02</v>
      </c>
    </row>
    <row r="525" spans="1:10">
      <c r="A525">
        <v>0.02</v>
      </c>
    </row>
    <row r="526" spans="1:10">
      <c r="A526">
        <v>0.02</v>
      </c>
    </row>
    <row r="528" spans="1:10">
      <c r="A528" t="s">
        <v>44</v>
      </c>
    </row>
    <row r="529" spans="1:10">
      <c r="A529" t="s">
        <v>40</v>
      </c>
    </row>
    <row r="530" spans="1:10">
      <c r="A530">
        <v>152.66399999999999</v>
      </c>
      <c r="H530" s="36" cm="1">
        <f t="array" ref="H530:J530">TRANSPOSE(A530:A532)</f>
        <v>152.66399999999999</v>
      </c>
      <c r="I530" s="36">
        <v>152.1</v>
      </c>
      <c r="J530" s="36">
        <v>153.26400000000001</v>
      </c>
    </row>
    <row r="531" spans="1:10">
      <c r="A531">
        <v>152.1</v>
      </c>
    </row>
    <row r="532" spans="1:10">
      <c r="A532">
        <v>153.26400000000001</v>
      </c>
    </row>
    <row r="533" spans="1:10">
      <c r="A533" t="s">
        <v>41</v>
      </c>
    </row>
    <row r="534" spans="1:10">
      <c r="A534">
        <v>0.04</v>
      </c>
      <c r="H534" s="36" cm="1">
        <f t="array" ref="H534:J534">TRANSPOSE(A534:A536)</f>
        <v>0.04</v>
      </c>
      <c r="I534" s="36">
        <v>0.04</v>
      </c>
      <c r="J534" s="36">
        <v>0.04</v>
      </c>
    </row>
    <row r="535" spans="1:10">
      <c r="A535">
        <v>0.04</v>
      </c>
    </row>
    <row r="536" spans="1:10">
      <c r="A536">
        <v>0.04</v>
      </c>
    </row>
    <row r="538" spans="1:10">
      <c r="A538" t="s">
        <v>45</v>
      </c>
    </row>
    <row r="539" spans="1:10">
      <c r="A539" t="s">
        <v>40</v>
      </c>
    </row>
    <row r="540" spans="1:10">
      <c r="A540">
        <v>21.744</v>
      </c>
      <c r="H540" s="36" cm="1">
        <f t="array" ref="H540:J540">TRANSPOSE(A540:A542)</f>
        <v>21.744</v>
      </c>
      <c r="I540" s="36">
        <v>21.867999999999999</v>
      </c>
      <c r="J540" s="36">
        <v>21.856000000000002</v>
      </c>
    </row>
    <row r="541" spans="1:10">
      <c r="A541">
        <v>21.867999999999999</v>
      </c>
    </row>
    <row r="542" spans="1:10">
      <c r="A542">
        <v>21.856000000000002</v>
      </c>
    </row>
    <row r="543" spans="1:10">
      <c r="A543" t="s">
        <v>41</v>
      </c>
    </row>
    <row r="544" spans="1:10">
      <c r="A544">
        <v>1.2E-2</v>
      </c>
      <c r="H544" s="36" cm="1">
        <f t="array" ref="H544:J544">TRANSPOSE(A544:A546)</f>
        <v>1.2E-2</v>
      </c>
      <c r="I544" s="36">
        <v>1.6E-2</v>
      </c>
      <c r="J544" s="36">
        <v>1.6E-2</v>
      </c>
    </row>
    <row r="545" spans="1:10">
      <c r="A545">
        <v>1.6E-2</v>
      </c>
    </row>
    <row r="546" spans="1:10">
      <c r="A546">
        <v>1.6E-2</v>
      </c>
    </row>
    <row r="548" spans="1:10">
      <c r="A548" t="s">
        <v>46</v>
      </c>
    </row>
    <row r="549" spans="1:10">
      <c r="A549" t="s">
        <v>40</v>
      </c>
    </row>
    <row r="550" spans="1:10">
      <c r="A550">
        <v>21.872</v>
      </c>
      <c r="H550" s="36" cm="1">
        <f t="array" ref="H550:J550">TRANSPOSE(A550:A552)</f>
        <v>21.872</v>
      </c>
      <c r="I550" s="36">
        <v>21.736000000000001</v>
      </c>
      <c r="J550" s="36">
        <v>21.88</v>
      </c>
    </row>
    <row r="551" spans="1:10">
      <c r="A551">
        <v>21.736000000000001</v>
      </c>
    </row>
    <row r="552" spans="1:10">
      <c r="A552">
        <v>21.88</v>
      </c>
    </row>
    <row r="553" spans="1:10">
      <c r="A553" t="s">
        <v>41</v>
      </c>
    </row>
    <row r="554" spans="1:10">
      <c r="A554">
        <v>1.6E-2</v>
      </c>
      <c r="H554" s="36" cm="1">
        <f t="array" ref="H554:J554">TRANSPOSE(A554:A556)</f>
        <v>1.6E-2</v>
      </c>
      <c r="I554" s="36">
        <v>0.02</v>
      </c>
      <c r="J554" s="36">
        <v>1.6E-2</v>
      </c>
    </row>
    <row r="555" spans="1:10">
      <c r="A555">
        <v>0.02</v>
      </c>
    </row>
    <row r="556" spans="1:10">
      <c r="A556">
        <v>1.6E-2</v>
      </c>
    </row>
    <row r="559" spans="1:10">
      <c r="A559" t="s">
        <v>55</v>
      </c>
    </row>
    <row r="560" spans="1:10">
      <c r="A560" t="s">
        <v>39</v>
      </c>
    </row>
    <row r="561" spans="1:19">
      <c r="A561" t="s">
        <v>40</v>
      </c>
    </row>
    <row r="562" spans="1:19">
      <c r="A562">
        <v>365.46800000000002</v>
      </c>
      <c r="H562" s="36" cm="1">
        <f t="array" ref="H562:J562">TRANSPOSE(A562:A564)</f>
        <v>365.46800000000002</v>
      </c>
      <c r="I562" s="36">
        <v>367.25599999999997</v>
      </c>
      <c r="J562" s="36">
        <v>362.072</v>
      </c>
      <c r="M562" s="36">
        <f ca="1">OFFSET($H$562,(ROW()-562)*10, 0)</f>
        <v>365.46800000000002</v>
      </c>
      <c r="N562" s="36">
        <f ca="1">OFFSET($I$562,(ROW()-562)*10, 0)</f>
        <v>367.25599999999997</v>
      </c>
      <c r="O562" s="36">
        <f ca="1">OFFSET($J$562,(ROW()-562)*10, 0)</f>
        <v>362.072</v>
      </c>
      <c r="Q562" s="36">
        <f ca="1">OFFSET($H$566,(ROW()-562)*10, 0)</f>
        <v>6.4000000000000001E-2</v>
      </c>
      <c r="R562" s="36">
        <f ca="1">OFFSET($I$566,(ROW()-562)*10, 0)</f>
        <v>6.4000000000000001E-2</v>
      </c>
      <c r="S562" s="36">
        <f ca="1">OFFSET($J$566,(ROW()-562)*10, 0)</f>
        <v>6.4000000000000001E-2</v>
      </c>
    </row>
    <row r="563" spans="1:19">
      <c r="A563">
        <v>367.25599999999997</v>
      </c>
      <c r="M563" s="36">
        <f t="shared" ref="M563:M567" ca="1" si="54">OFFSET($H$562,(ROW()-562)*10, 0)</f>
        <v>49.392000000000003</v>
      </c>
      <c r="N563" s="36">
        <f t="shared" ref="N563:N567" ca="1" si="55">OFFSET($I$562,(ROW()-562)*10, 0)</f>
        <v>48.908000000000001</v>
      </c>
      <c r="O563" s="36">
        <f t="shared" ref="O563:O567" ca="1" si="56">OFFSET($J$562,(ROW()-562)*10, 0)</f>
        <v>48.915999999999997</v>
      </c>
      <c r="Q563" s="36">
        <f t="shared" ref="Q563:Q567" ca="1" si="57">OFFSET($H$566,(ROW()-562)*10, 0)</f>
        <v>1.6E-2</v>
      </c>
      <c r="R563" s="36">
        <f t="shared" ref="R563:R567" ca="1" si="58">OFFSET($I$566,(ROW()-562)*10, 0)</f>
        <v>2.4E-2</v>
      </c>
      <c r="S563" s="36">
        <f t="shared" ref="S563:S567" ca="1" si="59">OFFSET($J$566,(ROW()-562)*10, 0)</f>
        <v>2.4E-2</v>
      </c>
    </row>
    <row r="564" spans="1:19">
      <c r="A564">
        <v>362.072</v>
      </c>
      <c r="M564" s="36">
        <f t="shared" ca="1" si="54"/>
        <v>49.212000000000003</v>
      </c>
      <c r="N564" s="36">
        <f t="shared" ca="1" si="55"/>
        <v>49.064</v>
      </c>
      <c r="O564" s="36">
        <f t="shared" ca="1" si="56"/>
        <v>49.22</v>
      </c>
      <c r="Q564" s="36">
        <f t="shared" ca="1" si="57"/>
        <v>2.4E-2</v>
      </c>
      <c r="R564" s="36">
        <f t="shared" ca="1" si="58"/>
        <v>0.02</v>
      </c>
      <c r="S564" s="36">
        <f t="shared" ca="1" si="59"/>
        <v>2.4E-2</v>
      </c>
    </row>
    <row r="565" spans="1:19">
      <c r="A565" t="s">
        <v>41</v>
      </c>
      <c r="M565" s="36">
        <f t="shared" ca="1" si="54"/>
        <v>365.01600000000002</v>
      </c>
      <c r="N565" s="36">
        <f t="shared" ca="1" si="55"/>
        <v>367.80399999999997</v>
      </c>
      <c r="O565" s="36">
        <f t="shared" ca="1" si="56"/>
        <v>361.12799999999999</v>
      </c>
      <c r="Q565" s="36">
        <f t="shared" ca="1" si="57"/>
        <v>6.4000000000000001E-2</v>
      </c>
      <c r="R565" s="36">
        <f t="shared" ca="1" si="58"/>
        <v>6.4000000000000001E-2</v>
      </c>
      <c r="S565" s="36">
        <f t="shared" ca="1" si="59"/>
        <v>5.6000000000000001E-2</v>
      </c>
    </row>
    <row r="566" spans="1:19">
      <c r="A566">
        <v>6.4000000000000001E-2</v>
      </c>
      <c r="H566" s="36" cm="1">
        <f t="array" ref="H566:J566">TRANSPOSE(A566:A568)</f>
        <v>6.4000000000000001E-2</v>
      </c>
      <c r="I566" s="36">
        <v>6.4000000000000001E-2</v>
      </c>
      <c r="J566" s="36">
        <v>6.4000000000000001E-2</v>
      </c>
      <c r="M566" s="36">
        <f t="shared" ca="1" si="54"/>
        <v>48.9</v>
      </c>
      <c r="N566" s="36">
        <f t="shared" ca="1" si="55"/>
        <v>49.54</v>
      </c>
      <c r="O566" s="36">
        <f t="shared" ca="1" si="56"/>
        <v>48.988</v>
      </c>
      <c r="Q566" s="36">
        <f t="shared" ca="1" si="57"/>
        <v>0.02</v>
      </c>
      <c r="R566" s="36">
        <f t="shared" ca="1" si="58"/>
        <v>1.6E-2</v>
      </c>
      <c r="S566" s="36">
        <f t="shared" ca="1" si="59"/>
        <v>2.4E-2</v>
      </c>
    </row>
    <row r="567" spans="1:19">
      <c r="A567">
        <v>6.4000000000000001E-2</v>
      </c>
      <c r="M567" s="36">
        <f t="shared" ca="1" si="54"/>
        <v>49.216000000000001</v>
      </c>
      <c r="N567" s="36">
        <f t="shared" ca="1" si="55"/>
        <v>48.927999999999997</v>
      </c>
      <c r="O567" s="36">
        <f t="shared" ca="1" si="56"/>
        <v>49.235999999999997</v>
      </c>
      <c r="Q567" s="36">
        <f t="shared" ca="1" si="57"/>
        <v>3.2000000000000001E-2</v>
      </c>
      <c r="R567" s="36">
        <f t="shared" ca="1" si="58"/>
        <v>3.2000000000000001E-2</v>
      </c>
      <c r="S567" s="36">
        <f t="shared" ca="1" si="59"/>
        <v>3.2000000000000001E-2</v>
      </c>
    </row>
    <row r="568" spans="1:19">
      <c r="A568">
        <v>6.4000000000000001E-2</v>
      </c>
    </row>
    <row r="570" spans="1:19">
      <c r="A570" t="s">
        <v>42</v>
      </c>
    </row>
    <row r="571" spans="1:19">
      <c r="A571" t="s">
        <v>40</v>
      </c>
    </row>
    <row r="572" spans="1:19">
      <c r="A572">
        <v>49.392000000000003</v>
      </c>
      <c r="H572" s="36" cm="1">
        <f t="array" ref="H572:J572">TRANSPOSE(A572:A574)</f>
        <v>49.392000000000003</v>
      </c>
      <c r="I572" s="36">
        <v>48.908000000000001</v>
      </c>
      <c r="J572" s="36">
        <v>48.915999999999997</v>
      </c>
    </row>
    <row r="573" spans="1:19">
      <c r="A573">
        <v>48.908000000000001</v>
      </c>
    </row>
    <row r="574" spans="1:19">
      <c r="A574">
        <v>48.915999999999997</v>
      </c>
    </row>
    <row r="575" spans="1:19">
      <c r="A575" t="s">
        <v>41</v>
      </c>
    </row>
    <row r="576" spans="1:19">
      <c r="A576">
        <v>1.6E-2</v>
      </c>
      <c r="H576" s="36" cm="1">
        <f t="array" ref="H576:J576">TRANSPOSE(A576:A578)</f>
        <v>1.6E-2</v>
      </c>
      <c r="I576" s="36">
        <v>2.4E-2</v>
      </c>
      <c r="J576" s="36">
        <v>2.4E-2</v>
      </c>
    </row>
    <row r="577" spans="1:10">
      <c r="A577">
        <v>2.4E-2</v>
      </c>
    </row>
    <row r="578" spans="1:10">
      <c r="A578">
        <v>2.4E-2</v>
      </c>
    </row>
    <row r="580" spans="1:10">
      <c r="A580" t="s">
        <v>43</v>
      </c>
    </row>
    <row r="581" spans="1:10">
      <c r="A581" t="s">
        <v>40</v>
      </c>
    </row>
    <row r="582" spans="1:10">
      <c r="A582">
        <v>49.212000000000003</v>
      </c>
      <c r="H582" s="36" cm="1">
        <f t="array" ref="H582:J582">TRANSPOSE(A582:A584)</f>
        <v>49.212000000000003</v>
      </c>
      <c r="I582" s="36">
        <v>49.064</v>
      </c>
      <c r="J582" s="36">
        <v>49.22</v>
      </c>
    </row>
    <row r="583" spans="1:10">
      <c r="A583">
        <v>49.064</v>
      </c>
    </row>
    <row r="584" spans="1:10">
      <c r="A584">
        <v>49.22</v>
      </c>
    </row>
    <row r="585" spans="1:10">
      <c r="A585" t="s">
        <v>41</v>
      </c>
    </row>
    <row r="586" spans="1:10">
      <c r="A586">
        <v>2.4E-2</v>
      </c>
      <c r="H586" s="36" cm="1">
        <f t="array" ref="H586:J586">TRANSPOSE(A586:A588)</f>
        <v>2.4E-2</v>
      </c>
      <c r="I586" s="36">
        <v>0.02</v>
      </c>
      <c r="J586" s="36">
        <v>2.4E-2</v>
      </c>
    </row>
    <row r="587" spans="1:10">
      <c r="A587">
        <v>0.02</v>
      </c>
    </row>
    <row r="588" spans="1:10">
      <c r="A588">
        <v>2.4E-2</v>
      </c>
    </row>
    <row r="590" spans="1:10">
      <c r="A590" t="s">
        <v>44</v>
      </c>
    </row>
    <row r="591" spans="1:10">
      <c r="A591" t="s">
        <v>40</v>
      </c>
    </row>
    <row r="592" spans="1:10">
      <c r="A592">
        <v>365.01600000000002</v>
      </c>
      <c r="H592" s="36" cm="1">
        <f t="array" ref="H592:J592">TRANSPOSE(A592:A594)</f>
        <v>365.01600000000002</v>
      </c>
      <c r="I592" s="36">
        <v>367.80399999999997</v>
      </c>
      <c r="J592" s="36">
        <v>361.12799999999999</v>
      </c>
    </row>
    <row r="593" spans="1:10">
      <c r="A593">
        <v>367.80399999999997</v>
      </c>
    </row>
    <row r="594" spans="1:10">
      <c r="A594">
        <v>361.12799999999999</v>
      </c>
    </row>
    <row r="595" spans="1:10">
      <c r="A595" t="s">
        <v>41</v>
      </c>
    </row>
    <row r="596" spans="1:10">
      <c r="A596">
        <v>6.4000000000000001E-2</v>
      </c>
      <c r="H596" s="36" cm="1">
        <f t="array" ref="H596:J596">TRANSPOSE(A596:A598)</f>
        <v>6.4000000000000001E-2</v>
      </c>
      <c r="I596" s="36">
        <v>6.4000000000000001E-2</v>
      </c>
      <c r="J596" s="36">
        <v>5.6000000000000001E-2</v>
      </c>
    </row>
    <row r="597" spans="1:10">
      <c r="A597">
        <v>6.4000000000000001E-2</v>
      </c>
    </row>
    <row r="598" spans="1:10">
      <c r="A598">
        <v>5.6000000000000001E-2</v>
      </c>
    </row>
    <row r="600" spans="1:10">
      <c r="A600" t="s">
        <v>45</v>
      </c>
    </row>
    <row r="601" spans="1:10">
      <c r="A601" t="s">
        <v>40</v>
      </c>
    </row>
    <row r="602" spans="1:10">
      <c r="A602">
        <v>48.9</v>
      </c>
      <c r="H602" s="36" cm="1">
        <f t="array" ref="H602:J602">TRANSPOSE(A602:A604)</f>
        <v>48.9</v>
      </c>
      <c r="I602" s="36">
        <v>49.54</v>
      </c>
      <c r="J602" s="36">
        <v>48.988</v>
      </c>
    </row>
    <row r="603" spans="1:10">
      <c r="A603">
        <v>49.54</v>
      </c>
    </row>
    <row r="604" spans="1:10">
      <c r="A604">
        <v>48.988</v>
      </c>
    </row>
    <row r="605" spans="1:10">
      <c r="A605" t="s">
        <v>41</v>
      </c>
    </row>
    <row r="606" spans="1:10">
      <c r="A606">
        <v>0.02</v>
      </c>
      <c r="H606" s="36" cm="1">
        <f t="array" ref="H606:J606">TRANSPOSE(A606:A608)</f>
        <v>0.02</v>
      </c>
      <c r="I606" s="36">
        <v>1.6E-2</v>
      </c>
      <c r="J606" s="36">
        <v>2.4E-2</v>
      </c>
    </row>
    <row r="607" spans="1:10">
      <c r="A607">
        <v>1.6E-2</v>
      </c>
    </row>
    <row r="608" spans="1:10">
      <c r="A608">
        <v>2.4E-2</v>
      </c>
    </row>
    <row r="610" spans="1:19">
      <c r="A610" t="s">
        <v>46</v>
      </c>
    </row>
    <row r="611" spans="1:19">
      <c r="A611" t="s">
        <v>40</v>
      </c>
    </row>
    <row r="612" spans="1:19">
      <c r="A612">
        <v>49.216000000000001</v>
      </c>
      <c r="H612" s="36" cm="1">
        <f t="array" ref="H612:J612">TRANSPOSE(A612:A614)</f>
        <v>49.216000000000001</v>
      </c>
      <c r="I612" s="36">
        <v>48.927999999999997</v>
      </c>
      <c r="J612" s="36">
        <v>49.235999999999997</v>
      </c>
    </row>
    <row r="613" spans="1:19">
      <c r="A613">
        <v>48.927999999999997</v>
      </c>
    </row>
    <row r="614" spans="1:19">
      <c r="A614">
        <v>49.235999999999997</v>
      </c>
    </row>
    <row r="615" spans="1:19">
      <c r="A615" t="s">
        <v>41</v>
      </c>
    </row>
    <row r="616" spans="1:19">
      <c r="A616">
        <v>3.2000000000000001E-2</v>
      </c>
      <c r="H616" s="36" cm="1">
        <f t="array" ref="H616:J616">TRANSPOSE(A616:A618)</f>
        <v>3.2000000000000001E-2</v>
      </c>
      <c r="I616" s="36">
        <v>3.2000000000000001E-2</v>
      </c>
      <c r="J616" s="36">
        <v>3.2000000000000001E-2</v>
      </c>
    </row>
    <row r="617" spans="1:19">
      <c r="A617">
        <v>3.2000000000000001E-2</v>
      </c>
    </row>
    <row r="618" spans="1:19">
      <c r="A618">
        <v>3.2000000000000001E-2</v>
      </c>
    </row>
    <row r="621" spans="1:19">
      <c r="A621" t="s">
        <v>56</v>
      </c>
    </row>
    <row r="622" spans="1:19">
      <c r="A622" t="s">
        <v>39</v>
      </c>
    </row>
    <row r="623" spans="1:19">
      <c r="A623" t="s">
        <v>40</v>
      </c>
    </row>
    <row r="624" spans="1:19">
      <c r="A624">
        <v>726.18399999999997</v>
      </c>
      <c r="H624" s="36" cm="1">
        <f t="array" ref="H624:J624">TRANSPOSE(A624:A626)</f>
        <v>726.18399999999997</v>
      </c>
      <c r="I624" s="36">
        <v>752.01199999999994</v>
      </c>
      <c r="J624" s="36">
        <v>751.04</v>
      </c>
      <c r="M624" s="36">
        <f ca="1">OFFSET($H$624,(ROW()-624)*10, 0)</f>
        <v>726.18399999999997</v>
      </c>
      <c r="N624" s="36">
        <f ca="1">OFFSET($I$624,(ROW()-624)*10, 0)</f>
        <v>752.01199999999994</v>
      </c>
      <c r="O624" s="36">
        <f ca="1">OFFSET($J$624,(ROW()-624)*10, 0)</f>
        <v>751.04</v>
      </c>
      <c r="Q624" s="36">
        <f ca="1">OFFSET($H$628,(ROW()-624)*10, 0)</f>
        <v>8.7999999999999995E-2</v>
      </c>
      <c r="R624" s="36">
        <f ca="1">OFFSET($I$628,(ROW()-624)*10, 0)</f>
        <v>8.4000000000000005E-2</v>
      </c>
      <c r="S624" s="36">
        <f ca="1">OFFSET($J$628,(ROW()-624)*10, 0)</f>
        <v>8.7999999999999995E-2</v>
      </c>
    </row>
    <row r="625" spans="1:19">
      <c r="A625">
        <v>752.01199999999994</v>
      </c>
      <c r="M625" s="36">
        <f t="shared" ref="M625:M629" ca="1" si="60">OFFSET($H$624,(ROW()-624)*10, 0)</f>
        <v>87.727999999999994</v>
      </c>
      <c r="N625" s="36">
        <f t="shared" ref="N625:N629" ca="1" si="61">OFFSET($I$624,(ROW()-624)*10, 0)</f>
        <v>88.123999999999995</v>
      </c>
      <c r="O625" s="36">
        <f t="shared" ref="O625:O629" ca="1" si="62">OFFSET($J$624,(ROW()-624)*10, 0)</f>
        <v>87.707999999999998</v>
      </c>
      <c r="Q625" s="36">
        <f t="shared" ref="Q625:Q629" ca="1" si="63">OFFSET($H$628,(ROW()-624)*10, 0)</f>
        <v>3.5999999999999997E-2</v>
      </c>
      <c r="R625" s="36">
        <f t="shared" ref="R625:R629" ca="1" si="64">OFFSET($I$628,(ROW()-624)*10, 0)</f>
        <v>2.8000000000000001E-2</v>
      </c>
      <c r="S625" s="36">
        <f t="shared" ref="S625:S629" ca="1" si="65">OFFSET($J$628,(ROW()-624)*10, 0)</f>
        <v>2.8000000000000001E-2</v>
      </c>
    </row>
    <row r="626" spans="1:19">
      <c r="A626">
        <v>751.04</v>
      </c>
      <c r="M626" s="36">
        <f t="shared" ca="1" si="60"/>
        <v>87.736000000000004</v>
      </c>
      <c r="N626" s="36">
        <f t="shared" ca="1" si="61"/>
        <v>87.111999999999995</v>
      </c>
      <c r="O626" s="36">
        <f t="shared" ca="1" si="62"/>
        <v>87.975999999999999</v>
      </c>
      <c r="Q626" s="36">
        <f t="shared" ca="1" si="63"/>
        <v>3.5999999999999997E-2</v>
      </c>
      <c r="R626" s="36">
        <f t="shared" ca="1" si="64"/>
        <v>2.4E-2</v>
      </c>
      <c r="S626" s="36">
        <f t="shared" ca="1" si="65"/>
        <v>3.2000000000000001E-2</v>
      </c>
    </row>
    <row r="627" spans="1:19">
      <c r="A627" t="s">
        <v>41</v>
      </c>
      <c r="M627" s="36">
        <f t="shared" ca="1" si="60"/>
        <v>730.66800000000001</v>
      </c>
      <c r="N627" s="36">
        <f t="shared" ca="1" si="61"/>
        <v>745.42</v>
      </c>
      <c r="O627" s="36">
        <f t="shared" ca="1" si="62"/>
        <v>750.44399999999996</v>
      </c>
      <c r="Q627" s="36">
        <f t="shared" ca="1" si="63"/>
        <v>0.08</v>
      </c>
      <c r="R627" s="36">
        <f t="shared" ca="1" si="64"/>
        <v>8.7999999999999995E-2</v>
      </c>
      <c r="S627" s="36">
        <f t="shared" ca="1" si="65"/>
        <v>9.6000000000000002E-2</v>
      </c>
    </row>
    <row r="628" spans="1:19">
      <c r="A628">
        <v>8.7999999999999995E-2</v>
      </c>
      <c r="H628" s="36" cm="1">
        <f t="array" ref="H628:J628">TRANSPOSE(A628:A630)</f>
        <v>8.7999999999999995E-2</v>
      </c>
      <c r="I628" s="36">
        <v>8.4000000000000005E-2</v>
      </c>
      <c r="J628" s="36">
        <v>8.7999999999999995E-2</v>
      </c>
      <c r="M628" s="36">
        <f t="shared" ca="1" si="60"/>
        <v>88.46</v>
      </c>
      <c r="N628" s="36">
        <f t="shared" ca="1" si="61"/>
        <v>87.144000000000005</v>
      </c>
      <c r="O628" s="36">
        <f t="shared" ca="1" si="62"/>
        <v>87</v>
      </c>
      <c r="Q628" s="36">
        <f t="shared" ca="1" si="63"/>
        <v>2.8000000000000001E-2</v>
      </c>
      <c r="R628" s="36">
        <f t="shared" ca="1" si="64"/>
        <v>3.5999999999999997E-2</v>
      </c>
      <c r="S628" s="36">
        <f t="shared" ca="1" si="65"/>
        <v>2.8000000000000001E-2</v>
      </c>
    </row>
    <row r="629" spans="1:19">
      <c r="A629">
        <v>8.4000000000000005E-2</v>
      </c>
      <c r="M629" s="36">
        <f t="shared" ca="1" si="60"/>
        <v>87.14</v>
      </c>
      <c r="N629" s="36">
        <f t="shared" ca="1" si="61"/>
        <v>87.347999999999999</v>
      </c>
      <c r="O629" s="36">
        <f t="shared" ca="1" si="62"/>
        <v>88.144000000000005</v>
      </c>
      <c r="Q629" s="36">
        <f t="shared" ca="1" si="63"/>
        <v>3.5999999999999997E-2</v>
      </c>
      <c r="R629" s="36">
        <f t="shared" ca="1" si="64"/>
        <v>4.3999999999999997E-2</v>
      </c>
      <c r="S629" s="36">
        <f t="shared" ca="1" si="65"/>
        <v>3.5999999999999997E-2</v>
      </c>
    </row>
    <row r="630" spans="1:19">
      <c r="A630">
        <v>8.7999999999999995E-2</v>
      </c>
    </row>
    <row r="632" spans="1:19">
      <c r="A632" t="s">
        <v>42</v>
      </c>
    </row>
    <row r="633" spans="1:19">
      <c r="A633" t="s">
        <v>40</v>
      </c>
    </row>
    <row r="634" spans="1:19">
      <c r="A634">
        <v>87.727999999999994</v>
      </c>
      <c r="H634" s="36" cm="1">
        <f t="array" ref="H634:J634">TRANSPOSE(A634:A636)</f>
        <v>87.727999999999994</v>
      </c>
      <c r="I634" s="36">
        <v>88.123999999999995</v>
      </c>
      <c r="J634" s="36">
        <v>87.707999999999998</v>
      </c>
    </row>
    <row r="635" spans="1:19">
      <c r="A635">
        <v>88.123999999999995</v>
      </c>
    </row>
    <row r="636" spans="1:19">
      <c r="A636">
        <v>87.707999999999998</v>
      </c>
    </row>
    <row r="637" spans="1:19">
      <c r="A637" t="s">
        <v>41</v>
      </c>
    </row>
    <row r="638" spans="1:19">
      <c r="A638">
        <v>3.5999999999999997E-2</v>
      </c>
      <c r="H638" s="36" cm="1">
        <f t="array" ref="H638:J638">TRANSPOSE(A638:A640)</f>
        <v>3.5999999999999997E-2</v>
      </c>
      <c r="I638" s="36">
        <v>2.8000000000000001E-2</v>
      </c>
      <c r="J638" s="36">
        <v>2.8000000000000001E-2</v>
      </c>
    </row>
    <row r="639" spans="1:19">
      <c r="A639">
        <v>2.8000000000000001E-2</v>
      </c>
    </row>
    <row r="640" spans="1:19">
      <c r="A640">
        <v>2.8000000000000001E-2</v>
      </c>
    </row>
    <row r="642" spans="1:10">
      <c r="A642" t="s">
        <v>43</v>
      </c>
    </row>
    <row r="643" spans="1:10">
      <c r="A643" t="s">
        <v>40</v>
      </c>
    </row>
    <row r="644" spans="1:10">
      <c r="A644">
        <v>87.736000000000004</v>
      </c>
      <c r="H644" s="36" cm="1">
        <f t="array" ref="H644:J644">TRANSPOSE(A644:A646)</f>
        <v>87.736000000000004</v>
      </c>
      <c r="I644" s="36">
        <v>87.111999999999995</v>
      </c>
      <c r="J644" s="36">
        <v>87.975999999999999</v>
      </c>
    </row>
    <row r="645" spans="1:10">
      <c r="A645">
        <v>87.111999999999995</v>
      </c>
    </row>
    <row r="646" spans="1:10">
      <c r="A646">
        <v>87.975999999999999</v>
      </c>
    </row>
    <row r="647" spans="1:10">
      <c r="A647" t="s">
        <v>41</v>
      </c>
    </row>
    <row r="648" spans="1:10">
      <c r="A648">
        <v>3.5999999999999997E-2</v>
      </c>
      <c r="H648" s="36" cm="1">
        <f t="array" ref="H648:J648">TRANSPOSE(A648:A650)</f>
        <v>3.5999999999999997E-2</v>
      </c>
      <c r="I648" s="36">
        <v>2.4E-2</v>
      </c>
      <c r="J648" s="36">
        <v>3.2000000000000001E-2</v>
      </c>
    </row>
    <row r="649" spans="1:10">
      <c r="A649">
        <v>2.4E-2</v>
      </c>
    </row>
    <row r="650" spans="1:10">
      <c r="A650">
        <v>3.2000000000000001E-2</v>
      </c>
    </row>
    <row r="652" spans="1:10">
      <c r="A652" t="s">
        <v>44</v>
      </c>
    </row>
    <row r="653" spans="1:10">
      <c r="A653" t="s">
        <v>40</v>
      </c>
    </row>
    <row r="654" spans="1:10">
      <c r="A654">
        <v>730.66800000000001</v>
      </c>
      <c r="H654" s="36" cm="1">
        <f t="array" ref="H654:J654">TRANSPOSE(A654:A656)</f>
        <v>730.66800000000001</v>
      </c>
      <c r="I654" s="36">
        <v>745.42</v>
      </c>
      <c r="J654" s="36">
        <v>750.44399999999996</v>
      </c>
    </row>
    <row r="655" spans="1:10">
      <c r="A655">
        <v>745.42</v>
      </c>
    </row>
    <row r="656" spans="1:10">
      <c r="A656">
        <v>750.44399999999996</v>
      </c>
    </row>
    <row r="657" spans="1:10">
      <c r="A657" t="s">
        <v>41</v>
      </c>
    </row>
    <row r="658" spans="1:10">
      <c r="A658">
        <v>0.08</v>
      </c>
      <c r="H658" s="36" cm="1">
        <f t="array" ref="H658:J658">TRANSPOSE(A658:A660)</f>
        <v>0.08</v>
      </c>
      <c r="I658" s="36">
        <v>8.7999999999999995E-2</v>
      </c>
      <c r="J658" s="36">
        <v>9.6000000000000002E-2</v>
      </c>
    </row>
    <row r="659" spans="1:10">
      <c r="A659">
        <v>8.7999999999999995E-2</v>
      </c>
    </row>
    <row r="660" spans="1:10">
      <c r="A660">
        <v>9.6000000000000002E-2</v>
      </c>
    </row>
    <row r="662" spans="1:10">
      <c r="A662" t="s">
        <v>45</v>
      </c>
    </row>
    <row r="663" spans="1:10">
      <c r="A663" t="s">
        <v>40</v>
      </c>
    </row>
    <row r="664" spans="1:10">
      <c r="A664">
        <v>88.46</v>
      </c>
      <c r="H664" s="36" cm="1">
        <f t="array" ref="H664:J664">TRANSPOSE(A664:A666)</f>
        <v>88.46</v>
      </c>
      <c r="I664" s="36">
        <v>87.144000000000005</v>
      </c>
      <c r="J664" s="36">
        <v>87</v>
      </c>
    </row>
    <row r="665" spans="1:10">
      <c r="A665">
        <v>87.144000000000005</v>
      </c>
    </row>
    <row r="666" spans="1:10">
      <c r="A666">
        <v>87</v>
      </c>
    </row>
    <row r="667" spans="1:10">
      <c r="A667" t="s">
        <v>41</v>
      </c>
    </row>
    <row r="668" spans="1:10">
      <c r="A668">
        <v>2.8000000000000001E-2</v>
      </c>
      <c r="H668" s="36" cm="1">
        <f t="array" ref="H668:J668">TRANSPOSE(A668:A670)</f>
        <v>2.8000000000000001E-2</v>
      </c>
      <c r="I668" s="36">
        <v>3.5999999999999997E-2</v>
      </c>
      <c r="J668" s="36">
        <v>2.8000000000000001E-2</v>
      </c>
    </row>
    <row r="669" spans="1:10">
      <c r="A669">
        <v>3.5999999999999997E-2</v>
      </c>
    </row>
    <row r="670" spans="1:10">
      <c r="A670">
        <v>2.8000000000000001E-2</v>
      </c>
    </row>
    <row r="672" spans="1:10">
      <c r="A672" t="s">
        <v>46</v>
      </c>
    </row>
    <row r="673" spans="1:19">
      <c r="A673" t="s">
        <v>40</v>
      </c>
    </row>
    <row r="674" spans="1:19">
      <c r="A674">
        <v>87.14</v>
      </c>
      <c r="H674" s="36" cm="1">
        <f t="array" ref="H674:J674">TRANSPOSE(A674:A676)</f>
        <v>87.14</v>
      </c>
      <c r="I674" s="36">
        <v>87.347999999999999</v>
      </c>
      <c r="J674" s="36">
        <v>88.144000000000005</v>
      </c>
    </row>
    <row r="675" spans="1:19">
      <c r="A675">
        <v>87.347999999999999</v>
      </c>
    </row>
    <row r="676" spans="1:19">
      <c r="A676">
        <v>88.144000000000005</v>
      </c>
    </row>
    <row r="677" spans="1:19">
      <c r="A677" t="s">
        <v>41</v>
      </c>
    </row>
    <row r="678" spans="1:19">
      <c r="A678">
        <v>3.5999999999999997E-2</v>
      </c>
      <c r="H678" s="36" cm="1">
        <f t="array" ref="H678:J678">TRANSPOSE(A678:A680)</f>
        <v>3.5999999999999997E-2</v>
      </c>
      <c r="I678" s="36">
        <v>4.3999999999999997E-2</v>
      </c>
      <c r="J678" s="36">
        <v>3.5999999999999997E-2</v>
      </c>
    </row>
    <row r="679" spans="1:19">
      <c r="A679">
        <v>4.3999999999999997E-2</v>
      </c>
    </row>
    <row r="680" spans="1:19">
      <c r="A680">
        <v>3.5999999999999997E-2</v>
      </c>
    </row>
    <row r="683" spans="1:19">
      <c r="A683" t="s">
        <v>57</v>
      </c>
    </row>
    <row r="684" spans="1:19">
      <c r="A684" t="s">
        <v>39</v>
      </c>
    </row>
    <row r="685" spans="1:19">
      <c r="A685" t="s">
        <v>40</v>
      </c>
    </row>
    <row r="686" spans="1:19">
      <c r="A686">
        <v>1242.68</v>
      </c>
      <c r="H686" s="36" cm="1">
        <f t="array" ref="H686:J686">TRANSPOSE(A686:A688)</f>
        <v>1242.68</v>
      </c>
      <c r="I686" s="36">
        <v>1234.22</v>
      </c>
      <c r="J686" s="36">
        <v>1251.904</v>
      </c>
      <c r="M686" s="36">
        <f ca="1">OFFSET($H$686,(ROW()-686)*10, 0)</f>
        <v>1242.68</v>
      </c>
      <c r="N686" s="36">
        <f ca="1">OFFSET($I$686,(ROW()-686)*10, 0)</f>
        <v>1234.22</v>
      </c>
      <c r="O686" s="36">
        <f ca="1">OFFSET($J$686,(ROW()-686)*10, 0)</f>
        <v>1251.904</v>
      </c>
      <c r="Q686" s="36">
        <f ca="1">OFFSET($H$690,(ROW()-686)*10, 0)</f>
        <v>0.112</v>
      </c>
      <c r="R686" s="36">
        <f ca="1">OFFSET($I$690,(ROW()-686)*10, 0)</f>
        <v>0.108</v>
      </c>
      <c r="S686" s="36">
        <f ca="1">OFFSET($J$690,(ROW()-686)*10, 0)</f>
        <v>0.124</v>
      </c>
    </row>
    <row r="687" spans="1:19">
      <c r="A687">
        <v>1234.22</v>
      </c>
      <c r="M687" s="36">
        <f t="shared" ref="M687:M691" ca="1" si="66">OFFSET($H$686,(ROW()-686)*10, 0)</f>
        <v>136.136</v>
      </c>
      <c r="N687" s="36">
        <f t="shared" ref="N687:N691" ca="1" si="67">OFFSET($I$686,(ROW()-686)*10, 0)</f>
        <v>136.06</v>
      </c>
      <c r="O687" s="36">
        <f t="shared" ref="O687:O691" ca="1" si="68">OFFSET($J$686,(ROW()-686)*10, 0)</f>
        <v>135.9</v>
      </c>
      <c r="Q687" s="36">
        <f t="shared" ref="Q687:Q691" ca="1" si="69">OFFSET($H$690,(ROW()-686)*10, 0)</f>
        <v>3.5999999999999997E-2</v>
      </c>
      <c r="R687" s="36">
        <f t="shared" ref="R687:R691" ca="1" si="70">OFFSET($I$690,(ROW()-686)*10, 0)</f>
        <v>0.04</v>
      </c>
      <c r="S687" s="36">
        <f t="shared" ref="S687:S691" ca="1" si="71">OFFSET($J$690,(ROW()-686)*10, 0)</f>
        <v>2.4E-2</v>
      </c>
    </row>
    <row r="688" spans="1:19">
      <c r="A688">
        <v>1251.904</v>
      </c>
      <c r="M688" s="36">
        <f t="shared" ca="1" si="66"/>
        <v>136.08799999999999</v>
      </c>
      <c r="N688" s="36">
        <f t="shared" ca="1" si="67"/>
        <v>136.88399999999999</v>
      </c>
      <c r="O688" s="36">
        <f t="shared" ca="1" si="68"/>
        <v>136.94</v>
      </c>
      <c r="Q688" s="36">
        <f t="shared" ca="1" si="69"/>
        <v>4.8000000000000001E-2</v>
      </c>
      <c r="R688" s="36">
        <f t="shared" ca="1" si="70"/>
        <v>0.04</v>
      </c>
      <c r="S688" s="36">
        <f t="shared" ca="1" si="71"/>
        <v>4.8000000000000001E-2</v>
      </c>
    </row>
    <row r="689" spans="1:19">
      <c r="A689" t="s">
        <v>41</v>
      </c>
      <c r="M689" s="36">
        <f t="shared" ca="1" si="66"/>
        <v>1243.1679999999999</v>
      </c>
      <c r="N689" s="36">
        <f t="shared" ca="1" si="67"/>
        <v>1246.4760000000001</v>
      </c>
      <c r="O689" s="36">
        <f t="shared" ca="1" si="68"/>
        <v>1236.088</v>
      </c>
      <c r="Q689" s="36">
        <f t="shared" ca="1" si="69"/>
        <v>0.12</v>
      </c>
      <c r="R689" s="36">
        <f t="shared" ca="1" si="70"/>
        <v>0.112</v>
      </c>
      <c r="S689" s="36">
        <f t="shared" ca="1" si="71"/>
        <v>0.12</v>
      </c>
    </row>
    <row r="690" spans="1:19">
      <c r="A690">
        <v>0.112</v>
      </c>
      <c r="H690" s="36" cm="1">
        <f t="array" ref="H690:J690">TRANSPOSE(A690:A692)</f>
        <v>0.112</v>
      </c>
      <c r="I690" s="36">
        <v>0.108</v>
      </c>
      <c r="J690" s="36">
        <v>0.124</v>
      </c>
      <c r="M690" s="36">
        <f t="shared" ca="1" si="66"/>
        <v>136.34</v>
      </c>
      <c r="N690" s="36">
        <f t="shared" ca="1" si="67"/>
        <v>136.08799999999999</v>
      </c>
      <c r="O690" s="36">
        <f t="shared" ca="1" si="68"/>
        <v>137.1</v>
      </c>
      <c r="Q690" s="36">
        <f t="shared" ca="1" si="69"/>
        <v>0.04</v>
      </c>
      <c r="R690" s="36">
        <f t="shared" ca="1" si="70"/>
        <v>3.5999999999999997E-2</v>
      </c>
      <c r="S690" s="36">
        <f t="shared" ca="1" si="71"/>
        <v>0.04</v>
      </c>
    </row>
    <row r="691" spans="1:19">
      <c r="A691">
        <v>0.108</v>
      </c>
      <c r="M691" s="36">
        <f t="shared" ca="1" si="66"/>
        <v>136.952</v>
      </c>
      <c r="N691" s="36">
        <f t="shared" ca="1" si="67"/>
        <v>136.00800000000001</v>
      </c>
      <c r="O691" s="36">
        <f t="shared" ca="1" si="68"/>
        <v>136.08799999999999</v>
      </c>
      <c r="Q691" s="36">
        <f t="shared" ca="1" si="69"/>
        <v>4.8000000000000001E-2</v>
      </c>
      <c r="R691" s="36">
        <f t="shared" ca="1" si="70"/>
        <v>5.1999999999999998E-2</v>
      </c>
      <c r="S691" s="36">
        <f t="shared" ca="1" si="71"/>
        <v>5.1999999999999998E-2</v>
      </c>
    </row>
    <row r="692" spans="1:19">
      <c r="A692">
        <v>0.124</v>
      </c>
    </row>
    <row r="694" spans="1:19">
      <c r="A694" t="s">
        <v>42</v>
      </c>
    </row>
    <row r="695" spans="1:19">
      <c r="A695" t="s">
        <v>40</v>
      </c>
    </row>
    <row r="696" spans="1:19">
      <c r="A696">
        <v>136.136</v>
      </c>
      <c r="H696" s="36" cm="1">
        <f t="array" ref="H696:J696">TRANSPOSE(A696:A698)</f>
        <v>136.136</v>
      </c>
      <c r="I696" s="36">
        <v>136.06</v>
      </c>
      <c r="J696" s="36">
        <v>135.9</v>
      </c>
    </row>
    <row r="697" spans="1:19">
      <c r="A697">
        <v>136.06</v>
      </c>
    </row>
    <row r="698" spans="1:19">
      <c r="A698">
        <v>135.9</v>
      </c>
    </row>
    <row r="699" spans="1:19">
      <c r="A699" t="s">
        <v>41</v>
      </c>
    </row>
    <row r="700" spans="1:19">
      <c r="A700">
        <v>3.5999999999999997E-2</v>
      </c>
      <c r="H700" s="36" cm="1">
        <f t="array" ref="H700:J700">TRANSPOSE(A700:A702)</f>
        <v>3.5999999999999997E-2</v>
      </c>
      <c r="I700" s="36">
        <v>0.04</v>
      </c>
      <c r="J700" s="36">
        <v>2.4E-2</v>
      </c>
    </row>
    <row r="701" spans="1:19">
      <c r="A701">
        <v>0.04</v>
      </c>
    </row>
    <row r="702" spans="1:19">
      <c r="A702">
        <v>2.4E-2</v>
      </c>
    </row>
    <row r="704" spans="1:19">
      <c r="A704" t="s">
        <v>43</v>
      </c>
    </row>
    <row r="705" spans="1:10">
      <c r="A705" t="s">
        <v>40</v>
      </c>
    </row>
    <row r="706" spans="1:10">
      <c r="A706">
        <v>136.08799999999999</v>
      </c>
      <c r="H706" s="36" cm="1">
        <f t="array" ref="H706:J706">TRANSPOSE(A706:A708)</f>
        <v>136.08799999999999</v>
      </c>
      <c r="I706" s="36">
        <v>136.88399999999999</v>
      </c>
      <c r="J706" s="36">
        <v>136.94</v>
      </c>
    </row>
    <row r="707" spans="1:10">
      <c r="A707">
        <v>136.88399999999999</v>
      </c>
    </row>
    <row r="708" spans="1:10">
      <c r="A708">
        <v>136.94</v>
      </c>
    </row>
    <row r="709" spans="1:10">
      <c r="A709" t="s">
        <v>41</v>
      </c>
    </row>
    <row r="710" spans="1:10">
      <c r="A710">
        <v>4.8000000000000001E-2</v>
      </c>
      <c r="H710" s="36" cm="1">
        <f t="array" ref="H710:J710">TRANSPOSE(A710:A712)</f>
        <v>4.8000000000000001E-2</v>
      </c>
      <c r="I710" s="36">
        <v>0.04</v>
      </c>
      <c r="J710" s="36">
        <v>4.8000000000000001E-2</v>
      </c>
    </row>
    <row r="711" spans="1:10">
      <c r="A711">
        <v>0.04</v>
      </c>
    </row>
    <row r="712" spans="1:10">
      <c r="A712">
        <v>4.8000000000000001E-2</v>
      </c>
    </row>
    <row r="714" spans="1:10">
      <c r="A714" t="s">
        <v>44</v>
      </c>
    </row>
    <row r="715" spans="1:10">
      <c r="A715" t="s">
        <v>40</v>
      </c>
    </row>
    <row r="716" spans="1:10">
      <c r="A716">
        <v>1243.1679999999999</v>
      </c>
      <c r="H716" s="36" cm="1">
        <f t="array" ref="H716:J716">TRANSPOSE(A716:A718)</f>
        <v>1243.1679999999999</v>
      </c>
      <c r="I716" s="36">
        <v>1246.4760000000001</v>
      </c>
      <c r="J716" s="36">
        <v>1236.088</v>
      </c>
    </row>
    <row r="717" spans="1:10">
      <c r="A717">
        <v>1246.4760000000001</v>
      </c>
    </row>
    <row r="718" spans="1:10">
      <c r="A718">
        <v>1236.088</v>
      </c>
    </row>
    <row r="719" spans="1:10">
      <c r="A719" t="s">
        <v>41</v>
      </c>
    </row>
    <row r="720" spans="1:10">
      <c r="A720">
        <v>0.12</v>
      </c>
      <c r="H720" s="36" cm="1">
        <f t="array" ref="H720:J720">TRANSPOSE(A720:A722)</f>
        <v>0.12</v>
      </c>
      <c r="I720" s="36">
        <v>0.112</v>
      </c>
      <c r="J720" s="36">
        <v>0.12</v>
      </c>
    </row>
    <row r="721" spans="1:10">
      <c r="A721">
        <v>0.112</v>
      </c>
    </row>
    <row r="722" spans="1:10">
      <c r="A722">
        <v>0.12</v>
      </c>
    </row>
    <row r="724" spans="1:10">
      <c r="A724" t="s">
        <v>45</v>
      </c>
    </row>
    <row r="725" spans="1:10">
      <c r="A725" t="s">
        <v>40</v>
      </c>
    </row>
    <row r="726" spans="1:10">
      <c r="A726">
        <v>136.34</v>
      </c>
      <c r="H726" s="36" cm="1">
        <f t="array" ref="H726:J726">TRANSPOSE(A726:A728)</f>
        <v>136.34</v>
      </c>
      <c r="I726" s="36">
        <v>136.08799999999999</v>
      </c>
      <c r="J726" s="36">
        <v>137.1</v>
      </c>
    </row>
    <row r="727" spans="1:10">
      <c r="A727">
        <v>136.08799999999999</v>
      </c>
    </row>
    <row r="728" spans="1:10">
      <c r="A728">
        <v>137.1</v>
      </c>
    </row>
    <row r="729" spans="1:10">
      <c r="A729" t="s">
        <v>41</v>
      </c>
    </row>
    <row r="730" spans="1:10">
      <c r="A730">
        <v>0.04</v>
      </c>
      <c r="H730" s="36" cm="1">
        <f t="array" ref="H730:J730">TRANSPOSE(A730:A732)</f>
        <v>0.04</v>
      </c>
      <c r="I730" s="36">
        <v>3.5999999999999997E-2</v>
      </c>
      <c r="J730" s="36">
        <v>0.04</v>
      </c>
    </row>
    <row r="731" spans="1:10">
      <c r="A731">
        <v>3.5999999999999997E-2</v>
      </c>
    </row>
    <row r="732" spans="1:10">
      <c r="A732">
        <v>0.04</v>
      </c>
    </row>
    <row r="734" spans="1:10">
      <c r="A734" t="s">
        <v>46</v>
      </c>
    </row>
    <row r="735" spans="1:10">
      <c r="A735" t="s">
        <v>40</v>
      </c>
    </row>
    <row r="736" spans="1:10">
      <c r="A736">
        <v>136.952</v>
      </c>
      <c r="H736" s="36" cm="1">
        <f t="array" ref="H736:J736">TRANSPOSE(A736:A738)</f>
        <v>136.952</v>
      </c>
      <c r="I736" s="36">
        <v>136.00800000000001</v>
      </c>
      <c r="J736" s="36">
        <v>136.08799999999999</v>
      </c>
    </row>
    <row r="737" spans="1:10">
      <c r="A737">
        <v>136.00800000000001</v>
      </c>
    </row>
    <row r="738" spans="1:10">
      <c r="A738">
        <v>136.08799999999999</v>
      </c>
    </row>
    <row r="739" spans="1:10">
      <c r="A739" t="s">
        <v>41</v>
      </c>
    </row>
    <row r="740" spans="1:10">
      <c r="A740">
        <v>4.8000000000000001E-2</v>
      </c>
      <c r="H740" s="36" cm="1">
        <f t="array" ref="H740:J740">TRANSPOSE(A740:A742)</f>
        <v>4.8000000000000001E-2</v>
      </c>
      <c r="I740" s="36">
        <v>5.1999999999999998E-2</v>
      </c>
      <c r="J740" s="36">
        <v>5.1999999999999998E-2</v>
      </c>
    </row>
    <row r="741" spans="1:10">
      <c r="A741">
        <v>5.1999999999999998E-2</v>
      </c>
    </row>
    <row r="742" spans="1:10">
      <c r="A742">
        <v>5.1999999999999998E-2</v>
      </c>
    </row>
  </sheetData>
  <mergeCells count="2">
    <mergeCell ref="H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B4B-8D25-9B49-A1D7-5A8BBCC2A4F0}">
  <dimension ref="A1:P80"/>
  <sheetViews>
    <sheetView topLeftCell="A3" zoomScale="79" zoomScaleNormal="79" workbookViewId="0">
      <selection activeCell="G55" sqref="G55"/>
    </sheetView>
  </sheetViews>
  <sheetFormatPr baseColWidth="10" defaultRowHeight="16"/>
  <cols>
    <col min="1" max="1" width="10.83203125" style="1"/>
    <col min="2" max="2" width="12.1640625" style="1" customWidth="1"/>
    <col min="3" max="3" width="13.33203125" style="1" customWidth="1"/>
    <col min="4" max="4" width="15.1640625" style="1" customWidth="1"/>
    <col min="5" max="7" width="10.83203125" style="1"/>
    <col min="8" max="8" width="12.5" style="1" bestFit="1" customWidth="1"/>
    <col min="9" max="11" width="10.83203125" style="1"/>
    <col min="12" max="12" width="12.5" style="1" bestFit="1" customWidth="1"/>
    <col min="13" max="16384" width="10.83203125" style="1"/>
  </cols>
  <sheetData>
    <row r="1" spans="1:16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8</v>
      </c>
      <c r="F1" s="25"/>
      <c r="G1" s="25"/>
      <c r="H1" s="25"/>
      <c r="I1" s="25" t="s">
        <v>9</v>
      </c>
      <c r="J1" s="25"/>
      <c r="K1" s="25"/>
      <c r="L1" s="25"/>
      <c r="P1"/>
    </row>
    <row r="2" spans="1:16" ht="24" customHeight="1">
      <c r="A2" s="25"/>
      <c r="B2" s="25"/>
      <c r="C2" s="25"/>
      <c r="D2" s="25"/>
      <c r="E2" s="9" t="s">
        <v>4</v>
      </c>
      <c r="F2" s="9" t="s">
        <v>5</v>
      </c>
      <c r="G2" s="9" t="s">
        <v>6</v>
      </c>
      <c r="H2" s="10" t="s">
        <v>7</v>
      </c>
      <c r="I2" s="9" t="s">
        <v>4</v>
      </c>
      <c r="J2" s="9" t="s">
        <v>5</v>
      </c>
      <c r="K2" s="9" t="s">
        <v>6</v>
      </c>
      <c r="L2" s="10" t="s">
        <v>7</v>
      </c>
      <c r="P2"/>
    </row>
    <row r="3" spans="1:16">
      <c r="A3" s="26">
        <v>5000</v>
      </c>
      <c r="B3" s="3" t="s">
        <v>10</v>
      </c>
      <c r="C3" s="3" t="s">
        <v>13</v>
      </c>
      <c r="D3" s="3">
        <v>3</v>
      </c>
      <c r="E3" s="3">
        <f ca="1">Extract!M4</f>
        <v>0.11600000000000001</v>
      </c>
      <c r="F3" s="3">
        <f ca="1">Extract!N4</f>
        <v>0.12</v>
      </c>
      <c r="G3" s="3">
        <f ca="1">Extract!O4</f>
        <v>0.13200000000000001</v>
      </c>
      <c r="H3" s="3">
        <f ca="1">AVERAGE(E3:G3)</f>
        <v>0.12266666666666666</v>
      </c>
      <c r="I3" s="3">
        <f ca="1">Extract!Q4</f>
        <v>0</v>
      </c>
      <c r="J3" s="3">
        <f ca="1">Extract!R4</f>
        <v>0</v>
      </c>
      <c r="K3" s="3">
        <f ca="1">Extract!S4</f>
        <v>0</v>
      </c>
      <c r="L3" s="4">
        <f ca="1">AVERAGE(I3:K3)</f>
        <v>0</v>
      </c>
      <c r="P3"/>
    </row>
    <row r="4" spans="1:16">
      <c r="A4" s="27"/>
      <c r="B4" s="5" t="s">
        <v>11</v>
      </c>
      <c r="C4" s="5" t="s">
        <v>13</v>
      </c>
      <c r="D4" s="5">
        <v>3</v>
      </c>
      <c r="E4" s="5">
        <f ca="1">Extract!M5</f>
        <v>5.6000000000000001E-2</v>
      </c>
      <c r="F4" s="5">
        <f ca="1">Extract!N5</f>
        <v>5.6000000000000001E-2</v>
      </c>
      <c r="G4" s="5">
        <f ca="1">Extract!O5</f>
        <v>5.6000000000000001E-2</v>
      </c>
      <c r="H4" s="5">
        <f t="shared" ref="H4:H14" ca="1" si="0">AVERAGE(E4:G4)</f>
        <v>5.6000000000000001E-2</v>
      </c>
      <c r="I4" s="5">
        <f ca="1">Extract!Q5</f>
        <v>0</v>
      </c>
      <c r="J4" s="5">
        <f ca="1">Extract!R5</f>
        <v>0</v>
      </c>
      <c r="K4" s="5">
        <f ca="1">Extract!S5</f>
        <v>0</v>
      </c>
      <c r="L4" s="6">
        <f t="shared" ref="L4:L14" ca="1" si="1">AVERAGE(I4:K4)</f>
        <v>0</v>
      </c>
      <c r="P4"/>
    </row>
    <row r="5" spans="1:16">
      <c r="A5" s="27"/>
      <c r="B5" s="5" t="s">
        <v>12</v>
      </c>
      <c r="C5" s="5" t="s">
        <v>13</v>
      </c>
      <c r="D5" s="5">
        <v>3</v>
      </c>
      <c r="E5" s="5">
        <f ca="1">Extract!M6</f>
        <v>5.6000000000000001E-2</v>
      </c>
      <c r="F5" s="5">
        <f ca="1">Extract!N6</f>
        <v>5.6000000000000001E-2</v>
      </c>
      <c r="G5" s="5">
        <f ca="1">Extract!O6</f>
        <v>5.6000000000000001E-2</v>
      </c>
      <c r="H5" s="5">
        <f t="shared" ca="1" si="0"/>
        <v>5.6000000000000001E-2</v>
      </c>
      <c r="I5" s="5">
        <f ca="1">Extract!Q6</f>
        <v>0</v>
      </c>
      <c r="J5" s="5">
        <f ca="1">Extract!R6</f>
        <v>0</v>
      </c>
      <c r="K5" s="5">
        <f ca="1">Extract!S6</f>
        <v>0</v>
      </c>
      <c r="L5" s="6">
        <f t="shared" ca="1" si="1"/>
        <v>0</v>
      </c>
      <c r="P5"/>
    </row>
    <row r="6" spans="1:16">
      <c r="A6" s="27"/>
      <c r="B6" s="5" t="s">
        <v>10</v>
      </c>
      <c r="C6" s="5" t="s">
        <v>14</v>
      </c>
      <c r="D6" s="5">
        <v>3</v>
      </c>
      <c r="E6" s="5">
        <f ca="1">Extract!M7</f>
        <v>0.11600000000000001</v>
      </c>
      <c r="F6" s="5">
        <f ca="1">Extract!N7</f>
        <v>0.11600000000000001</v>
      </c>
      <c r="G6" s="5">
        <f ca="1">Extract!O7</f>
        <v>0.11600000000000001</v>
      </c>
      <c r="H6" s="5">
        <f t="shared" ca="1" si="0"/>
        <v>0.11600000000000001</v>
      </c>
      <c r="I6" s="5">
        <f ca="1">Extract!Q7</f>
        <v>0</v>
      </c>
      <c r="J6" s="5">
        <f ca="1">Extract!R7</f>
        <v>0</v>
      </c>
      <c r="K6" s="5">
        <f ca="1">Extract!S7</f>
        <v>0</v>
      </c>
      <c r="L6" s="6">
        <f t="shared" ca="1" si="1"/>
        <v>0</v>
      </c>
      <c r="P6"/>
    </row>
    <row r="7" spans="1:16">
      <c r="A7" s="27"/>
      <c r="B7" s="5" t="s">
        <v>11</v>
      </c>
      <c r="C7" s="5" t="s">
        <v>14</v>
      </c>
      <c r="D7" s="5">
        <v>3</v>
      </c>
      <c r="E7" s="5">
        <f ca="1">Extract!M8</f>
        <v>5.6000000000000001E-2</v>
      </c>
      <c r="F7" s="5">
        <f ca="1">Extract!N8</f>
        <v>5.6000000000000001E-2</v>
      </c>
      <c r="G7" s="5">
        <f ca="1">Extract!O8</f>
        <v>5.6000000000000001E-2</v>
      </c>
      <c r="H7" s="5">
        <f t="shared" ca="1" si="0"/>
        <v>5.6000000000000001E-2</v>
      </c>
      <c r="I7" s="5">
        <f ca="1">Extract!Q8</f>
        <v>0</v>
      </c>
      <c r="J7" s="5">
        <f ca="1">Extract!R8</f>
        <v>0</v>
      </c>
      <c r="K7" s="5">
        <f ca="1">Extract!S8</f>
        <v>0</v>
      </c>
      <c r="L7" s="6">
        <f t="shared" ca="1" si="1"/>
        <v>0</v>
      </c>
      <c r="P7"/>
    </row>
    <row r="8" spans="1:16">
      <c r="A8" s="28"/>
      <c r="B8" s="7" t="s">
        <v>12</v>
      </c>
      <c r="C8" s="7" t="s">
        <v>14</v>
      </c>
      <c r="D8" s="7">
        <v>3</v>
      </c>
      <c r="E8" s="7">
        <f ca="1">Extract!M9</f>
        <v>5.6000000000000001E-2</v>
      </c>
      <c r="F8" s="7">
        <f ca="1">Extract!N9</f>
        <v>5.6000000000000001E-2</v>
      </c>
      <c r="G8" s="7">
        <f ca="1">Extract!O9</f>
        <v>5.6000000000000001E-2</v>
      </c>
      <c r="H8" s="7">
        <f t="shared" ca="1" si="0"/>
        <v>5.6000000000000001E-2</v>
      </c>
      <c r="I8" s="7">
        <f ca="1">Extract!Q9</f>
        <v>0</v>
      </c>
      <c r="J8" s="7">
        <f ca="1">Extract!R9</f>
        <v>0</v>
      </c>
      <c r="K8" s="7">
        <f ca="1">Extract!S9</f>
        <v>0</v>
      </c>
      <c r="L8" s="8">
        <f t="shared" ca="1" si="1"/>
        <v>0</v>
      </c>
      <c r="P8"/>
    </row>
    <row r="9" spans="1:16">
      <c r="A9" s="26">
        <v>10000</v>
      </c>
      <c r="B9" s="3" t="s">
        <v>10</v>
      </c>
      <c r="C9" s="3" t="s">
        <v>13</v>
      </c>
      <c r="D9" s="3">
        <v>3</v>
      </c>
      <c r="E9" s="3">
        <f ca="1">Extract!M66</f>
        <v>0.57999999999999996</v>
      </c>
      <c r="F9" s="3">
        <f ca="1">Extract!N66</f>
        <v>0.6</v>
      </c>
      <c r="G9" s="3">
        <f ca="1">Extract!O66</f>
        <v>0.57599999999999996</v>
      </c>
      <c r="H9" s="3">
        <f t="shared" ca="1" si="0"/>
        <v>0.58533333333333326</v>
      </c>
      <c r="I9" s="3">
        <f ca="1">Extract!Q66</f>
        <v>0</v>
      </c>
      <c r="J9" s="3">
        <f ca="1">Extract!R66</f>
        <v>4.0000000000000001E-3</v>
      </c>
      <c r="K9" s="3">
        <f ca="1">Extract!S66</f>
        <v>4.0000000000000001E-3</v>
      </c>
      <c r="L9" s="4">
        <f t="shared" ca="1" si="1"/>
        <v>2.6666666666666666E-3</v>
      </c>
      <c r="P9"/>
    </row>
    <row r="10" spans="1:16">
      <c r="A10" s="27"/>
      <c r="B10" s="5" t="s">
        <v>11</v>
      </c>
      <c r="C10" s="5" t="s">
        <v>13</v>
      </c>
      <c r="D10" s="5">
        <v>3</v>
      </c>
      <c r="E10" s="5">
        <f ca="1">Extract!M67</f>
        <v>0.22</v>
      </c>
      <c r="F10" s="5">
        <f ca="1">Extract!N67</f>
        <v>0.22</v>
      </c>
      <c r="G10" s="5">
        <f ca="1">Extract!O67</f>
        <v>0.22</v>
      </c>
      <c r="H10" s="5">
        <f t="shared" ca="1" si="0"/>
        <v>0.22</v>
      </c>
      <c r="I10" s="5">
        <f ca="1">Extract!Q67</f>
        <v>0</v>
      </c>
      <c r="J10" s="5">
        <f ca="1">Extract!R67</f>
        <v>0</v>
      </c>
      <c r="K10" s="5">
        <f ca="1">Extract!S67</f>
        <v>0</v>
      </c>
      <c r="L10" s="6">
        <f t="shared" ca="1" si="1"/>
        <v>0</v>
      </c>
      <c r="P10"/>
    </row>
    <row r="11" spans="1:16">
      <c r="A11" s="27"/>
      <c r="B11" s="5" t="s">
        <v>12</v>
      </c>
      <c r="C11" s="5" t="s">
        <v>13</v>
      </c>
      <c r="D11" s="5">
        <v>3</v>
      </c>
      <c r="E11" s="5">
        <f ca="1">Extract!M68</f>
        <v>0.22</v>
      </c>
      <c r="F11" s="5">
        <f ca="1">Extract!N68</f>
        <v>0.22</v>
      </c>
      <c r="G11" s="5">
        <f ca="1">Extract!O68</f>
        <v>0.22</v>
      </c>
      <c r="H11" s="5">
        <f t="shared" ca="1" si="0"/>
        <v>0.22</v>
      </c>
      <c r="I11" s="5">
        <f ca="1">Extract!Q68</f>
        <v>0</v>
      </c>
      <c r="J11" s="5">
        <f ca="1">Extract!R68</f>
        <v>0</v>
      </c>
      <c r="K11" s="5">
        <f ca="1">Extract!S68</f>
        <v>0</v>
      </c>
      <c r="L11" s="6">
        <f t="shared" ca="1" si="1"/>
        <v>0</v>
      </c>
      <c r="P11"/>
    </row>
    <row r="12" spans="1:16">
      <c r="A12" s="27"/>
      <c r="B12" s="5" t="s">
        <v>10</v>
      </c>
      <c r="C12" s="5" t="s">
        <v>14</v>
      </c>
      <c r="D12" s="5">
        <v>3</v>
      </c>
      <c r="E12" s="5">
        <f ca="1">Extract!M69</f>
        <v>0.62</v>
      </c>
      <c r="F12" s="5">
        <f ca="1">Extract!N69</f>
        <v>0.62</v>
      </c>
      <c r="G12" s="5">
        <f ca="1">Extract!O69</f>
        <v>0.57999999999999996</v>
      </c>
      <c r="H12" s="5">
        <f t="shared" ca="1" si="0"/>
        <v>0.60666666666666658</v>
      </c>
      <c r="I12" s="5">
        <f ca="1">Extract!Q69</f>
        <v>0</v>
      </c>
      <c r="J12" s="5">
        <f ca="1">Extract!R69</f>
        <v>4.0000000000000001E-3</v>
      </c>
      <c r="K12" s="5">
        <f ca="1">Extract!S69</f>
        <v>0</v>
      </c>
      <c r="L12" s="6">
        <f t="shared" ca="1" si="1"/>
        <v>1.3333333333333333E-3</v>
      </c>
      <c r="P12"/>
    </row>
    <row r="13" spans="1:16">
      <c r="A13" s="27"/>
      <c r="B13" s="5" t="s">
        <v>11</v>
      </c>
      <c r="C13" s="5" t="s">
        <v>14</v>
      </c>
      <c r="D13" s="5">
        <v>3</v>
      </c>
      <c r="E13" s="5">
        <f ca="1">Extract!M70</f>
        <v>0.22</v>
      </c>
      <c r="F13" s="5">
        <f ca="1">Extract!N70</f>
        <v>0.22</v>
      </c>
      <c r="G13" s="5">
        <f ca="1">Extract!O70</f>
        <v>0.224</v>
      </c>
      <c r="H13" s="5">
        <f t="shared" ca="1" si="0"/>
        <v>0.22133333333333335</v>
      </c>
      <c r="I13" s="5">
        <f ca="1">Extract!Q70</f>
        <v>0</v>
      </c>
      <c r="J13" s="5">
        <f ca="1">Extract!R70</f>
        <v>0</v>
      </c>
      <c r="K13" s="5">
        <f ca="1">Extract!S70</f>
        <v>0</v>
      </c>
      <c r="L13" s="6">
        <f t="shared" ca="1" si="1"/>
        <v>0</v>
      </c>
      <c r="P13"/>
    </row>
    <row r="14" spans="1:16">
      <c r="A14" s="28"/>
      <c r="B14" s="7" t="s">
        <v>12</v>
      </c>
      <c r="C14" s="7" t="s">
        <v>14</v>
      </c>
      <c r="D14" s="7">
        <v>3</v>
      </c>
      <c r="E14" s="7">
        <f ca="1">Extract!M71</f>
        <v>0.22</v>
      </c>
      <c r="F14" s="7">
        <f ca="1">Extract!N71</f>
        <v>0.22</v>
      </c>
      <c r="G14" s="7">
        <f ca="1">Extract!O71</f>
        <v>0.22</v>
      </c>
      <c r="H14" s="7">
        <f t="shared" ca="1" si="0"/>
        <v>0.22</v>
      </c>
      <c r="I14" s="7">
        <f ca="1">Extract!Q71</f>
        <v>0</v>
      </c>
      <c r="J14" s="7">
        <f ca="1">Extract!R71</f>
        <v>0</v>
      </c>
      <c r="K14" s="7">
        <f ca="1">Extract!S71</f>
        <v>0</v>
      </c>
      <c r="L14" s="8">
        <f t="shared" ca="1" si="1"/>
        <v>0</v>
      </c>
      <c r="P14"/>
    </row>
    <row r="15" spans="1:16">
      <c r="A15" s="26">
        <v>20000</v>
      </c>
      <c r="B15" s="3" t="s">
        <v>10</v>
      </c>
      <c r="C15" s="3" t="s">
        <v>13</v>
      </c>
      <c r="D15" s="3">
        <v>3</v>
      </c>
      <c r="E15" s="3">
        <f ca="1">Extract!M128</f>
        <v>3.9079999999999999</v>
      </c>
      <c r="F15" s="3">
        <f ca="1">Extract!N128</f>
        <v>3.8559999999999999</v>
      </c>
      <c r="G15" s="3">
        <f ca="1">Extract!O128</f>
        <v>3.8759999999999999</v>
      </c>
      <c r="H15" s="3">
        <f t="shared" ref="H15:H20" ca="1" si="2">AVERAGE(E15:G15)</f>
        <v>3.8799999999999994</v>
      </c>
      <c r="I15" s="3">
        <f ca="1">Extract!Q128</f>
        <v>4.0000000000000001E-3</v>
      </c>
      <c r="J15" s="3">
        <f ca="1">Extract!R128</f>
        <v>8.0000000000000002E-3</v>
      </c>
      <c r="K15" s="3">
        <f ca="1">Extract!S128</f>
        <v>8.0000000000000002E-3</v>
      </c>
      <c r="L15" s="4">
        <f t="shared" ref="L15:L20" ca="1" si="3">AVERAGE(I15:K15)</f>
        <v>6.6666666666666671E-3</v>
      </c>
      <c r="P15"/>
    </row>
    <row r="16" spans="1:16">
      <c r="A16" s="27"/>
      <c r="B16" s="5" t="s">
        <v>11</v>
      </c>
      <c r="C16" s="5" t="s">
        <v>13</v>
      </c>
      <c r="D16" s="5">
        <v>3</v>
      </c>
      <c r="E16" s="5">
        <f ca="1">Extract!M129</f>
        <v>0.88400000000000001</v>
      </c>
      <c r="F16" s="5">
        <f ca="1">Extract!N129</f>
        <v>0.872</v>
      </c>
      <c r="G16" s="5">
        <f ca="1">Extract!O129</f>
        <v>0.872</v>
      </c>
      <c r="H16" s="5">
        <f t="shared" ca="1" si="2"/>
        <v>0.876</v>
      </c>
      <c r="I16" s="5">
        <f ca="1">Extract!Q129</f>
        <v>0</v>
      </c>
      <c r="J16" s="5">
        <f ca="1">Extract!R129</f>
        <v>4.0000000000000001E-3</v>
      </c>
      <c r="K16" s="5">
        <f ca="1">Extract!S129</f>
        <v>4.0000000000000001E-3</v>
      </c>
      <c r="L16" s="6">
        <f t="shared" ca="1" si="3"/>
        <v>2.6666666666666666E-3</v>
      </c>
      <c r="P16"/>
    </row>
    <row r="17" spans="1:16">
      <c r="A17" s="27"/>
      <c r="B17" s="5" t="s">
        <v>12</v>
      </c>
      <c r="C17" s="5" t="s">
        <v>13</v>
      </c>
      <c r="D17" s="5">
        <v>3</v>
      </c>
      <c r="E17" s="5">
        <f ca="1">Extract!M130</f>
        <v>0.88</v>
      </c>
      <c r="F17" s="5">
        <f ca="1">Extract!N130</f>
        <v>0.876</v>
      </c>
      <c r="G17" s="5">
        <f ca="1">Extract!O130</f>
        <v>0.876</v>
      </c>
      <c r="H17" s="5">
        <f t="shared" ca="1" si="2"/>
        <v>0.87733333333333341</v>
      </c>
      <c r="I17" s="5">
        <f ca="1">Extract!Q130</f>
        <v>0</v>
      </c>
      <c r="J17" s="5">
        <f ca="1">Extract!R130</f>
        <v>4.0000000000000001E-3</v>
      </c>
      <c r="K17" s="5">
        <f ca="1">Extract!S130</f>
        <v>0</v>
      </c>
      <c r="L17" s="6">
        <f t="shared" ca="1" si="3"/>
        <v>1.3333333333333333E-3</v>
      </c>
      <c r="P17"/>
    </row>
    <row r="18" spans="1:16">
      <c r="A18" s="27"/>
      <c r="B18" s="5" t="s">
        <v>10</v>
      </c>
      <c r="C18" s="5" t="s">
        <v>14</v>
      </c>
      <c r="D18" s="5">
        <v>3</v>
      </c>
      <c r="E18" s="5">
        <f ca="1">Extract!M131</f>
        <v>3.8559999999999999</v>
      </c>
      <c r="F18" s="5">
        <f ca="1">Extract!N131</f>
        <v>3.8679999999999999</v>
      </c>
      <c r="G18" s="5">
        <f ca="1">Extract!O131</f>
        <v>3.8439999999999999</v>
      </c>
      <c r="H18" s="5">
        <f t="shared" ca="1" si="2"/>
        <v>3.8559999999999999</v>
      </c>
      <c r="I18" s="5">
        <f ca="1">Extract!Q131</f>
        <v>4.0000000000000001E-3</v>
      </c>
      <c r="J18" s="5">
        <f ca="1">Extract!R131</f>
        <v>8.0000000000000002E-3</v>
      </c>
      <c r="K18" s="5">
        <f ca="1">Extract!S131</f>
        <v>8.0000000000000002E-3</v>
      </c>
      <c r="L18" s="6">
        <f t="shared" ca="1" si="3"/>
        <v>6.6666666666666671E-3</v>
      </c>
      <c r="P18"/>
    </row>
    <row r="19" spans="1:16">
      <c r="A19" s="27"/>
      <c r="B19" s="5" t="s">
        <v>11</v>
      </c>
      <c r="C19" s="5" t="s">
        <v>14</v>
      </c>
      <c r="D19" s="5">
        <v>3</v>
      </c>
      <c r="E19" s="5">
        <f ca="1">Extract!M132</f>
        <v>0.88</v>
      </c>
      <c r="F19" s="5">
        <f ca="1">Extract!N132</f>
        <v>0.88400000000000001</v>
      </c>
      <c r="G19" s="5">
        <f ca="1">Extract!O132</f>
        <v>0.91200000000000003</v>
      </c>
      <c r="H19" s="5">
        <f t="shared" ca="1" si="2"/>
        <v>0.89200000000000002</v>
      </c>
      <c r="I19" s="5">
        <f ca="1">Extract!Q132</f>
        <v>4.0000000000000001E-3</v>
      </c>
      <c r="J19" s="5">
        <f ca="1">Extract!R132</f>
        <v>0</v>
      </c>
      <c r="K19" s="5">
        <f ca="1">Extract!S132</f>
        <v>0</v>
      </c>
      <c r="L19" s="6">
        <f t="shared" ca="1" si="3"/>
        <v>1.3333333333333333E-3</v>
      </c>
      <c r="P19"/>
    </row>
    <row r="20" spans="1:16">
      <c r="A20" s="28"/>
      <c r="B20" s="7" t="s">
        <v>12</v>
      </c>
      <c r="C20" s="7" t="s">
        <v>14</v>
      </c>
      <c r="D20" s="7">
        <v>3</v>
      </c>
      <c r="E20" s="7">
        <f ca="1">Extract!M133</f>
        <v>0.88400000000000001</v>
      </c>
      <c r="F20" s="7">
        <f ca="1">Extract!N133</f>
        <v>0.876</v>
      </c>
      <c r="G20" s="7">
        <f ca="1">Extract!O133</f>
        <v>0.88</v>
      </c>
      <c r="H20" s="7">
        <f t="shared" ca="1" si="2"/>
        <v>0.88</v>
      </c>
      <c r="I20" s="7">
        <f ca="1">Extract!Q133</f>
        <v>0</v>
      </c>
      <c r="J20" s="7">
        <f ca="1">Extract!R133</f>
        <v>4.0000000000000001E-3</v>
      </c>
      <c r="K20" s="7">
        <f ca="1">Extract!S133</f>
        <v>4.0000000000000001E-3</v>
      </c>
      <c r="L20" s="8">
        <f t="shared" ca="1" si="3"/>
        <v>2.6666666666666666E-3</v>
      </c>
      <c r="P20"/>
    </row>
    <row r="21" spans="1:16">
      <c r="A21" s="26">
        <v>40000</v>
      </c>
      <c r="B21" s="3" t="s">
        <v>10</v>
      </c>
      <c r="C21" s="3" t="s">
        <v>13</v>
      </c>
      <c r="D21" s="3">
        <v>3</v>
      </c>
      <c r="E21" s="3">
        <f ca="1">Extract!M190</f>
        <v>20.835999999999999</v>
      </c>
      <c r="F21" s="3">
        <f ca="1">Extract!N190</f>
        <v>21.068000000000001</v>
      </c>
      <c r="G21" s="3">
        <f ca="1">Extract!O190</f>
        <v>20.844000000000001</v>
      </c>
      <c r="H21" s="3">
        <f t="shared" ref="H21:H26" ca="1" si="4">AVERAGE(E21:G21)</f>
        <v>20.916</v>
      </c>
      <c r="I21" s="3">
        <f ca="1">Extract!Q190</f>
        <v>1.6E-2</v>
      </c>
      <c r="J21" s="3">
        <f ca="1">Extract!R190</f>
        <v>1.2E-2</v>
      </c>
      <c r="K21" s="3">
        <f ca="1">Extract!S190</f>
        <v>1.2E-2</v>
      </c>
      <c r="L21" s="4">
        <f t="shared" ref="L21:L26" ca="1" si="5">AVERAGE(I21:K21)</f>
        <v>1.3333333333333334E-2</v>
      </c>
      <c r="P21"/>
    </row>
    <row r="22" spans="1:16">
      <c r="A22" s="27"/>
      <c r="B22" s="5" t="s">
        <v>11</v>
      </c>
      <c r="C22" s="5" t="s">
        <v>13</v>
      </c>
      <c r="D22" s="5">
        <v>3</v>
      </c>
      <c r="E22" s="5">
        <f ca="1">Extract!M191</f>
        <v>3.512</v>
      </c>
      <c r="F22" s="5">
        <f ca="1">Extract!N191</f>
        <v>3.516</v>
      </c>
      <c r="G22" s="5">
        <f ca="1">Extract!O191</f>
        <v>3.492</v>
      </c>
      <c r="H22" s="5">
        <f t="shared" ca="1" si="4"/>
        <v>3.5066666666666664</v>
      </c>
      <c r="I22" s="5">
        <f ca="1">Extract!Q191</f>
        <v>4.0000000000000001E-3</v>
      </c>
      <c r="J22" s="5">
        <f ca="1">Extract!R191</f>
        <v>4.0000000000000001E-3</v>
      </c>
      <c r="K22" s="5">
        <f ca="1">Extract!S191</f>
        <v>4.0000000000000001E-3</v>
      </c>
      <c r="L22" s="6">
        <f t="shared" ca="1" si="5"/>
        <v>4.0000000000000001E-3</v>
      </c>
      <c r="P22"/>
    </row>
    <row r="23" spans="1:16">
      <c r="A23" s="27"/>
      <c r="B23" s="5" t="s">
        <v>12</v>
      </c>
      <c r="C23" s="5" t="s">
        <v>13</v>
      </c>
      <c r="D23" s="5">
        <v>3</v>
      </c>
      <c r="E23" s="5">
        <f ca="1">Extract!M192</f>
        <v>3.504</v>
      </c>
      <c r="F23" s="5">
        <f ca="1">Extract!N192</f>
        <v>3.488</v>
      </c>
      <c r="G23" s="5">
        <f ca="1">Extract!O192</f>
        <v>3.496</v>
      </c>
      <c r="H23" s="5">
        <f t="shared" ca="1" si="4"/>
        <v>3.496</v>
      </c>
      <c r="I23" s="5">
        <f ca="1">Extract!Q192</f>
        <v>8.0000000000000002E-3</v>
      </c>
      <c r="J23" s="5">
        <f ca="1">Extract!R192</f>
        <v>8.0000000000000002E-3</v>
      </c>
      <c r="K23" s="5">
        <f ca="1">Extract!S192</f>
        <v>4.0000000000000001E-3</v>
      </c>
      <c r="L23" s="6">
        <f t="shared" ca="1" si="5"/>
        <v>6.6666666666666671E-3</v>
      </c>
      <c r="P23"/>
    </row>
    <row r="24" spans="1:16">
      <c r="A24" s="27"/>
      <c r="B24" s="5" t="s">
        <v>10</v>
      </c>
      <c r="C24" s="5" t="s">
        <v>14</v>
      </c>
      <c r="D24" s="5">
        <v>3</v>
      </c>
      <c r="E24" s="5">
        <f ca="1">Extract!M193</f>
        <v>21.187999999999999</v>
      </c>
      <c r="F24" s="5">
        <f ca="1">Extract!N193</f>
        <v>21.388000000000002</v>
      </c>
      <c r="G24" s="5">
        <f ca="1">Extract!O193</f>
        <v>21.423999999999999</v>
      </c>
      <c r="H24" s="5">
        <f t="shared" ca="1" si="4"/>
        <v>21.333333333333332</v>
      </c>
      <c r="I24" s="5">
        <f ca="1">Extract!Q193</f>
        <v>1.6E-2</v>
      </c>
      <c r="J24" s="5">
        <f ca="1">Extract!R193</f>
        <v>1.6E-2</v>
      </c>
      <c r="K24" s="5">
        <f ca="1">Extract!S193</f>
        <v>1.6E-2</v>
      </c>
      <c r="L24" s="6">
        <f t="shared" ca="1" si="5"/>
        <v>1.6E-2</v>
      </c>
      <c r="P24"/>
    </row>
    <row r="25" spans="1:16">
      <c r="A25" s="27"/>
      <c r="B25" s="5" t="s">
        <v>11</v>
      </c>
      <c r="C25" s="5" t="s">
        <v>14</v>
      </c>
      <c r="D25" s="5">
        <v>3</v>
      </c>
      <c r="E25" s="5">
        <f ca="1">Extract!M194</f>
        <v>3.484</v>
      </c>
      <c r="F25" s="5">
        <f ca="1">Extract!N194</f>
        <v>3.484</v>
      </c>
      <c r="G25" s="5">
        <f ca="1">Extract!O194</f>
        <v>3.492</v>
      </c>
      <c r="H25" s="5">
        <f t="shared" ca="1" si="4"/>
        <v>3.4866666666666668</v>
      </c>
      <c r="I25" s="5">
        <f ca="1">Extract!Q194</f>
        <v>8.0000000000000002E-3</v>
      </c>
      <c r="J25" s="5">
        <f ca="1">Extract!R194</f>
        <v>8.0000000000000002E-3</v>
      </c>
      <c r="K25" s="5">
        <f ca="1">Extract!S194</f>
        <v>4.0000000000000001E-3</v>
      </c>
      <c r="L25" s="6">
        <f t="shared" ca="1" si="5"/>
        <v>6.6666666666666671E-3</v>
      </c>
      <c r="P25"/>
    </row>
    <row r="26" spans="1:16">
      <c r="A26" s="28"/>
      <c r="B26" s="7" t="s">
        <v>12</v>
      </c>
      <c r="C26" s="7" t="s">
        <v>14</v>
      </c>
      <c r="D26" s="7">
        <v>3</v>
      </c>
      <c r="E26" s="7">
        <f ca="1">Extract!M195</f>
        <v>3.48</v>
      </c>
      <c r="F26" s="7">
        <f ca="1">Extract!N195</f>
        <v>3.488</v>
      </c>
      <c r="G26" s="7">
        <f ca="1">Extract!O195</f>
        <v>3.512</v>
      </c>
      <c r="H26" s="7">
        <f t="shared" ca="1" si="4"/>
        <v>3.4933333333333336</v>
      </c>
      <c r="I26" s="7">
        <f ca="1">Extract!Q195</f>
        <v>4.0000000000000001E-3</v>
      </c>
      <c r="J26" s="7">
        <f ca="1">Extract!R195</f>
        <v>8.0000000000000002E-3</v>
      </c>
      <c r="K26" s="7">
        <f ca="1">Extract!S195</f>
        <v>4.0000000000000001E-3</v>
      </c>
      <c r="L26" s="8">
        <f t="shared" ca="1" si="5"/>
        <v>5.3333333333333332E-3</v>
      </c>
      <c r="P26"/>
    </row>
    <row r="27" spans="1:16">
      <c r="A27" s="26">
        <v>50000</v>
      </c>
      <c r="B27" s="3" t="s">
        <v>10</v>
      </c>
      <c r="C27" s="3" t="s">
        <v>13</v>
      </c>
      <c r="D27" s="3">
        <v>3</v>
      </c>
      <c r="E27" s="3">
        <f ca="1">Extract!M252</f>
        <v>33.816000000000003</v>
      </c>
      <c r="F27" s="3">
        <f ca="1">Extract!N252</f>
        <v>34.375999999999998</v>
      </c>
      <c r="G27" s="3">
        <f ca="1">Extract!O252</f>
        <v>34.576000000000001</v>
      </c>
      <c r="H27" s="3">
        <f t="shared" ref="H27:H32" ca="1" si="6">AVERAGE(E27:G27)</f>
        <v>34.256</v>
      </c>
      <c r="I27" s="3">
        <f ca="1">Extract!Q252</f>
        <v>0.02</v>
      </c>
      <c r="J27" s="3">
        <f ca="1">Extract!R252</f>
        <v>0.02</v>
      </c>
      <c r="K27" s="3">
        <f ca="1">Extract!S252</f>
        <v>1.6E-2</v>
      </c>
      <c r="L27" s="4">
        <f t="shared" ref="L27:L32" ca="1" si="7">AVERAGE(I27:K27)</f>
        <v>1.8666666666666668E-2</v>
      </c>
      <c r="P27"/>
    </row>
    <row r="28" spans="1:16">
      <c r="A28" s="27"/>
      <c r="B28" s="5" t="s">
        <v>11</v>
      </c>
      <c r="C28" s="5" t="s">
        <v>13</v>
      </c>
      <c r="D28" s="5">
        <v>3</v>
      </c>
      <c r="E28" s="5">
        <f ca="1">Extract!M253</f>
        <v>5.444</v>
      </c>
      <c r="F28" s="5">
        <f ca="1">Extract!N253</f>
        <v>5.4880000000000004</v>
      </c>
      <c r="G28" s="5">
        <f ca="1">Extract!O253</f>
        <v>5.48</v>
      </c>
      <c r="H28" s="5">
        <f t="shared" ca="1" si="6"/>
        <v>5.4706666666666663</v>
      </c>
      <c r="I28" s="5">
        <f ca="1">Extract!Q253</f>
        <v>8.0000000000000002E-3</v>
      </c>
      <c r="J28" s="5">
        <f ca="1">Extract!R253</f>
        <v>8.0000000000000002E-3</v>
      </c>
      <c r="K28" s="5">
        <f ca="1">Extract!S253</f>
        <v>4.0000000000000001E-3</v>
      </c>
      <c r="L28" s="6">
        <f t="shared" ca="1" si="7"/>
        <v>6.6666666666666671E-3</v>
      </c>
      <c r="P28"/>
    </row>
    <row r="29" spans="1:16">
      <c r="A29" s="27"/>
      <c r="B29" s="5" t="s">
        <v>12</v>
      </c>
      <c r="C29" s="5" t="s">
        <v>13</v>
      </c>
      <c r="D29" s="5">
        <v>3</v>
      </c>
      <c r="E29" s="5">
        <f ca="1">Extract!M254</f>
        <v>5.4480000000000004</v>
      </c>
      <c r="F29" s="5">
        <f ca="1">Extract!N254</f>
        <v>5.484</v>
      </c>
      <c r="G29" s="5">
        <f ca="1">Extract!O254</f>
        <v>5.4480000000000004</v>
      </c>
      <c r="H29" s="5">
        <f t="shared" ca="1" si="6"/>
        <v>5.4600000000000009</v>
      </c>
      <c r="I29" s="5">
        <f ca="1">Extract!Q254</f>
        <v>8.0000000000000002E-3</v>
      </c>
      <c r="J29" s="5">
        <f ca="1">Extract!R254</f>
        <v>8.0000000000000002E-3</v>
      </c>
      <c r="K29" s="5">
        <f ca="1">Extract!S254</f>
        <v>8.0000000000000002E-3</v>
      </c>
      <c r="L29" s="6">
        <f t="shared" ca="1" si="7"/>
        <v>8.0000000000000002E-3</v>
      </c>
      <c r="P29"/>
    </row>
    <row r="30" spans="1:16">
      <c r="A30" s="27"/>
      <c r="B30" s="5" t="s">
        <v>10</v>
      </c>
      <c r="C30" s="5" t="s">
        <v>14</v>
      </c>
      <c r="D30" s="5">
        <v>3</v>
      </c>
      <c r="E30" s="5">
        <f ca="1">Extract!M255</f>
        <v>34.828000000000003</v>
      </c>
      <c r="F30" s="5">
        <f ca="1">Extract!N255</f>
        <v>34.872</v>
      </c>
      <c r="G30" s="5">
        <f ca="1">Extract!O255</f>
        <v>34.207999999999998</v>
      </c>
      <c r="H30" s="5">
        <f t="shared" ca="1" si="6"/>
        <v>34.636000000000003</v>
      </c>
      <c r="I30" s="5">
        <f ca="1">Extract!Q255</f>
        <v>1.6E-2</v>
      </c>
      <c r="J30" s="5">
        <f ca="1">Extract!R255</f>
        <v>1.2E-2</v>
      </c>
      <c r="K30" s="5">
        <f ca="1">Extract!S255</f>
        <v>0.02</v>
      </c>
      <c r="L30" s="6">
        <f t="shared" ca="1" si="7"/>
        <v>1.6E-2</v>
      </c>
      <c r="P30"/>
    </row>
    <row r="31" spans="1:16">
      <c r="A31" s="27"/>
      <c r="B31" s="5" t="s">
        <v>11</v>
      </c>
      <c r="C31" s="5" t="s">
        <v>14</v>
      </c>
      <c r="D31" s="5">
        <v>3</v>
      </c>
      <c r="E31" s="5">
        <f ca="1">Extract!M256</f>
        <v>5.48</v>
      </c>
      <c r="F31" s="5">
        <f ca="1">Extract!N256</f>
        <v>5.444</v>
      </c>
      <c r="G31" s="5">
        <f ca="1">Extract!O256</f>
        <v>5.4720000000000004</v>
      </c>
      <c r="H31" s="5">
        <f t="shared" ca="1" si="6"/>
        <v>5.4653333333333336</v>
      </c>
      <c r="I31" s="5">
        <f ca="1">Extract!Q256</f>
        <v>8.0000000000000002E-3</v>
      </c>
      <c r="J31" s="5">
        <f ca="1">Extract!R256</f>
        <v>4.0000000000000001E-3</v>
      </c>
      <c r="K31" s="5">
        <f ca="1">Extract!S256</f>
        <v>8.0000000000000002E-3</v>
      </c>
      <c r="L31" s="6">
        <f t="shared" ca="1" si="7"/>
        <v>6.6666666666666671E-3</v>
      </c>
      <c r="P31"/>
    </row>
    <row r="32" spans="1:16">
      <c r="A32" s="28"/>
      <c r="B32" s="7" t="s">
        <v>12</v>
      </c>
      <c r="C32" s="7" t="s">
        <v>14</v>
      </c>
      <c r="D32" s="7">
        <v>3</v>
      </c>
      <c r="E32" s="7">
        <f ca="1">Extract!M257</f>
        <v>5.46</v>
      </c>
      <c r="F32" s="7">
        <f ca="1">Extract!N257</f>
        <v>5.4480000000000004</v>
      </c>
      <c r="G32" s="7">
        <f ca="1">Extract!O257</f>
        <v>5.484</v>
      </c>
      <c r="H32" s="7">
        <f t="shared" ca="1" si="6"/>
        <v>5.4640000000000013</v>
      </c>
      <c r="I32" s="7">
        <f ca="1">Extract!Q257</f>
        <v>8.0000000000000002E-3</v>
      </c>
      <c r="J32" s="7">
        <f ca="1">Extract!R257</f>
        <v>8.0000000000000002E-3</v>
      </c>
      <c r="K32" s="7">
        <f ca="1">Extract!S257</f>
        <v>8.0000000000000002E-3</v>
      </c>
      <c r="L32" s="8">
        <f t="shared" ca="1" si="7"/>
        <v>8.0000000000000002E-3</v>
      </c>
      <c r="P32"/>
    </row>
    <row r="33" spans="1:16">
      <c r="A33" s="26">
        <v>60000</v>
      </c>
      <c r="B33" s="3" t="s">
        <v>10</v>
      </c>
      <c r="C33" s="3" t="s">
        <v>13</v>
      </c>
      <c r="D33" s="3">
        <v>3</v>
      </c>
      <c r="E33" s="3">
        <f ca="1">Extract!M314</f>
        <v>51.308</v>
      </c>
      <c r="F33" s="3">
        <f ca="1">Extract!N314</f>
        <v>50.576000000000001</v>
      </c>
      <c r="G33" s="3">
        <f ca="1">Extract!O314</f>
        <v>51.552</v>
      </c>
      <c r="H33" s="3">
        <f t="shared" ref="H33:H38" ca="1" si="8">AVERAGE(E33:G33)</f>
        <v>51.145333333333333</v>
      </c>
      <c r="I33" s="3">
        <f ca="1">Extract!Q314</f>
        <v>0.02</v>
      </c>
      <c r="J33" s="3">
        <f ca="1">Extract!R314</f>
        <v>2.4E-2</v>
      </c>
      <c r="K33" s="3">
        <f ca="1">Extract!S314</f>
        <v>2.4E-2</v>
      </c>
      <c r="L33" s="4">
        <f t="shared" ref="L33:L38" ca="1" si="9">AVERAGE(I33:K33)</f>
        <v>2.2666666666666668E-2</v>
      </c>
      <c r="P33"/>
    </row>
    <row r="34" spans="1:16">
      <c r="A34" s="27"/>
      <c r="B34" s="5" t="s">
        <v>11</v>
      </c>
      <c r="C34" s="5" t="s">
        <v>13</v>
      </c>
      <c r="D34" s="5">
        <v>3</v>
      </c>
      <c r="E34" s="5">
        <f ca="1">Extract!M315</f>
        <v>7.8920000000000003</v>
      </c>
      <c r="F34" s="5">
        <f ca="1">Extract!N315</f>
        <v>7.8719999999999999</v>
      </c>
      <c r="G34" s="5">
        <f ca="1">Extract!O315</f>
        <v>7.8120000000000003</v>
      </c>
      <c r="H34" s="5">
        <f t="shared" ca="1" si="8"/>
        <v>7.8586666666666671</v>
      </c>
      <c r="I34" s="5">
        <f ca="1">Extract!Q315</f>
        <v>8.0000000000000002E-3</v>
      </c>
      <c r="J34" s="5">
        <f ca="1">Extract!R315</f>
        <v>4.0000000000000001E-3</v>
      </c>
      <c r="K34" s="5">
        <f ca="1">Extract!S315</f>
        <v>8.0000000000000002E-3</v>
      </c>
      <c r="L34" s="6">
        <f t="shared" ca="1" si="9"/>
        <v>6.6666666666666671E-3</v>
      </c>
      <c r="P34"/>
    </row>
    <row r="35" spans="1:16">
      <c r="A35" s="27"/>
      <c r="B35" s="5" t="s">
        <v>12</v>
      </c>
      <c r="C35" s="5" t="s">
        <v>13</v>
      </c>
      <c r="D35" s="5">
        <v>3</v>
      </c>
      <c r="E35" s="5">
        <f ca="1">Extract!M316</f>
        <v>7.9</v>
      </c>
      <c r="F35" s="5">
        <f ca="1">Extract!N316</f>
        <v>7.84</v>
      </c>
      <c r="G35" s="5">
        <f ca="1">Extract!O316</f>
        <v>7.8319999999999999</v>
      </c>
      <c r="H35" s="5">
        <f t="shared" ca="1" si="8"/>
        <v>7.8573333333333331</v>
      </c>
      <c r="I35" s="5">
        <f ca="1">Extract!Q316</f>
        <v>1.2E-2</v>
      </c>
      <c r="J35" s="5">
        <f ca="1">Extract!R316</f>
        <v>8.0000000000000002E-3</v>
      </c>
      <c r="K35" s="5">
        <f ca="1">Extract!S316</f>
        <v>4.0000000000000001E-3</v>
      </c>
      <c r="L35" s="6">
        <f t="shared" ca="1" si="9"/>
        <v>8.0000000000000002E-3</v>
      </c>
      <c r="P35"/>
    </row>
    <row r="36" spans="1:16">
      <c r="A36" s="27"/>
      <c r="B36" s="5" t="s">
        <v>10</v>
      </c>
      <c r="C36" s="5" t="s">
        <v>14</v>
      </c>
      <c r="D36" s="5">
        <v>3</v>
      </c>
      <c r="E36" s="5">
        <f ca="1">Extract!M317</f>
        <v>51.368000000000002</v>
      </c>
      <c r="F36" s="5">
        <f ca="1">Extract!N317</f>
        <v>51.356000000000002</v>
      </c>
      <c r="G36" s="5">
        <f ca="1">Extract!O317</f>
        <v>50.816000000000003</v>
      </c>
      <c r="H36" s="5">
        <f t="shared" ca="1" si="8"/>
        <v>51.180000000000007</v>
      </c>
      <c r="I36" s="5">
        <f ca="1">Extract!Q317</f>
        <v>0.02</v>
      </c>
      <c r="J36" s="5">
        <f ca="1">Extract!R317</f>
        <v>0.02</v>
      </c>
      <c r="K36" s="5">
        <f ca="1">Extract!S317</f>
        <v>2.4E-2</v>
      </c>
      <c r="L36" s="6">
        <f t="shared" ca="1" si="9"/>
        <v>2.1333333333333333E-2</v>
      </c>
      <c r="P36"/>
    </row>
    <row r="37" spans="1:16">
      <c r="A37" s="27"/>
      <c r="B37" s="5" t="s">
        <v>11</v>
      </c>
      <c r="C37" s="5" t="s">
        <v>14</v>
      </c>
      <c r="D37" s="5">
        <v>3</v>
      </c>
      <c r="E37" s="5">
        <f ca="1">Extract!M318</f>
        <v>7.8760000000000003</v>
      </c>
      <c r="F37" s="5">
        <f ca="1">Extract!N318</f>
        <v>7.8959999999999999</v>
      </c>
      <c r="G37" s="5">
        <f ca="1">Extract!O318</f>
        <v>7.8840000000000003</v>
      </c>
      <c r="H37" s="5">
        <f t="shared" ca="1" si="8"/>
        <v>7.8853333333333326</v>
      </c>
      <c r="I37" s="5">
        <f ca="1">Extract!Q318</f>
        <v>8.0000000000000002E-3</v>
      </c>
      <c r="J37" s="5">
        <f ca="1">Extract!R318</f>
        <v>4.0000000000000001E-3</v>
      </c>
      <c r="K37" s="5">
        <f ca="1">Extract!S318</f>
        <v>8.0000000000000002E-3</v>
      </c>
      <c r="L37" s="6">
        <f t="shared" ca="1" si="9"/>
        <v>6.6666666666666671E-3</v>
      </c>
      <c r="P37"/>
    </row>
    <row r="38" spans="1:16">
      <c r="A38" s="28"/>
      <c r="B38" s="7" t="s">
        <v>12</v>
      </c>
      <c r="C38" s="7" t="s">
        <v>14</v>
      </c>
      <c r="D38" s="7">
        <v>3</v>
      </c>
      <c r="E38" s="7">
        <f ca="1">Extract!M319</f>
        <v>7.8639999999999999</v>
      </c>
      <c r="F38" s="7">
        <f ca="1">Extract!N319</f>
        <v>7.84</v>
      </c>
      <c r="G38" s="7">
        <f ca="1">Extract!O319</f>
        <v>7.8319999999999999</v>
      </c>
      <c r="H38" s="7">
        <f t="shared" ca="1" si="8"/>
        <v>7.8453333333333335</v>
      </c>
      <c r="I38" s="7">
        <f ca="1">Extract!Q319</f>
        <v>1.2E-2</v>
      </c>
      <c r="J38" s="7">
        <f ca="1">Extract!R319</f>
        <v>8.0000000000000002E-3</v>
      </c>
      <c r="K38" s="7">
        <f ca="1">Extract!S319</f>
        <v>1.2E-2</v>
      </c>
      <c r="L38" s="8">
        <f t="shared" ca="1" si="9"/>
        <v>1.0666666666666666E-2</v>
      </c>
      <c r="P38"/>
    </row>
    <row r="39" spans="1:16">
      <c r="A39" s="26">
        <v>80000</v>
      </c>
      <c r="B39" s="3" t="s">
        <v>10</v>
      </c>
      <c r="C39" s="3" t="s">
        <v>13</v>
      </c>
      <c r="D39" s="3">
        <v>3</v>
      </c>
      <c r="E39" s="3">
        <f ca="1">Extract!M376</f>
        <v>94.688000000000002</v>
      </c>
      <c r="F39" s="3">
        <f ca="1">Extract!N376</f>
        <v>96.884</v>
      </c>
      <c r="G39" s="3">
        <f ca="1">Extract!O376</f>
        <v>95.775999999999996</v>
      </c>
      <c r="H39" s="3">
        <f t="shared" ref="H39:H44" ca="1" si="10">AVERAGE(E39:G39)</f>
        <v>95.782666666666671</v>
      </c>
      <c r="I39" s="3">
        <f ca="1">Extract!Q376</f>
        <v>2.8000000000000001E-2</v>
      </c>
      <c r="J39" s="3">
        <f ca="1">Extract!R376</f>
        <v>2.8000000000000001E-2</v>
      </c>
      <c r="K39" s="3">
        <f ca="1">Extract!S376</f>
        <v>3.2000000000000001E-2</v>
      </c>
      <c r="L39" s="4">
        <f t="shared" ref="L39:L44" ca="1" si="11">AVERAGE(I39:K39)</f>
        <v>2.9333333333333333E-2</v>
      </c>
      <c r="P39"/>
    </row>
    <row r="40" spans="1:16">
      <c r="A40" s="27"/>
      <c r="B40" s="5" t="s">
        <v>11</v>
      </c>
      <c r="C40" s="5" t="s">
        <v>13</v>
      </c>
      <c r="D40" s="5">
        <v>3</v>
      </c>
      <c r="E40" s="5">
        <f ca="1">Extract!M377</f>
        <v>14.023999999999999</v>
      </c>
      <c r="F40" s="5">
        <f ca="1">Extract!N377</f>
        <v>13.988</v>
      </c>
      <c r="G40" s="5">
        <f ca="1">Extract!O377</f>
        <v>13.996</v>
      </c>
      <c r="H40" s="5">
        <f t="shared" ca="1" si="10"/>
        <v>14.002666666666668</v>
      </c>
      <c r="I40" s="5">
        <f ca="1">Extract!Q377</f>
        <v>1.2E-2</v>
      </c>
      <c r="J40" s="5">
        <f ca="1">Extract!R377</f>
        <v>8.0000000000000002E-3</v>
      </c>
      <c r="K40" s="5">
        <f ca="1">Extract!S377</f>
        <v>1.2E-2</v>
      </c>
      <c r="L40" s="6">
        <f t="shared" ca="1" si="11"/>
        <v>1.0666666666666666E-2</v>
      </c>
      <c r="P40"/>
    </row>
    <row r="41" spans="1:16">
      <c r="A41" s="27"/>
      <c r="B41" s="5" t="s">
        <v>12</v>
      </c>
      <c r="C41" s="5" t="s">
        <v>13</v>
      </c>
      <c r="D41" s="5">
        <v>3</v>
      </c>
      <c r="E41" s="5">
        <f ca="1">Extract!M378</f>
        <v>13.928000000000001</v>
      </c>
      <c r="F41" s="5">
        <f ca="1">Extract!N378</f>
        <v>13.92</v>
      </c>
      <c r="G41" s="5">
        <f ca="1">Extract!O378</f>
        <v>13.923999999999999</v>
      </c>
      <c r="H41" s="5">
        <f t="shared" ca="1" si="10"/>
        <v>13.923999999999999</v>
      </c>
      <c r="I41" s="5">
        <f ca="1">Extract!Q378</f>
        <v>1.6E-2</v>
      </c>
      <c r="J41" s="5">
        <f ca="1">Extract!R378</f>
        <v>1.2E-2</v>
      </c>
      <c r="K41" s="5">
        <f ca="1">Extract!S378</f>
        <v>1.2E-2</v>
      </c>
      <c r="L41" s="6">
        <f t="shared" ca="1" si="11"/>
        <v>1.3333333333333334E-2</v>
      </c>
      <c r="P41"/>
    </row>
    <row r="42" spans="1:16">
      <c r="A42" s="27"/>
      <c r="B42" s="5" t="s">
        <v>10</v>
      </c>
      <c r="C42" s="5" t="s">
        <v>14</v>
      </c>
      <c r="D42" s="5">
        <v>3</v>
      </c>
      <c r="E42" s="5">
        <f ca="1">Extract!M379</f>
        <v>95.804000000000002</v>
      </c>
      <c r="F42" s="5">
        <f ca="1">Extract!N379</f>
        <v>96.6</v>
      </c>
      <c r="G42" s="5">
        <f ca="1">Extract!O379</f>
        <v>95.331999999999994</v>
      </c>
      <c r="H42" s="5">
        <f t="shared" ca="1" si="10"/>
        <v>95.911999999999992</v>
      </c>
      <c r="I42" s="5">
        <f ca="1">Extract!Q379</f>
        <v>3.2000000000000001E-2</v>
      </c>
      <c r="J42" s="5">
        <f ca="1">Extract!R379</f>
        <v>3.2000000000000001E-2</v>
      </c>
      <c r="K42" s="5">
        <f ca="1">Extract!S379</f>
        <v>3.2000000000000001E-2</v>
      </c>
      <c r="L42" s="6">
        <f t="shared" ca="1" si="11"/>
        <v>3.2000000000000001E-2</v>
      </c>
      <c r="P42"/>
    </row>
    <row r="43" spans="1:16">
      <c r="A43" s="27"/>
      <c r="B43" s="5" t="s">
        <v>11</v>
      </c>
      <c r="C43" s="5" t="s">
        <v>14</v>
      </c>
      <c r="D43" s="5">
        <v>3</v>
      </c>
      <c r="E43" s="5">
        <f ca="1">Extract!M380</f>
        <v>13.888</v>
      </c>
      <c r="F43" s="5">
        <f ca="1">Extract!N380</f>
        <v>13.98</v>
      </c>
      <c r="G43" s="5">
        <f ca="1">Extract!O380</f>
        <v>13.916</v>
      </c>
      <c r="H43" s="5">
        <f t="shared" ca="1" si="10"/>
        <v>13.928000000000003</v>
      </c>
      <c r="I43" s="5">
        <f ca="1">Extract!Q380</f>
        <v>1.2E-2</v>
      </c>
      <c r="J43" s="5">
        <f ca="1">Extract!R380</f>
        <v>1.2E-2</v>
      </c>
      <c r="K43" s="5">
        <f ca="1">Extract!S380</f>
        <v>1.2E-2</v>
      </c>
      <c r="L43" s="6">
        <f t="shared" ca="1" si="11"/>
        <v>1.2000000000000002E-2</v>
      </c>
      <c r="P43"/>
    </row>
    <row r="44" spans="1:16">
      <c r="A44" s="28"/>
      <c r="B44" s="7" t="s">
        <v>12</v>
      </c>
      <c r="C44" s="7" t="s">
        <v>14</v>
      </c>
      <c r="D44" s="7">
        <v>3</v>
      </c>
      <c r="E44" s="7">
        <f ca="1">Extract!M381</f>
        <v>13.972</v>
      </c>
      <c r="F44" s="7">
        <f ca="1">Extract!N381</f>
        <v>13.923999999999999</v>
      </c>
      <c r="G44" s="7">
        <f ca="1">Extract!O381</f>
        <v>13.928000000000001</v>
      </c>
      <c r="H44" s="7">
        <f t="shared" ca="1" si="10"/>
        <v>13.941333333333333</v>
      </c>
      <c r="I44" s="7">
        <f ca="1">Extract!Q381</f>
        <v>1.6E-2</v>
      </c>
      <c r="J44" s="7">
        <f ca="1">Extract!R381</f>
        <v>1.6E-2</v>
      </c>
      <c r="K44" s="7">
        <f ca="1">Extract!S381</f>
        <v>1.2E-2</v>
      </c>
      <c r="L44" s="8">
        <f t="shared" ca="1" si="11"/>
        <v>1.4666666666666666E-2</v>
      </c>
      <c r="P44"/>
    </row>
    <row r="45" spans="1:16">
      <c r="A45" s="26">
        <v>90000</v>
      </c>
      <c r="B45" s="3" t="s">
        <v>10</v>
      </c>
      <c r="C45" s="3" t="s">
        <v>13</v>
      </c>
      <c r="D45" s="3">
        <v>3</v>
      </c>
      <c r="E45" s="3">
        <f ca="1">Extract!M438</f>
        <v>122.952</v>
      </c>
      <c r="F45" s="3">
        <f ca="1">Extract!N438</f>
        <v>121.916</v>
      </c>
      <c r="G45" s="3">
        <f ca="1">Extract!O438</f>
        <v>123.044</v>
      </c>
      <c r="H45" s="3">
        <f t="shared" ref="H45:H50" ca="1" si="12">AVERAGE(E45:G45)</f>
        <v>122.63733333333333</v>
      </c>
      <c r="I45" s="3">
        <f ca="1">Extract!Q438</f>
        <v>0.04</v>
      </c>
      <c r="J45" s="3">
        <f ca="1">Extract!R438</f>
        <v>3.5999999999999997E-2</v>
      </c>
      <c r="K45" s="3">
        <f ca="1">Extract!S438</f>
        <v>3.5999999999999997E-2</v>
      </c>
      <c r="L45" s="4">
        <f t="shared" ref="L45:L50" ca="1" si="13">AVERAGE(I45:K45)</f>
        <v>3.7333333333333329E-2</v>
      </c>
      <c r="P45"/>
    </row>
    <row r="46" spans="1:16">
      <c r="A46" s="27"/>
      <c r="B46" s="5" t="s">
        <v>11</v>
      </c>
      <c r="C46" s="5" t="s">
        <v>13</v>
      </c>
      <c r="D46" s="5">
        <v>3</v>
      </c>
      <c r="E46" s="5">
        <f ca="1">Extract!M439</f>
        <v>17.611999999999998</v>
      </c>
      <c r="F46" s="5">
        <f ca="1">Extract!N439</f>
        <v>17.771999999999998</v>
      </c>
      <c r="G46" s="5">
        <f ca="1">Extract!O439</f>
        <v>17.635999999999999</v>
      </c>
      <c r="H46" s="5">
        <f t="shared" ca="1" si="12"/>
        <v>17.673333333333332</v>
      </c>
      <c r="I46" s="5">
        <f ca="1">Extract!Q439</f>
        <v>1.2E-2</v>
      </c>
      <c r="J46" s="5">
        <f ca="1">Extract!R439</f>
        <v>1.6E-2</v>
      </c>
      <c r="K46" s="5">
        <f ca="1">Extract!S439</f>
        <v>1.2E-2</v>
      </c>
      <c r="L46" s="6">
        <f t="shared" ca="1" si="13"/>
        <v>1.3333333333333334E-2</v>
      </c>
      <c r="P46"/>
    </row>
    <row r="47" spans="1:16">
      <c r="A47" s="27"/>
      <c r="B47" s="5" t="s">
        <v>12</v>
      </c>
      <c r="C47" s="5" t="s">
        <v>13</v>
      </c>
      <c r="D47" s="5">
        <v>3</v>
      </c>
      <c r="E47" s="5">
        <f ca="1">Extract!M440</f>
        <v>17.72</v>
      </c>
      <c r="F47" s="5">
        <f ca="1">Extract!N440</f>
        <v>17.611999999999998</v>
      </c>
      <c r="G47" s="5">
        <f ca="1">Extract!O440</f>
        <v>17.728000000000002</v>
      </c>
      <c r="H47" s="5">
        <f t="shared" ca="1" si="12"/>
        <v>17.686666666666664</v>
      </c>
      <c r="I47" s="5">
        <f ca="1">Extract!Q440</f>
        <v>1.6E-2</v>
      </c>
      <c r="J47" s="5">
        <f ca="1">Extract!R440</f>
        <v>1.6E-2</v>
      </c>
      <c r="K47" s="5">
        <f ca="1">Extract!S440</f>
        <v>1.6E-2</v>
      </c>
      <c r="L47" s="6">
        <f t="shared" ca="1" si="13"/>
        <v>1.6E-2</v>
      </c>
      <c r="P47"/>
    </row>
    <row r="48" spans="1:16">
      <c r="A48" s="27"/>
      <c r="B48" s="5" t="s">
        <v>10</v>
      </c>
      <c r="C48" s="5" t="s">
        <v>14</v>
      </c>
      <c r="D48" s="5">
        <v>3</v>
      </c>
      <c r="E48" s="5">
        <f ca="1">Extract!M441</f>
        <v>123.392</v>
      </c>
      <c r="F48" s="5">
        <f ca="1">Extract!N441</f>
        <v>122.568</v>
      </c>
      <c r="G48" s="5">
        <f ca="1">Extract!O441</f>
        <v>122.816</v>
      </c>
      <c r="H48" s="5">
        <f t="shared" ca="1" si="12"/>
        <v>122.92533333333331</v>
      </c>
      <c r="I48" s="5">
        <f ca="1">Extract!Q441</f>
        <v>3.2000000000000001E-2</v>
      </c>
      <c r="J48" s="5">
        <f ca="1">Extract!R441</f>
        <v>3.5999999999999997E-2</v>
      </c>
      <c r="K48" s="5">
        <f ca="1">Extract!S441</f>
        <v>3.5999999999999997E-2</v>
      </c>
      <c r="L48" s="6">
        <f t="shared" ca="1" si="13"/>
        <v>3.4666666666666672E-2</v>
      </c>
      <c r="P48"/>
    </row>
    <row r="49" spans="1:16">
      <c r="A49" s="27"/>
      <c r="B49" s="5" t="s">
        <v>11</v>
      </c>
      <c r="C49" s="5" t="s">
        <v>14</v>
      </c>
      <c r="D49" s="5">
        <v>3</v>
      </c>
      <c r="E49" s="5">
        <f ca="1">Extract!M442</f>
        <v>17.712</v>
      </c>
      <c r="F49" s="5">
        <f ca="1">Extract!N442</f>
        <v>17.616</v>
      </c>
      <c r="G49" s="5">
        <f ca="1">Extract!O442</f>
        <v>17.748000000000001</v>
      </c>
      <c r="H49" s="5">
        <f t="shared" ca="1" si="12"/>
        <v>17.692000000000004</v>
      </c>
      <c r="I49" s="5">
        <f ca="1">Extract!Q442</f>
        <v>1.2E-2</v>
      </c>
      <c r="J49" s="5">
        <f ca="1">Extract!R442</f>
        <v>1.6E-2</v>
      </c>
      <c r="K49" s="5">
        <f ca="1">Extract!S442</f>
        <v>1.2E-2</v>
      </c>
      <c r="L49" s="6">
        <f t="shared" ca="1" si="13"/>
        <v>1.3333333333333334E-2</v>
      </c>
      <c r="P49"/>
    </row>
    <row r="50" spans="1:16">
      <c r="A50" s="28"/>
      <c r="B50" s="7" t="s">
        <v>12</v>
      </c>
      <c r="C50" s="7" t="s">
        <v>14</v>
      </c>
      <c r="D50" s="7">
        <v>3</v>
      </c>
      <c r="E50" s="7">
        <f ca="1">Extract!M443</f>
        <v>17.728000000000002</v>
      </c>
      <c r="F50" s="7">
        <f ca="1">Extract!N443</f>
        <v>17.760000000000002</v>
      </c>
      <c r="G50" s="7">
        <f ca="1">Extract!O443</f>
        <v>17.591999999999999</v>
      </c>
      <c r="H50" s="7">
        <f t="shared" ca="1" si="12"/>
        <v>17.693333333333332</v>
      </c>
      <c r="I50" s="7">
        <f ca="1">Extract!Q443</f>
        <v>0.02</v>
      </c>
      <c r="J50" s="7">
        <f ca="1">Extract!R443</f>
        <v>1.2E-2</v>
      </c>
      <c r="K50" s="7">
        <f ca="1">Extract!S443</f>
        <v>8.0000000000000002E-3</v>
      </c>
      <c r="L50" s="8">
        <f t="shared" ca="1" si="13"/>
        <v>1.3333333333333334E-2</v>
      </c>
      <c r="P50"/>
    </row>
    <row r="51" spans="1:16">
      <c r="A51" s="26">
        <v>100000</v>
      </c>
      <c r="B51" s="3" t="s">
        <v>10</v>
      </c>
      <c r="C51" s="3" t="s">
        <v>13</v>
      </c>
      <c r="D51" s="3">
        <v>3</v>
      </c>
      <c r="E51" s="3">
        <f ca="1">Extract!M500</f>
        <v>154.76</v>
      </c>
      <c r="F51" s="3">
        <f ca="1">Extract!N500</f>
        <v>152.55600000000001</v>
      </c>
      <c r="G51" s="3">
        <f ca="1">Extract!O500</f>
        <v>154.21600000000001</v>
      </c>
      <c r="H51" s="3">
        <f t="shared" ref="H51:H56" ca="1" si="14">AVERAGE(E51:G51)</f>
        <v>153.84400000000002</v>
      </c>
      <c r="I51" s="3">
        <f ca="1">Extract!Q500</f>
        <v>3.5999999999999997E-2</v>
      </c>
      <c r="J51" s="3">
        <f ca="1">Extract!R500</f>
        <v>3.5999999999999997E-2</v>
      </c>
      <c r="K51" s="3">
        <f ca="1">Extract!S500</f>
        <v>3.2000000000000001E-2</v>
      </c>
      <c r="L51" s="4">
        <f t="shared" ref="L51:L56" ca="1" si="15">AVERAGE(I51:K51)</f>
        <v>3.4666666666666665E-2</v>
      </c>
      <c r="P51"/>
    </row>
    <row r="52" spans="1:16">
      <c r="A52" s="27"/>
      <c r="B52" s="5" t="s">
        <v>11</v>
      </c>
      <c r="C52" s="5" t="s">
        <v>13</v>
      </c>
      <c r="D52" s="5">
        <v>3</v>
      </c>
      <c r="E52" s="5">
        <f ca="1">Extract!M501</f>
        <v>21.72</v>
      </c>
      <c r="F52" s="5">
        <f ca="1">Extract!N501</f>
        <v>21.92</v>
      </c>
      <c r="G52" s="5">
        <f ca="1">Extract!O501</f>
        <v>21.88</v>
      </c>
      <c r="H52" s="5">
        <f t="shared" ca="1" si="14"/>
        <v>21.84</v>
      </c>
      <c r="I52" s="5">
        <f ca="1">Extract!Q501</f>
        <v>1.2E-2</v>
      </c>
      <c r="J52" s="5">
        <f ca="1">Extract!R501</f>
        <v>1.6E-2</v>
      </c>
      <c r="K52" s="5">
        <f ca="1">Extract!S501</f>
        <v>1.6E-2</v>
      </c>
      <c r="L52" s="6">
        <f t="shared" ca="1" si="15"/>
        <v>1.4666666666666666E-2</v>
      </c>
      <c r="P52"/>
    </row>
    <row r="53" spans="1:16">
      <c r="A53" s="27"/>
      <c r="B53" s="5" t="s">
        <v>12</v>
      </c>
      <c r="C53" s="5" t="s">
        <v>13</v>
      </c>
      <c r="D53" s="5">
        <v>3</v>
      </c>
      <c r="E53" s="5">
        <f ca="1">Extract!M502</f>
        <v>21.867999999999999</v>
      </c>
      <c r="F53" s="5">
        <f ca="1">Extract!N502</f>
        <v>21.867999999999999</v>
      </c>
      <c r="G53" s="5">
        <f ca="1">Extract!O502</f>
        <v>21.751999999999999</v>
      </c>
      <c r="H53" s="5">
        <f t="shared" ca="1" si="14"/>
        <v>21.829333333333334</v>
      </c>
      <c r="I53" s="5">
        <f ca="1">Extract!Q502</f>
        <v>1.6E-2</v>
      </c>
      <c r="J53" s="5">
        <f ca="1">Extract!R502</f>
        <v>0.02</v>
      </c>
      <c r="K53" s="5">
        <f ca="1">Extract!S502</f>
        <v>0.02</v>
      </c>
      <c r="L53" s="6">
        <f t="shared" ca="1" si="15"/>
        <v>1.8666666666666668E-2</v>
      </c>
      <c r="P53"/>
    </row>
    <row r="54" spans="1:16">
      <c r="A54" s="27"/>
      <c r="B54" s="5" t="s">
        <v>10</v>
      </c>
      <c r="C54" s="5" t="s">
        <v>14</v>
      </c>
      <c r="D54" s="5">
        <v>3</v>
      </c>
      <c r="E54" s="5">
        <f ca="1">Extract!M503</f>
        <v>152.66399999999999</v>
      </c>
      <c r="F54" s="5">
        <f ca="1">Extract!N503</f>
        <v>152.1</v>
      </c>
      <c r="G54" s="5">
        <f ca="1">Extract!O503</f>
        <v>153.26400000000001</v>
      </c>
      <c r="H54" s="5">
        <f t="shared" ca="1" si="14"/>
        <v>152.67600000000002</v>
      </c>
      <c r="I54" s="5">
        <f ca="1">Extract!Q503</f>
        <v>0.04</v>
      </c>
      <c r="J54" s="5">
        <f ca="1">Extract!R503</f>
        <v>0.04</v>
      </c>
      <c r="K54" s="5">
        <f ca="1">Extract!S503</f>
        <v>0.04</v>
      </c>
      <c r="L54" s="6">
        <f t="shared" ca="1" si="15"/>
        <v>0.04</v>
      </c>
      <c r="P54"/>
    </row>
    <row r="55" spans="1:16">
      <c r="A55" s="27"/>
      <c r="B55" s="5" t="s">
        <v>11</v>
      </c>
      <c r="C55" s="5" t="s">
        <v>14</v>
      </c>
      <c r="D55" s="5">
        <v>3</v>
      </c>
      <c r="E55" s="5">
        <f ca="1">Extract!M504</f>
        <v>21.744</v>
      </c>
      <c r="F55" s="5">
        <f ca="1">Extract!N504</f>
        <v>21.867999999999999</v>
      </c>
      <c r="G55" s="5">
        <f ca="1">Extract!O504</f>
        <v>21.856000000000002</v>
      </c>
      <c r="H55" s="5">
        <f t="shared" ca="1" si="14"/>
        <v>21.822666666666663</v>
      </c>
      <c r="I55" s="5">
        <f ca="1">Extract!Q504</f>
        <v>1.2E-2</v>
      </c>
      <c r="J55" s="5">
        <f ca="1">Extract!R504</f>
        <v>1.6E-2</v>
      </c>
      <c r="K55" s="5">
        <f ca="1">Extract!S504</f>
        <v>1.6E-2</v>
      </c>
      <c r="L55" s="6">
        <f t="shared" ca="1" si="15"/>
        <v>1.4666666666666666E-2</v>
      </c>
      <c r="P55"/>
    </row>
    <row r="56" spans="1:16">
      <c r="A56" s="28"/>
      <c r="B56" s="7" t="s">
        <v>12</v>
      </c>
      <c r="C56" s="7" t="s">
        <v>14</v>
      </c>
      <c r="D56" s="7">
        <v>3</v>
      </c>
      <c r="E56" s="7">
        <f ca="1">Extract!M505</f>
        <v>21.872</v>
      </c>
      <c r="F56" s="7">
        <f ca="1">Extract!N505</f>
        <v>21.736000000000001</v>
      </c>
      <c r="G56" s="7">
        <f ca="1">Extract!O505</f>
        <v>21.88</v>
      </c>
      <c r="H56" s="7">
        <f t="shared" ca="1" si="14"/>
        <v>21.829333333333334</v>
      </c>
      <c r="I56" s="7">
        <f ca="1">Extract!Q505</f>
        <v>1.6E-2</v>
      </c>
      <c r="J56" s="7">
        <f ca="1">Extract!R505</f>
        <v>0.02</v>
      </c>
      <c r="K56" s="7">
        <f ca="1">Extract!S505</f>
        <v>1.6E-2</v>
      </c>
      <c r="L56" s="8">
        <f t="shared" ca="1" si="15"/>
        <v>1.7333333333333336E-2</v>
      </c>
      <c r="P56"/>
    </row>
    <row r="57" spans="1:16">
      <c r="A57" s="26">
        <v>150000</v>
      </c>
      <c r="B57" s="3" t="s">
        <v>10</v>
      </c>
      <c r="C57" s="3" t="s">
        <v>13</v>
      </c>
      <c r="D57" s="3">
        <v>3</v>
      </c>
      <c r="E57" s="3">
        <f ca="1">Extract!M562</f>
        <v>365.46800000000002</v>
      </c>
      <c r="F57" s="3">
        <f ca="1">Extract!N562</f>
        <v>367.25599999999997</v>
      </c>
      <c r="G57" s="3">
        <f ca="1">Extract!O562</f>
        <v>362.072</v>
      </c>
      <c r="H57" s="3">
        <f t="shared" ref="H57:H62" ca="1" si="16">AVERAGE(E57:G57)</f>
        <v>364.93199999999996</v>
      </c>
      <c r="I57" s="3">
        <f ca="1">Extract!Q562</f>
        <v>6.4000000000000001E-2</v>
      </c>
      <c r="J57" s="3">
        <f ca="1">Extract!R562</f>
        <v>6.4000000000000001E-2</v>
      </c>
      <c r="K57" s="3">
        <f ca="1">Extract!S562</f>
        <v>6.4000000000000001E-2</v>
      </c>
      <c r="L57" s="4">
        <f t="shared" ref="L57:L62" ca="1" si="17">AVERAGE(I57:K57)</f>
        <v>6.4000000000000001E-2</v>
      </c>
      <c r="P57"/>
    </row>
    <row r="58" spans="1:16">
      <c r="A58" s="27"/>
      <c r="B58" s="5" t="s">
        <v>11</v>
      </c>
      <c r="C58" s="5" t="s">
        <v>13</v>
      </c>
      <c r="D58" s="5">
        <v>3</v>
      </c>
      <c r="E58" s="5">
        <f ca="1">Extract!M563</f>
        <v>49.392000000000003</v>
      </c>
      <c r="F58" s="5">
        <f ca="1">Extract!N563</f>
        <v>48.908000000000001</v>
      </c>
      <c r="G58" s="5">
        <f ca="1">Extract!O563</f>
        <v>48.915999999999997</v>
      </c>
      <c r="H58" s="5">
        <f t="shared" ca="1" si="16"/>
        <v>49.072000000000003</v>
      </c>
      <c r="I58" s="5">
        <f ca="1">Extract!Q563</f>
        <v>1.6E-2</v>
      </c>
      <c r="J58" s="5">
        <f ca="1">Extract!R563</f>
        <v>2.4E-2</v>
      </c>
      <c r="K58" s="5">
        <f ca="1">Extract!S563</f>
        <v>2.4E-2</v>
      </c>
      <c r="L58" s="6">
        <f t="shared" ca="1" si="17"/>
        <v>2.1333333333333333E-2</v>
      </c>
      <c r="P58"/>
    </row>
    <row r="59" spans="1:16">
      <c r="A59" s="27"/>
      <c r="B59" s="5" t="s">
        <v>12</v>
      </c>
      <c r="C59" s="5" t="s">
        <v>13</v>
      </c>
      <c r="D59" s="5">
        <v>3</v>
      </c>
      <c r="E59" s="5">
        <f ca="1">Extract!M564</f>
        <v>49.212000000000003</v>
      </c>
      <c r="F59" s="5">
        <f ca="1">Extract!N564</f>
        <v>49.064</v>
      </c>
      <c r="G59" s="5">
        <f ca="1">Extract!O564</f>
        <v>49.22</v>
      </c>
      <c r="H59" s="5">
        <f t="shared" ca="1" si="16"/>
        <v>49.165333333333336</v>
      </c>
      <c r="I59" s="5">
        <f ca="1">Extract!Q564</f>
        <v>2.4E-2</v>
      </c>
      <c r="J59" s="5">
        <f ca="1">Extract!R564</f>
        <v>0.02</v>
      </c>
      <c r="K59" s="5">
        <f ca="1">Extract!S564</f>
        <v>2.4E-2</v>
      </c>
      <c r="L59" s="6">
        <f t="shared" ca="1" si="17"/>
        <v>2.2666666666666668E-2</v>
      </c>
      <c r="P59"/>
    </row>
    <row r="60" spans="1:16">
      <c r="A60" s="27"/>
      <c r="B60" s="5" t="s">
        <v>10</v>
      </c>
      <c r="C60" s="5" t="s">
        <v>14</v>
      </c>
      <c r="D60" s="5">
        <v>3</v>
      </c>
      <c r="E60" s="5">
        <f ca="1">Extract!M565</f>
        <v>365.01600000000002</v>
      </c>
      <c r="F60" s="5">
        <f ca="1">Extract!N565</f>
        <v>367.80399999999997</v>
      </c>
      <c r="G60" s="5">
        <f ca="1">Extract!O565</f>
        <v>361.12799999999999</v>
      </c>
      <c r="H60" s="5">
        <f t="shared" ca="1" si="16"/>
        <v>364.64933333333329</v>
      </c>
      <c r="I60" s="5">
        <f ca="1">Extract!Q565</f>
        <v>6.4000000000000001E-2</v>
      </c>
      <c r="J60" s="5">
        <f ca="1">Extract!R565</f>
        <v>6.4000000000000001E-2</v>
      </c>
      <c r="K60" s="5">
        <f ca="1">Extract!S565</f>
        <v>5.6000000000000001E-2</v>
      </c>
      <c r="L60" s="6">
        <f t="shared" ca="1" si="17"/>
        <v>6.133333333333333E-2</v>
      </c>
      <c r="P60"/>
    </row>
    <row r="61" spans="1:16">
      <c r="A61" s="27"/>
      <c r="B61" s="5" t="s">
        <v>11</v>
      </c>
      <c r="C61" s="5" t="s">
        <v>14</v>
      </c>
      <c r="D61" s="5">
        <v>3</v>
      </c>
      <c r="E61" s="5">
        <f ca="1">Extract!M566</f>
        <v>48.9</v>
      </c>
      <c r="F61" s="5">
        <f ca="1">Extract!N566</f>
        <v>49.54</v>
      </c>
      <c r="G61" s="5">
        <f ca="1">Extract!O566</f>
        <v>48.988</v>
      </c>
      <c r="H61" s="5">
        <f t="shared" ca="1" si="16"/>
        <v>49.142666666666663</v>
      </c>
      <c r="I61" s="5">
        <f ca="1">Extract!Q566</f>
        <v>0.02</v>
      </c>
      <c r="J61" s="5">
        <f ca="1">Extract!R566</f>
        <v>1.6E-2</v>
      </c>
      <c r="K61" s="5">
        <f ca="1">Extract!S566</f>
        <v>2.4E-2</v>
      </c>
      <c r="L61" s="6">
        <f t="shared" ca="1" si="17"/>
        <v>0.02</v>
      </c>
      <c r="P61"/>
    </row>
    <row r="62" spans="1:16">
      <c r="A62" s="28"/>
      <c r="B62" s="7" t="s">
        <v>12</v>
      </c>
      <c r="C62" s="7" t="s">
        <v>14</v>
      </c>
      <c r="D62" s="7">
        <v>3</v>
      </c>
      <c r="E62" s="7">
        <f ca="1">Extract!M567</f>
        <v>49.216000000000001</v>
      </c>
      <c r="F62" s="7">
        <f ca="1">Extract!N567</f>
        <v>48.927999999999997</v>
      </c>
      <c r="G62" s="7">
        <f ca="1">Extract!O567</f>
        <v>49.235999999999997</v>
      </c>
      <c r="H62" s="7">
        <f t="shared" ca="1" si="16"/>
        <v>49.126666666666665</v>
      </c>
      <c r="I62" s="7">
        <f ca="1">Extract!Q567</f>
        <v>3.2000000000000001E-2</v>
      </c>
      <c r="J62" s="7">
        <f ca="1">Extract!R567</f>
        <v>3.2000000000000001E-2</v>
      </c>
      <c r="K62" s="7">
        <f ca="1">Extract!S567</f>
        <v>3.2000000000000001E-2</v>
      </c>
      <c r="L62" s="8">
        <f t="shared" ca="1" si="17"/>
        <v>3.2000000000000001E-2</v>
      </c>
      <c r="P62"/>
    </row>
    <row r="63" spans="1:16">
      <c r="A63" s="26">
        <v>200000</v>
      </c>
      <c r="B63" s="3" t="s">
        <v>10</v>
      </c>
      <c r="C63" s="3" t="s">
        <v>13</v>
      </c>
      <c r="D63" s="3">
        <v>3</v>
      </c>
      <c r="E63" s="3">
        <f ca="1">Extract!M624</f>
        <v>726.18399999999997</v>
      </c>
      <c r="F63" s="3">
        <f ca="1">Extract!N624</f>
        <v>752.01199999999994</v>
      </c>
      <c r="G63" s="3">
        <f ca="1">Extract!O624</f>
        <v>751.04</v>
      </c>
      <c r="H63" s="3">
        <f t="shared" ref="H63:H68" ca="1" si="18">AVERAGE(E63:G63)</f>
        <v>743.07866666666666</v>
      </c>
      <c r="I63" s="3">
        <f ca="1">Extract!Q624</f>
        <v>8.7999999999999995E-2</v>
      </c>
      <c r="J63" s="3">
        <f ca="1">Extract!R624</f>
        <v>8.4000000000000005E-2</v>
      </c>
      <c r="K63" s="3">
        <f ca="1">Extract!S624</f>
        <v>8.7999999999999995E-2</v>
      </c>
      <c r="L63" s="4">
        <f t="shared" ref="L63:L68" ca="1" si="19">AVERAGE(I63:K63)</f>
        <v>8.666666666666667E-2</v>
      </c>
      <c r="P63"/>
    </row>
    <row r="64" spans="1:16">
      <c r="A64" s="27"/>
      <c r="B64" s="5" t="s">
        <v>11</v>
      </c>
      <c r="C64" s="5" t="s">
        <v>13</v>
      </c>
      <c r="D64" s="5">
        <v>3</v>
      </c>
      <c r="E64" s="5">
        <f ca="1">Extract!M625</f>
        <v>87.727999999999994</v>
      </c>
      <c r="F64" s="5">
        <f ca="1">Extract!N625</f>
        <v>88.123999999999995</v>
      </c>
      <c r="G64" s="5">
        <f ca="1">Extract!O625</f>
        <v>87.707999999999998</v>
      </c>
      <c r="H64" s="5">
        <f t="shared" ca="1" si="18"/>
        <v>87.85333333333331</v>
      </c>
      <c r="I64" s="5">
        <f ca="1">Extract!Q625</f>
        <v>3.5999999999999997E-2</v>
      </c>
      <c r="J64" s="5">
        <f ca="1">Extract!R625</f>
        <v>2.8000000000000001E-2</v>
      </c>
      <c r="K64" s="5">
        <f ca="1">Extract!S625</f>
        <v>2.8000000000000001E-2</v>
      </c>
      <c r="L64" s="6">
        <f t="shared" ca="1" si="19"/>
        <v>3.0666666666666665E-2</v>
      </c>
      <c r="P64"/>
    </row>
    <row r="65" spans="1:16">
      <c r="A65" s="27"/>
      <c r="B65" s="5" t="s">
        <v>12</v>
      </c>
      <c r="C65" s="5" t="s">
        <v>13</v>
      </c>
      <c r="D65" s="5">
        <v>3</v>
      </c>
      <c r="E65" s="5">
        <f ca="1">Extract!M626</f>
        <v>87.736000000000004</v>
      </c>
      <c r="F65" s="5">
        <f ca="1">Extract!N626</f>
        <v>87.111999999999995</v>
      </c>
      <c r="G65" s="5">
        <f ca="1">Extract!O626</f>
        <v>87.975999999999999</v>
      </c>
      <c r="H65" s="5">
        <f t="shared" ca="1" si="18"/>
        <v>87.608000000000004</v>
      </c>
      <c r="I65" s="5">
        <f ca="1">Extract!Q626</f>
        <v>3.5999999999999997E-2</v>
      </c>
      <c r="J65" s="5">
        <f ca="1">Extract!R626</f>
        <v>2.4E-2</v>
      </c>
      <c r="K65" s="5">
        <f ca="1">Extract!S626</f>
        <v>3.2000000000000001E-2</v>
      </c>
      <c r="L65" s="6">
        <f t="shared" ca="1" si="19"/>
        <v>3.0666666666666665E-2</v>
      </c>
      <c r="P65"/>
    </row>
    <row r="66" spans="1:16">
      <c r="A66" s="27"/>
      <c r="B66" s="5" t="s">
        <v>10</v>
      </c>
      <c r="C66" s="5" t="s">
        <v>14</v>
      </c>
      <c r="D66" s="5">
        <v>3</v>
      </c>
      <c r="E66" s="5">
        <f ca="1">Extract!M627</f>
        <v>730.66800000000001</v>
      </c>
      <c r="F66" s="5">
        <f ca="1">Extract!N627</f>
        <v>745.42</v>
      </c>
      <c r="G66" s="5">
        <f ca="1">Extract!O627</f>
        <v>750.44399999999996</v>
      </c>
      <c r="H66" s="5">
        <f t="shared" ca="1" si="18"/>
        <v>742.17733333333342</v>
      </c>
      <c r="I66" s="5">
        <f ca="1">Extract!Q627</f>
        <v>0.08</v>
      </c>
      <c r="J66" s="5">
        <f ca="1">Extract!R627</f>
        <v>8.7999999999999995E-2</v>
      </c>
      <c r="K66" s="5">
        <f ca="1">Extract!S627</f>
        <v>9.6000000000000002E-2</v>
      </c>
      <c r="L66" s="6">
        <f t="shared" ca="1" si="19"/>
        <v>8.8000000000000009E-2</v>
      </c>
      <c r="P66"/>
    </row>
    <row r="67" spans="1:16">
      <c r="A67" s="27"/>
      <c r="B67" s="5" t="s">
        <v>11</v>
      </c>
      <c r="C67" s="5" t="s">
        <v>14</v>
      </c>
      <c r="D67" s="5">
        <v>3</v>
      </c>
      <c r="E67" s="5">
        <f ca="1">Extract!M628</f>
        <v>88.46</v>
      </c>
      <c r="F67" s="5">
        <f ca="1">Extract!N628</f>
        <v>87.144000000000005</v>
      </c>
      <c r="G67" s="5">
        <f ca="1">Extract!O628</f>
        <v>87</v>
      </c>
      <c r="H67" s="5">
        <f t="shared" ca="1" si="18"/>
        <v>87.534666666666666</v>
      </c>
      <c r="I67" s="5">
        <f ca="1">Extract!Q628</f>
        <v>2.8000000000000001E-2</v>
      </c>
      <c r="J67" s="5">
        <f ca="1">Extract!R628</f>
        <v>3.5999999999999997E-2</v>
      </c>
      <c r="K67" s="5">
        <f ca="1">Extract!S628</f>
        <v>2.8000000000000001E-2</v>
      </c>
      <c r="L67" s="6">
        <f t="shared" ca="1" si="19"/>
        <v>3.0666666666666665E-2</v>
      </c>
      <c r="P67"/>
    </row>
    <row r="68" spans="1:16">
      <c r="A68" s="28"/>
      <c r="B68" s="7" t="s">
        <v>12</v>
      </c>
      <c r="C68" s="7" t="s">
        <v>14</v>
      </c>
      <c r="D68" s="7">
        <v>3</v>
      </c>
      <c r="E68" s="7">
        <f ca="1">Extract!M629</f>
        <v>87.14</v>
      </c>
      <c r="F68" s="7">
        <f ca="1">Extract!N629</f>
        <v>87.347999999999999</v>
      </c>
      <c r="G68" s="7">
        <f ca="1">Extract!O629</f>
        <v>88.144000000000005</v>
      </c>
      <c r="H68" s="7">
        <f t="shared" ca="1" si="18"/>
        <v>87.543999999999997</v>
      </c>
      <c r="I68" s="7">
        <f ca="1">Extract!Q629</f>
        <v>3.5999999999999997E-2</v>
      </c>
      <c r="J68" s="7">
        <f ca="1">Extract!R629</f>
        <v>4.3999999999999997E-2</v>
      </c>
      <c r="K68" s="7">
        <f ca="1">Extract!S629</f>
        <v>3.5999999999999997E-2</v>
      </c>
      <c r="L68" s="8">
        <f t="shared" ca="1" si="19"/>
        <v>3.8666666666666662E-2</v>
      </c>
      <c r="P68"/>
    </row>
    <row r="69" spans="1:16">
      <c r="A69" s="26">
        <v>250000</v>
      </c>
      <c r="B69" s="3" t="s">
        <v>10</v>
      </c>
      <c r="C69" s="3" t="s">
        <v>13</v>
      </c>
      <c r="D69" s="3">
        <v>3</v>
      </c>
      <c r="E69" s="3">
        <f ca="1">Extract!M686</f>
        <v>1242.68</v>
      </c>
      <c r="F69" s="3">
        <f ca="1">Extract!N686</f>
        <v>1234.22</v>
      </c>
      <c r="G69" s="3">
        <f ca="1">Extract!O686</f>
        <v>1251.904</v>
      </c>
      <c r="H69" s="3">
        <f t="shared" ref="H69:H74" ca="1" si="20">AVERAGE(E69:G69)</f>
        <v>1242.9346666666668</v>
      </c>
      <c r="I69" s="3">
        <f ca="1">Extract!Q686</f>
        <v>0.112</v>
      </c>
      <c r="J69" s="3">
        <f ca="1">Extract!R686</f>
        <v>0.108</v>
      </c>
      <c r="K69" s="3">
        <f ca="1">Extract!S686</f>
        <v>0.124</v>
      </c>
      <c r="L69" s="4">
        <f t="shared" ref="L69:L74" ca="1" si="21">AVERAGE(I69:K69)</f>
        <v>0.11466666666666665</v>
      </c>
      <c r="P69"/>
    </row>
    <row r="70" spans="1:16">
      <c r="A70" s="27"/>
      <c r="B70" s="5" t="s">
        <v>11</v>
      </c>
      <c r="C70" s="5" t="s">
        <v>13</v>
      </c>
      <c r="D70" s="5">
        <v>3</v>
      </c>
      <c r="E70" s="5">
        <f ca="1">Extract!M687</f>
        <v>136.136</v>
      </c>
      <c r="F70" s="5">
        <f ca="1">Extract!N687</f>
        <v>136.06</v>
      </c>
      <c r="G70" s="5">
        <f ca="1">Extract!O687</f>
        <v>135.9</v>
      </c>
      <c r="H70" s="5">
        <f t="shared" ca="1" si="20"/>
        <v>136.03200000000001</v>
      </c>
      <c r="I70" s="5">
        <f ca="1">Extract!Q687</f>
        <v>3.5999999999999997E-2</v>
      </c>
      <c r="J70" s="5">
        <f ca="1">Extract!R687</f>
        <v>0.04</v>
      </c>
      <c r="K70" s="5">
        <f ca="1">Extract!S687</f>
        <v>2.4E-2</v>
      </c>
      <c r="L70" s="6">
        <f t="shared" ca="1" si="21"/>
        <v>3.3333333333333333E-2</v>
      </c>
      <c r="P70"/>
    </row>
    <row r="71" spans="1:16">
      <c r="A71" s="27"/>
      <c r="B71" s="5" t="s">
        <v>12</v>
      </c>
      <c r="C71" s="5" t="s">
        <v>13</v>
      </c>
      <c r="D71" s="5">
        <v>3</v>
      </c>
      <c r="E71" s="5">
        <f ca="1">Extract!M688</f>
        <v>136.08799999999999</v>
      </c>
      <c r="F71" s="5">
        <f ca="1">Extract!N688</f>
        <v>136.88399999999999</v>
      </c>
      <c r="G71" s="5">
        <f ca="1">Extract!O688</f>
        <v>136.94</v>
      </c>
      <c r="H71" s="5">
        <f t="shared" ca="1" si="20"/>
        <v>136.63733333333332</v>
      </c>
      <c r="I71" s="5">
        <f ca="1">Extract!Q688</f>
        <v>4.8000000000000001E-2</v>
      </c>
      <c r="J71" s="5">
        <f ca="1">Extract!R688</f>
        <v>0.04</v>
      </c>
      <c r="K71" s="5">
        <f ca="1">Extract!S688</f>
        <v>4.8000000000000001E-2</v>
      </c>
      <c r="L71" s="6">
        <f t="shared" ca="1" si="21"/>
        <v>4.5333333333333337E-2</v>
      </c>
      <c r="P71"/>
    </row>
    <row r="72" spans="1:16">
      <c r="A72" s="27"/>
      <c r="B72" s="5" t="s">
        <v>10</v>
      </c>
      <c r="C72" s="5" t="s">
        <v>14</v>
      </c>
      <c r="D72" s="5">
        <v>3</v>
      </c>
      <c r="E72" s="5">
        <f ca="1">Extract!M689</f>
        <v>1243.1679999999999</v>
      </c>
      <c r="F72" s="5">
        <f ca="1">Extract!N689</f>
        <v>1246.4760000000001</v>
      </c>
      <c r="G72" s="5">
        <f ca="1">Extract!O689</f>
        <v>1236.088</v>
      </c>
      <c r="H72" s="5">
        <f t="shared" ca="1" si="20"/>
        <v>1241.9106666666667</v>
      </c>
      <c r="I72" s="5">
        <f ca="1">Extract!Q689</f>
        <v>0.12</v>
      </c>
      <c r="J72" s="5">
        <f ca="1">Extract!R689</f>
        <v>0.112</v>
      </c>
      <c r="K72" s="5">
        <f ca="1">Extract!S689</f>
        <v>0.12</v>
      </c>
      <c r="L72" s="6">
        <f t="shared" ca="1" si="21"/>
        <v>0.11733333333333333</v>
      </c>
      <c r="P72"/>
    </row>
    <row r="73" spans="1:16">
      <c r="A73" s="27"/>
      <c r="B73" s="5" t="s">
        <v>11</v>
      </c>
      <c r="C73" s="5" t="s">
        <v>14</v>
      </c>
      <c r="D73" s="5">
        <v>3</v>
      </c>
      <c r="E73" s="5">
        <f ca="1">Extract!M690</f>
        <v>136.34</v>
      </c>
      <c r="F73" s="5">
        <f ca="1">Extract!N690</f>
        <v>136.08799999999999</v>
      </c>
      <c r="G73" s="5">
        <f ca="1">Extract!O690</f>
        <v>137.1</v>
      </c>
      <c r="H73" s="5">
        <f t="shared" ca="1" si="20"/>
        <v>136.50933333333333</v>
      </c>
      <c r="I73" s="5">
        <f ca="1">Extract!Q690</f>
        <v>0.04</v>
      </c>
      <c r="J73" s="5">
        <f ca="1">Extract!R690</f>
        <v>3.5999999999999997E-2</v>
      </c>
      <c r="K73" s="5">
        <f ca="1">Extract!S690</f>
        <v>0.04</v>
      </c>
      <c r="L73" s="6">
        <f t="shared" ca="1" si="21"/>
        <v>3.8666666666666662E-2</v>
      </c>
      <c r="P73"/>
    </row>
    <row r="74" spans="1:16">
      <c r="A74" s="28"/>
      <c r="B74" s="7" t="s">
        <v>12</v>
      </c>
      <c r="C74" s="7" t="s">
        <v>14</v>
      </c>
      <c r="D74" s="7">
        <v>3</v>
      </c>
      <c r="E74" s="7">
        <f ca="1">Extract!M691</f>
        <v>136.952</v>
      </c>
      <c r="F74" s="7">
        <f ca="1">Extract!N691</f>
        <v>136.00800000000001</v>
      </c>
      <c r="G74" s="7">
        <f ca="1">Extract!O691</f>
        <v>136.08799999999999</v>
      </c>
      <c r="H74" s="7">
        <f t="shared" ca="1" si="20"/>
        <v>136.34933333333333</v>
      </c>
      <c r="I74" s="7">
        <f ca="1">Extract!Q691</f>
        <v>4.8000000000000001E-2</v>
      </c>
      <c r="J74" s="7">
        <f ca="1">Extract!R691</f>
        <v>5.1999999999999998E-2</v>
      </c>
      <c r="K74" s="7">
        <f ca="1">Extract!S691</f>
        <v>5.1999999999999998E-2</v>
      </c>
      <c r="L74" s="8">
        <f t="shared" ca="1" si="21"/>
        <v>5.0666666666666665E-2</v>
      </c>
      <c r="P74"/>
    </row>
    <row r="75" spans="1:16">
      <c r="P75"/>
    </row>
    <row r="76" spans="1:16">
      <c r="P76"/>
    </row>
    <row r="77" spans="1:16">
      <c r="P77"/>
    </row>
    <row r="78" spans="1:16">
      <c r="P78"/>
    </row>
    <row r="79" spans="1:16">
      <c r="P79"/>
    </row>
    <row r="80" spans="1:16">
      <c r="P80"/>
    </row>
  </sheetData>
  <mergeCells count="18"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E1:H1"/>
    <mergeCell ref="I1:L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5CDB-A1F9-FC42-B581-851C4A8581A7}">
  <dimension ref="A1:W90"/>
  <sheetViews>
    <sheetView topLeftCell="J10" zoomScale="97" zoomScaleNormal="97" workbookViewId="0">
      <selection activeCell="Y13" sqref="Y13"/>
    </sheetView>
  </sheetViews>
  <sheetFormatPr baseColWidth="10" defaultRowHeight="16"/>
  <cols>
    <col min="1" max="20" width="10.83203125" style="1"/>
    <col min="21" max="21" width="32.1640625" style="1" bestFit="1" customWidth="1"/>
    <col min="22" max="23" width="12.1640625" style="1" bestFit="1" customWidth="1"/>
    <col min="24" max="16384" width="10.83203125" style="1"/>
  </cols>
  <sheetData>
    <row r="1" spans="1:23">
      <c r="A1" s="29" t="s">
        <v>15</v>
      </c>
      <c r="B1" s="29"/>
      <c r="C1" s="29"/>
      <c r="L1" s="29" t="s">
        <v>36</v>
      </c>
      <c r="M1" s="29"/>
      <c r="N1" s="29"/>
      <c r="U1" s="29" t="s">
        <v>37</v>
      </c>
      <c r="V1" s="29"/>
      <c r="W1" s="29"/>
    </row>
    <row r="2" spans="1:23">
      <c r="A2" s="10" t="s">
        <v>0</v>
      </c>
      <c r="B2" s="10" t="s">
        <v>8</v>
      </c>
      <c r="C2" s="10" t="s">
        <v>9</v>
      </c>
      <c r="L2" s="10" t="s">
        <v>0</v>
      </c>
      <c r="M2" s="10" t="s">
        <v>8</v>
      </c>
      <c r="N2" s="10" t="s">
        <v>21</v>
      </c>
      <c r="U2" s="10" t="s">
        <v>33</v>
      </c>
      <c r="V2" s="10" t="s">
        <v>8</v>
      </c>
      <c r="W2" s="10" t="s">
        <v>9</v>
      </c>
    </row>
    <row r="3" spans="1:23">
      <c r="A3" s="13">
        <v>5000</v>
      </c>
      <c r="B3" s="11">
        <f ca="1">OFFSET(Data!$H3,(ROW()-3)*5, 0)</f>
        <v>0.12266666666666666</v>
      </c>
      <c r="C3" s="12">
        <f ca="1">OFFSET(Data!$L3,(ROW()-3)*5, 0)</f>
        <v>0</v>
      </c>
      <c r="L3" s="13">
        <v>5000</v>
      </c>
      <c r="M3" s="11">
        <f ca="1">AVERAGE(B3,B18,B33,B48,B63,B78)</f>
        <v>7.7111111111111116E-2</v>
      </c>
      <c r="N3" s="12">
        <f ca="1">AVERAGE(C3,C18,C33,C48,C63,C78)</f>
        <v>0</v>
      </c>
      <c r="U3" s="13" t="s">
        <v>15</v>
      </c>
      <c r="V3" s="17">
        <f ca="1">AVERAGE(B3:B14)</f>
        <v>236.17622222222221</v>
      </c>
      <c r="W3" s="18">
        <f ca="1">AVERAGE(C3:C14)</f>
        <v>3.5888888888888887E-2</v>
      </c>
    </row>
    <row r="4" spans="1:23">
      <c r="A4" s="13">
        <v>10000</v>
      </c>
      <c r="B4" s="11">
        <f ca="1">OFFSET(Data!$H4,(ROW()-3)*5, 0)</f>
        <v>0.58533333333333326</v>
      </c>
      <c r="C4" s="12">
        <f ca="1">OFFSET(Data!$L4,(ROW()-3)*5, 0)</f>
        <v>2.6666666666666666E-3</v>
      </c>
      <c r="L4" s="13">
        <v>10000</v>
      </c>
      <c r="M4" s="11">
        <f ca="1">AVERAGE(B4,B19,B34,B49,B64,B79)</f>
        <v>0.34555555555555556</v>
      </c>
      <c r="N4" s="12">
        <f t="shared" ref="N4" ca="1" si="0">AVERAGE(C4,C19,C34,C49,C64,C79)</f>
        <v>6.6666666666666664E-4</v>
      </c>
      <c r="U4" s="13" t="s">
        <v>16</v>
      </c>
      <c r="V4" s="17">
        <f ca="1">AVERAGE(B18:B29)</f>
        <v>28.705111111111108</v>
      </c>
      <c r="W4" s="18">
        <f ca="1">AVERAGE(C18:C29)</f>
        <v>1.1999999999999999E-2</v>
      </c>
    </row>
    <row r="5" spans="1:23">
      <c r="A5" s="13">
        <v>20000</v>
      </c>
      <c r="B5" s="11">
        <f ca="1">OFFSET(Data!$H5,(ROW()-3)*5, 0)</f>
        <v>3.8799999999999994</v>
      </c>
      <c r="C5" s="12">
        <f ca="1">OFFSET(Data!$L5,(ROW()-3)*5, 0)</f>
        <v>6.6666666666666671E-3</v>
      </c>
      <c r="L5" s="13">
        <v>20000</v>
      </c>
      <c r="M5" s="11">
        <f t="shared" ref="M5:N5" ca="1" si="1">AVERAGE(B5,B20,B35,B50,B65,B80)</f>
        <v>1.8768888888888888</v>
      </c>
      <c r="N5" s="12">
        <f t="shared" ca="1" si="1"/>
        <v>3.5555555555555562E-3</v>
      </c>
      <c r="U5" s="13" t="s">
        <v>17</v>
      </c>
      <c r="V5" s="17">
        <f ca="1">AVERAGE(B33:B44)</f>
        <v>28.734777777777776</v>
      </c>
      <c r="W5" s="18">
        <f ca="1">AVERAGE(C33:C44)</f>
        <v>1.4222222222222225E-2</v>
      </c>
    </row>
    <row r="6" spans="1:23">
      <c r="A6" s="13">
        <v>40000</v>
      </c>
      <c r="B6" s="11">
        <f ca="1">OFFSET(Data!$H6,(ROW()-3)*5, 0)</f>
        <v>20.916</v>
      </c>
      <c r="C6" s="12">
        <f ca="1">OFFSET(Data!$L6,(ROW()-3)*5, 0)</f>
        <v>1.3333333333333334E-2</v>
      </c>
      <c r="L6" s="13">
        <v>40000</v>
      </c>
      <c r="M6" s="11">
        <f t="shared" ref="M6:N6" ca="1" si="2">AVERAGE(B6,B21,B36,B51,B66,B81)</f>
        <v>9.3719999999999981</v>
      </c>
      <c r="N6" s="12">
        <f t="shared" ca="1" si="2"/>
        <v>8.666666666666668E-3</v>
      </c>
      <c r="U6" s="13" t="s">
        <v>18</v>
      </c>
      <c r="V6" s="17">
        <f ca="1">AVERAGE(B48:B59)</f>
        <v>235.99822222222224</v>
      </c>
      <c r="W6" s="18">
        <f ca="1">AVERAGE(C48:C59)</f>
        <v>3.6222222222222225E-2</v>
      </c>
    </row>
    <row r="7" spans="1:23">
      <c r="A7" s="13">
        <v>50000</v>
      </c>
      <c r="B7" s="11">
        <f ca="1">OFFSET(Data!$H7,(ROW()-3)*5, 0)</f>
        <v>34.256</v>
      </c>
      <c r="C7" s="12">
        <f ca="1">OFFSET(Data!$L7,(ROW()-3)*5, 0)</f>
        <v>1.8666666666666668E-2</v>
      </c>
      <c r="L7" s="13">
        <v>50000</v>
      </c>
      <c r="M7" s="11">
        <f t="shared" ref="M7:N7" ca="1" si="3">AVERAGE(B7,B22,B37,B52,B67,B82)</f>
        <v>15.125333333333332</v>
      </c>
      <c r="N7" s="12">
        <f t="shared" ca="1" si="3"/>
        <v>1.0666666666666666E-2</v>
      </c>
      <c r="U7" s="13" t="s">
        <v>19</v>
      </c>
      <c r="V7" s="17">
        <f ca="1">AVERAGE(B63:B74)</f>
        <v>28.719666666666665</v>
      </c>
      <c r="W7" s="18">
        <f ca="1">AVERAGE(C63:C74)</f>
        <v>1.2555555555555556E-2</v>
      </c>
    </row>
    <row r="8" spans="1:23">
      <c r="A8" s="13">
        <v>60000</v>
      </c>
      <c r="B8" s="11">
        <f ca="1">OFFSET(Data!$H8,(ROW()-3)*5, 0)</f>
        <v>51.145333333333333</v>
      </c>
      <c r="C8" s="12">
        <f ca="1">OFFSET(Data!$L8,(ROW()-3)*5, 0)</f>
        <v>2.2666666666666668E-2</v>
      </c>
      <c r="L8" s="13">
        <v>60000</v>
      </c>
      <c r="M8" s="11">
        <f t="shared" ref="M8:N8" ca="1" si="4">AVERAGE(B8,B23,B38,B53,B68,B83)</f>
        <v>22.295333333333335</v>
      </c>
      <c r="N8" s="12">
        <f t="shared" ca="1" si="4"/>
        <v>1.2666666666666668E-2</v>
      </c>
      <c r="U8" s="14" t="s">
        <v>20</v>
      </c>
      <c r="V8" s="19">
        <f ca="1">AVERAGE(B78:B89)</f>
        <v>28.703555555555557</v>
      </c>
      <c r="W8" s="20">
        <f ca="1">AVERAGE(C78:C89)</f>
        <v>1.6111111111111111E-2</v>
      </c>
    </row>
    <row r="9" spans="1:23">
      <c r="A9" s="13">
        <v>80000</v>
      </c>
      <c r="B9" s="11">
        <f ca="1">OFFSET(Data!$H9,(ROW()-3)*5, 0)</f>
        <v>95.782666666666671</v>
      </c>
      <c r="C9" s="12">
        <f ca="1">OFFSET(Data!$L9,(ROW()-3)*5, 0)</f>
        <v>2.9333333333333333E-2</v>
      </c>
      <c r="L9" s="13">
        <v>80000</v>
      </c>
      <c r="M9" s="11">
        <f t="shared" ref="M9" ca="1" si="5">AVERAGE(B9,B24,B39,B54,B69,B84)</f>
        <v>41.248444444444438</v>
      </c>
      <c r="N9" s="12">
        <f ca="1">AVERAGE(C9,C24,C39,C54,C69,C84)</f>
        <v>1.8666666666666668E-2</v>
      </c>
      <c r="U9" s="16"/>
      <c r="V9" s="21"/>
      <c r="W9" s="22"/>
    </row>
    <row r="10" spans="1:23">
      <c r="A10" s="13">
        <v>90000</v>
      </c>
      <c r="B10" s="11">
        <f ca="1">OFFSET(Data!$H10,(ROW()-3)*5, 0)</f>
        <v>122.63733333333333</v>
      </c>
      <c r="C10" s="12">
        <f ca="1">OFFSET(Data!$L10,(ROW()-3)*5, 0)</f>
        <v>3.7333333333333329E-2</v>
      </c>
      <c r="L10" s="13">
        <v>90000</v>
      </c>
      <c r="M10" s="11">
        <f t="shared" ref="M10:N10" ca="1" si="6">AVERAGE(B10,B25,B40,B55,B70,B85)</f>
        <v>52.717999999999996</v>
      </c>
      <c r="N10" s="12">
        <f t="shared" ca="1" si="6"/>
        <v>2.1333333333333333E-2</v>
      </c>
      <c r="U10" s="15" t="s">
        <v>34</v>
      </c>
      <c r="V10" s="23">
        <f ca="1">AVERAGE(V3:V5)</f>
        <v>97.872037037037032</v>
      </c>
      <c r="W10" s="24">
        <f ca="1">AVERAGE(W3:W5)</f>
        <v>2.0703703703703703E-2</v>
      </c>
    </row>
    <row r="11" spans="1:23">
      <c r="A11" s="13">
        <v>100000</v>
      </c>
      <c r="B11" s="11">
        <f ca="1">OFFSET(Data!$H11,(ROW()-3)*5, 0)</f>
        <v>153.84400000000002</v>
      </c>
      <c r="C11" s="12">
        <f ca="1">OFFSET(Data!$L11,(ROW()-3)*5, 0)</f>
        <v>3.4666666666666665E-2</v>
      </c>
      <c r="L11" s="13">
        <v>100000</v>
      </c>
      <c r="M11" s="11">
        <f t="shared" ref="M11:N11" ca="1" si="7">AVERAGE(B11,B26,B41,B56,B71,B86)</f>
        <v>65.640222222222235</v>
      </c>
      <c r="N11" s="12">
        <f t="shared" ca="1" si="7"/>
        <v>2.3333333333333334E-2</v>
      </c>
      <c r="U11" s="13" t="s">
        <v>35</v>
      </c>
      <c r="V11" s="17">
        <f ca="1">AVERAGE(V6:V8)</f>
        <v>97.807148148148158</v>
      </c>
      <c r="W11" s="18">
        <f ca="1">AVERAGE(W6:W8)</f>
        <v>2.1629629629629627E-2</v>
      </c>
    </row>
    <row r="12" spans="1:23">
      <c r="A12" s="13">
        <v>150000</v>
      </c>
      <c r="B12" s="11">
        <f ca="1">OFFSET(Data!$H12,(ROW()-3)*5, 0)</f>
        <v>364.93199999999996</v>
      </c>
      <c r="C12" s="12">
        <f ca="1">OFFSET(Data!$L12,(ROW()-3)*5, 0)</f>
        <v>6.4000000000000001E-2</v>
      </c>
      <c r="L12" s="13">
        <v>150000</v>
      </c>
      <c r="M12" s="11">
        <f t="shared" ref="M12:N12" ca="1" si="8">AVERAGE(B12,B27,B42,B57,B72,B87)</f>
        <v>154.34799999999998</v>
      </c>
      <c r="N12" s="12">
        <f t="shared" ca="1" si="8"/>
        <v>3.6888888888888888E-2</v>
      </c>
      <c r="U12" s="15" t="s">
        <v>58</v>
      </c>
      <c r="V12" s="23">
        <f ca="1">AVERAGE(V3,V6)</f>
        <v>236.08722222222224</v>
      </c>
      <c r="W12" s="24">
        <f ca="1">AVERAGE(W3,W6)</f>
        <v>3.6055555555555556E-2</v>
      </c>
    </row>
    <row r="13" spans="1:23">
      <c r="A13" s="13">
        <v>200000</v>
      </c>
      <c r="B13" s="11">
        <f ca="1">OFFSET(Data!$H13,(ROW()-3)*5, 0)</f>
        <v>743.07866666666666</v>
      </c>
      <c r="C13" s="12">
        <f ca="1">OFFSET(Data!$L13,(ROW()-3)*5, 0)</f>
        <v>8.666666666666667E-2</v>
      </c>
      <c r="L13" s="13">
        <v>200000</v>
      </c>
      <c r="M13" s="11">
        <f t="shared" ref="M13:N13" ca="1" si="9">AVERAGE(B13,B28,B43,B58,B73,B88)</f>
        <v>305.96600000000007</v>
      </c>
      <c r="N13" s="12">
        <f t="shared" ca="1" si="9"/>
        <v>5.0888888888888893E-2</v>
      </c>
      <c r="U13" s="13" t="s">
        <v>59</v>
      </c>
      <c r="V13" s="17">
        <f t="shared" ref="V13:W13" ca="1" si="10">AVERAGE(V4,V7)</f>
        <v>28.712388888888889</v>
      </c>
      <c r="W13" s="18">
        <f t="shared" ca="1" si="10"/>
        <v>1.2277777777777776E-2</v>
      </c>
    </row>
    <row r="14" spans="1:23">
      <c r="A14" s="13">
        <v>250000</v>
      </c>
      <c r="B14" s="11">
        <f ca="1">OFFSET(Data!$H14,(ROW()-3)*5, 0)</f>
        <v>1242.9346666666668</v>
      </c>
      <c r="C14" s="12">
        <f ca="1">OFFSET(Data!$L14,(ROW()-3)*5, 0)</f>
        <v>0.11466666666666665</v>
      </c>
      <c r="L14" s="13">
        <v>250000</v>
      </c>
      <c r="M14" s="11">
        <f t="shared" ref="M14:N14" ca="1" si="11">AVERAGE(B14,B29,B44,B59,B74,B89)</f>
        <v>505.06222222222232</v>
      </c>
      <c r="N14" s="12">
        <f t="shared" ca="1" si="11"/>
        <v>6.6666666666666666E-2</v>
      </c>
      <c r="U14" s="15" t="s">
        <v>60</v>
      </c>
      <c r="V14" s="23">
        <f t="shared" ref="V14:W14" ca="1" si="12">AVERAGE(V5,V8)</f>
        <v>28.719166666666666</v>
      </c>
      <c r="W14" s="24">
        <f t="shared" ca="1" si="12"/>
        <v>1.5166666666666669E-2</v>
      </c>
    </row>
    <row r="15" spans="1:23">
      <c r="A15" s="2"/>
      <c r="B15" s="2"/>
      <c r="C15" s="2"/>
      <c r="U15" s="35"/>
      <c r="V15" s="35"/>
      <c r="W15" s="35"/>
    </row>
    <row r="16" spans="1:23">
      <c r="A16" s="29" t="s">
        <v>16</v>
      </c>
      <c r="B16" s="29"/>
      <c r="C16" s="29"/>
      <c r="U16" s="34"/>
      <c r="V16" s="34"/>
      <c r="W16" s="34"/>
    </row>
    <row r="17" spans="1:23">
      <c r="A17" s="10" t="s">
        <v>0</v>
      </c>
      <c r="B17" s="10" t="s">
        <v>8</v>
      </c>
      <c r="C17" s="10" t="s">
        <v>9</v>
      </c>
      <c r="U17" s="29" t="s">
        <v>58</v>
      </c>
      <c r="V17" s="29"/>
      <c r="W17" s="29"/>
    </row>
    <row r="18" spans="1:23">
      <c r="A18" s="13">
        <v>5000</v>
      </c>
      <c r="B18" s="11">
        <f ca="1">OFFSET(Data!$H4,(ROW()-18)*5, 0)</f>
        <v>5.6000000000000001E-2</v>
      </c>
      <c r="C18" s="12">
        <f ca="1">OFFSET(Data!$L4,(ROW()-18)*5, 0)</f>
        <v>0</v>
      </c>
      <c r="U18" s="10" t="s">
        <v>0</v>
      </c>
      <c r="V18" s="10" t="s">
        <v>8</v>
      </c>
      <c r="W18" s="10" t="s">
        <v>9</v>
      </c>
    </row>
    <row r="19" spans="1:23">
      <c r="A19" s="13">
        <v>10000</v>
      </c>
      <c r="B19" s="11">
        <f ca="1">OFFSET(Data!$H5,(ROW()-18)*5, 0)</f>
        <v>0.22</v>
      </c>
      <c r="C19" s="12">
        <f ca="1">OFFSET(Data!$L5,(ROW()-18)*5, 0)</f>
        <v>0</v>
      </c>
      <c r="U19" s="13">
        <v>5000</v>
      </c>
      <c r="V19" s="11">
        <f ca="1">AVERAGE(B3,B48)</f>
        <v>0.11933333333333333</v>
      </c>
      <c r="W19" s="12">
        <f ca="1">AVERAGE(C3,C48)</f>
        <v>0</v>
      </c>
    </row>
    <row r="20" spans="1:23">
      <c r="A20" s="13">
        <v>20000</v>
      </c>
      <c r="B20" s="11">
        <f ca="1">OFFSET(Data!$H6,(ROW()-18)*5, 0)</f>
        <v>0.876</v>
      </c>
      <c r="C20" s="12">
        <f ca="1">OFFSET(Data!$L6,(ROW()-18)*5, 0)</f>
        <v>2.6666666666666666E-3</v>
      </c>
      <c r="U20" s="13">
        <v>10000</v>
      </c>
      <c r="V20" s="11">
        <f t="shared" ref="V20:W20" ca="1" si="13">AVERAGE(B4,B49)</f>
        <v>0.59599999999999986</v>
      </c>
      <c r="W20" s="12">
        <f t="shared" ca="1" si="13"/>
        <v>2E-3</v>
      </c>
    </row>
    <row r="21" spans="1:23">
      <c r="A21" s="13">
        <v>40000</v>
      </c>
      <c r="B21" s="11">
        <f ca="1">OFFSET(Data!$H7,(ROW()-18)*5, 0)</f>
        <v>3.5066666666666664</v>
      </c>
      <c r="C21" s="12">
        <f ca="1">OFFSET(Data!$L7,(ROW()-18)*5, 0)</f>
        <v>4.0000000000000001E-3</v>
      </c>
      <c r="U21" s="13">
        <v>20000</v>
      </c>
      <c r="V21" s="11">
        <f t="shared" ref="V21:W21" ca="1" si="14">AVERAGE(B5,B50)</f>
        <v>3.8679999999999994</v>
      </c>
      <c r="W21" s="12">
        <f t="shared" ca="1" si="14"/>
        <v>6.6666666666666671E-3</v>
      </c>
    </row>
    <row r="22" spans="1:23">
      <c r="A22" s="13">
        <v>50000</v>
      </c>
      <c r="B22" s="11">
        <f ca="1">OFFSET(Data!$H8,(ROW()-18)*5, 0)</f>
        <v>5.4706666666666663</v>
      </c>
      <c r="C22" s="12">
        <f ca="1">OFFSET(Data!$L8,(ROW()-18)*5, 0)</f>
        <v>6.6666666666666671E-3</v>
      </c>
      <c r="U22" s="13">
        <v>40000</v>
      </c>
      <c r="V22" s="11">
        <f t="shared" ref="V22:W22" ca="1" si="15">AVERAGE(B6,B51)</f>
        <v>21.124666666666666</v>
      </c>
      <c r="W22" s="12">
        <f t="shared" ca="1" si="15"/>
        <v>1.4666666666666668E-2</v>
      </c>
    </row>
    <row r="23" spans="1:23">
      <c r="A23" s="13">
        <v>60000</v>
      </c>
      <c r="B23" s="11">
        <f ca="1">OFFSET(Data!$H9,(ROW()-18)*5, 0)</f>
        <v>7.8586666666666671</v>
      </c>
      <c r="C23" s="12">
        <f ca="1">OFFSET(Data!$L9,(ROW()-18)*5, 0)</f>
        <v>6.6666666666666671E-3</v>
      </c>
      <c r="U23" s="13">
        <v>50000</v>
      </c>
      <c r="V23" s="11">
        <f t="shared" ref="V23:W23" ca="1" si="16">AVERAGE(B7,B52)</f>
        <v>34.445999999999998</v>
      </c>
      <c r="W23" s="12">
        <f t="shared" ca="1" si="16"/>
        <v>1.7333333333333333E-2</v>
      </c>
    </row>
    <row r="24" spans="1:23">
      <c r="A24" s="13">
        <v>80000</v>
      </c>
      <c r="B24" s="11">
        <f ca="1">OFFSET(Data!$H10,(ROW()-18)*5, 0)</f>
        <v>14.002666666666668</v>
      </c>
      <c r="C24" s="12">
        <f ca="1">OFFSET(Data!$L10,(ROW()-18)*5, 0)</f>
        <v>1.0666666666666666E-2</v>
      </c>
      <c r="U24" s="13">
        <v>60000</v>
      </c>
      <c r="V24" s="11">
        <f t="shared" ref="V24:W24" ca="1" si="17">AVERAGE(B8,B53)</f>
        <v>51.162666666666667</v>
      </c>
      <c r="W24" s="12">
        <f t="shared" ca="1" si="17"/>
        <v>2.1999999999999999E-2</v>
      </c>
    </row>
    <row r="25" spans="1:23">
      <c r="A25" s="13">
        <v>90000</v>
      </c>
      <c r="B25" s="11">
        <f ca="1">OFFSET(Data!$H11,(ROW()-18)*5, 0)</f>
        <v>17.673333333333332</v>
      </c>
      <c r="C25" s="12">
        <f ca="1">OFFSET(Data!$L11,(ROW()-18)*5, 0)</f>
        <v>1.3333333333333334E-2</v>
      </c>
      <c r="U25" s="13">
        <v>80000</v>
      </c>
      <c r="V25" s="11">
        <f t="shared" ref="V25:W25" ca="1" si="18">AVERAGE(B9,B54)</f>
        <v>95.847333333333324</v>
      </c>
      <c r="W25" s="12">
        <f t="shared" ca="1" si="18"/>
        <v>3.0666666666666668E-2</v>
      </c>
    </row>
    <row r="26" spans="1:23">
      <c r="A26" s="13">
        <v>100000</v>
      </c>
      <c r="B26" s="11">
        <f ca="1">OFFSET(Data!$H12,(ROW()-18)*5, 0)</f>
        <v>21.84</v>
      </c>
      <c r="C26" s="12">
        <f ca="1">OFFSET(Data!$L12,(ROW()-18)*5, 0)</f>
        <v>1.4666666666666666E-2</v>
      </c>
      <c r="U26" s="13">
        <v>90000</v>
      </c>
      <c r="V26" s="11">
        <f t="shared" ref="V26:W26" ca="1" si="19">AVERAGE(B10,B55)</f>
        <v>122.78133333333332</v>
      </c>
      <c r="W26" s="12">
        <f t="shared" ca="1" si="19"/>
        <v>3.6000000000000004E-2</v>
      </c>
    </row>
    <row r="27" spans="1:23">
      <c r="A27" s="13">
        <v>150000</v>
      </c>
      <c r="B27" s="11">
        <f ca="1">OFFSET(Data!$H13,(ROW()-18)*5, 0)</f>
        <v>49.072000000000003</v>
      </c>
      <c r="C27" s="12">
        <f ca="1">OFFSET(Data!$L13,(ROW()-18)*5, 0)</f>
        <v>2.1333333333333333E-2</v>
      </c>
      <c r="U27" s="13">
        <v>100000</v>
      </c>
      <c r="V27" s="11">
        <f t="shared" ref="V27:W27" ca="1" si="20">AVERAGE(B11,B56)</f>
        <v>153.26000000000002</v>
      </c>
      <c r="W27" s="12">
        <f t="shared" ca="1" si="20"/>
        <v>3.7333333333333329E-2</v>
      </c>
    </row>
    <row r="28" spans="1:23">
      <c r="A28" s="13">
        <v>200000</v>
      </c>
      <c r="B28" s="11">
        <f ca="1">OFFSET(Data!$H14,(ROW()-18)*5, 0)</f>
        <v>87.85333333333331</v>
      </c>
      <c r="C28" s="12">
        <f ca="1">OFFSET(Data!$L14,(ROW()-18)*5, 0)</f>
        <v>3.0666666666666665E-2</v>
      </c>
      <c r="U28" s="13">
        <v>150000</v>
      </c>
      <c r="V28" s="11">
        <f t="shared" ref="V28:W28" ca="1" si="21">AVERAGE(B12,B57)</f>
        <v>364.79066666666665</v>
      </c>
      <c r="W28" s="12">
        <f t="shared" ca="1" si="21"/>
        <v>6.2666666666666662E-2</v>
      </c>
    </row>
    <row r="29" spans="1:23">
      <c r="A29" s="13">
        <v>250000</v>
      </c>
      <c r="B29" s="11">
        <f ca="1">OFFSET(Data!$H15,(ROW()-18)*5, 0)</f>
        <v>136.03200000000001</v>
      </c>
      <c r="C29" s="12">
        <f ca="1">OFFSET(Data!$L15,(ROW()-18)*5, 0)</f>
        <v>3.3333333333333333E-2</v>
      </c>
      <c r="U29" s="13">
        <v>200000</v>
      </c>
      <c r="V29" s="11">
        <f t="shared" ref="V29:W29" ca="1" si="22">AVERAGE(B13,B58)</f>
        <v>742.62800000000004</v>
      </c>
      <c r="W29" s="12">
        <f t="shared" ca="1" si="22"/>
        <v>8.7333333333333346E-2</v>
      </c>
    </row>
    <row r="30" spans="1:23">
      <c r="A30" s="2"/>
      <c r="B30" s="2"/>
      <c r="C30" s="2"/>
      <c r="U30" s="13">
        <v>250000</v>
      </c>
      <c r="V30" s="11">
        <f t="shared" ref="V30:W30" ca="1" si="23">AVERAGE(B14,B59)</f>
        <v>1242.4226666666668</v>
      </c>
      <c r="W30" s="12">
        <f t="shared" ca="1" si="23"/>
        <v>0.11599999999999999</v>
      </c>
    </row>
    <row r="31" spans="1:23">
      <c r="A31" s="29" t="s">
        <v>17</v>
      </c>
      <c r="B31" s="29"/>
      <c r="C31" s="29"/>
    </row>
    <row r="32" spans="1:23">
      <c r="A32" s="10" t="s">
        <v>0</v>
      </c>
      <c r="B32" s="10" t="s">
        <v>8</v>
      </c>
      <c r="C32" s="10" t="s">
        <v>9</v>
      </c>
    </row>
    <row r="33" spans="1:23">
      <c r="A33" s="13">
        <v>5000</v>
      </c>
      <c r="B33" s="11">
        <f ca="1">OFFSET(Data!$H5,(ROW()-33)*5, 0)</f>
        <v>5.6000000000000001E-2</v>
      </c>
      <c r="C33" s="12">
        <f ca="1">OFFSET(Data!$L5,(ROW()-33)*5, 0)</f>
        <v>0</v>
      </c>
      <c r="U33" s="29" t="s">
        <v>59</v>
      </c>
      <c r="V33" s="29"/>
      <c r="W33" s="29"/>
    </row>
    <row r="34" spans="1:23">
      <c r="A34" s="13">
        <v>10000</v>
      </c>
      <c r="B34" s="11">
        <f ca="1">OFFSET(Data!$H6,(ROW()-33)*5, 0)</f>
        <v>0.22</v>
      </c>
      <c r="C34" s="12">
        <f ca="1">OFFSET(Data!$L6,(ROW()-33)*5, 0)</f>
        <v>0</v>
      </c>
      <c r="U34" s="10" t="s">
        <v>0</v>
      </c>
      <c r="V34" s="10" t="s">
        <v>8</v>
      </c>
      <c r="W34" s="10" t="s">
        <v>9</v>
      </c>
    </row>
    <row r="35" spans="1:23">
      <c r="A35" s="13">
        <v>20000</v>
      </c>
      <c r="B35" s="11">
        <f ca="1">OFFSET(Data!$H7,(ROW()-33)*5, 0)</f>
        <v>0.87733333333333341</v>
      </c>
      <c r="C35" s="12">
        <f ca="1">OFFSET(Data!$L7,(ROW()-33)*5, 0)</f>
        <v>1.3333333333333333E-3</v>
      </c>
      <c r="U35" s="13">
        <v>5000</v>
      </c>
      <c r="V35" s="11">
        <f ca="1">AVERAGE(B18,B63)</f>
        <v>5.6000000000000001E-2</v>
      </c>
      <c r="W35" s="12">
        <f ca="1">AVERAGE(C18,C63)</f>
        <v>0</v>
      </c>
    </row>
    <row r="36" spans="1:23">
      <c r="A36" s="13">
        <v>40000</v>
      </c>
      <c r="B36" s="11">
        <f ca="1">OFFSET(Data!$H8,(ROW()-33)*5, 0)</f>
        <v>3.496</v>
      </c>
      <c r="C36" s="12">
        <f ca="1">OFFSET(Data!$L8,(ROW()-33)*5, 0)</f>
        <v>6.6666666666666671E-3</v>
      </c>
      <c r="U36" s="13">
        <v>10000</v>
      </c>
      <c r="V36" s="11">
        <f t="shared" ref="V36:W36" ca="1" si="24">AVERAGE(B19,B64)</f>
        <v>0.22066666666666668</v>
      </c>
      <c r="W36" s="12">
        <f t="shared" ca="1" si="24"/>
        <v>0</v>
      </c>
    </row>
    <row r="37" spans="1:23">
      <c r="A37" s="13">
        <v>50000</v>
      </c>
      <c r="B37" s="11">
        <f ca="1">OFFSET(Data!$H9,(ROW()-33)*5, 0)</f>
        <v>5.4600000000000009</v>
      </c>
      <c r="C37" s="12">
        <f ca="1">OFFSET(Data!$L9,(ROW()-33)*5, 0)</f>
        <v>8.0000000000000002E-3</v>
      </c>
      <c r="U37" s="13">
        <v>20000</v>
      </c>
      <c r="V37" s="11">
        <f t="shared" ref="V37:W37" ca="1" si="25">AVERAGE(B20,B65)</f>
        <v>0.88400000000000001</v>
      </c>
      <c r="W37" s="12">
        <f t="shared" ca="1" si="25"/>
        <v>2E-3</v>
      </c>
    </row>
    <row r="38" spans="1:23">
      <c r="A38" s="13">
        <v>60000</v>
      </c>
      <c r="B38" s="11">
        <f ca="1">OFFSET(Data!$H10,(ROW()-33)*5, 0)</f>
        <v>7.8573333333333331</v>
      </c>
      <c r="C38" s="12">
        <f ca="1">OFFSET(Data!$L10,(ROW()-33)*5, 0)</f>
        <v>8.0000000000000002E-3</v>
      </c>
      <c r="U38" s="13">
        <v>40000</v>
      </c>
      <c r="V38" s="11">
        <f t="shared" ref="V38:W38" ca="1" si="26">AVERAGE(B21,B66)</f>
        <v>3.4966666666666666</v>
      </c>
      <c r="W38" s="12">
        <f t="shared" ca="1" si="26"/>
        <v>5.333333333333334E-3</v>
      </c>
    </row>
    <row r="39" spans="1:23">
      <c r="A39" s="13">
        <v>80000</v>
      </c>
      <c r="B39" s="11">
        <f ca="1">OFFSET(Data!$H11,(ROW()-33)*5, 0)</f>
        <v>13.923999999999999</v>
      </c>
      <c r="C39" s="12">
        <f ca="1">OFFSET(Data!$L11,(ROW()-33)*5, 0)</f>
        <v>1.3333333333333334E-2</v>
      </c>
      <c r="U39" s="13">
        <v>50000</v>
      </c>
      <c r="V39" s="11">
        <f t="shared" ref="V39:W39" ca="1" si="27">AVERAGE(B22,B67)</f>
        <v>5.468</v>
      </c>
      <c r="W39" s="12">
        <f t="shared" ca="1" si="27"/>
        <v>6.6666666666666671E-3</v>
      </c>
    </row>
    <row r="40" spans="1:23">
      <c r="A40" s="13">
        <v>90000</v>
      </c>
      <c r="B40" s="11">
        <f ca="1">OFFSET(Data!$H12,(ROW()-33)*5, 0)</f>
        <v>17.686666666666664</v>
      </c>
      <c r="C40" s="12">
        <f ca="1">OFFSET(Data!$L12,(ROW()-33)*5, 0)</f>
        <v>1.6E-2</v>
      </c>
      <c r="U40" s="13">
        <v>60000</v>
      </c>
      <c r="V40" s="11">
        <f t="shared" ref="V40:W40" ca="1" si="28">AVERAGE(B23,B68)</f>
        <v>7.8719999999999999</v>
      </c>
      <c r="W40" s="12">
        <f t="shared" ca="1" si="28"/>
        <v>6.6666666666666671E-3</v>
      </c>
    </row>
    <row r="41" spans="1:23">
      <c r="A41" s="13">
        <v>100000</v>
      </c>
      <c r="B41" s="11">
        <f ca="1">OFFSET(Data!$H13,(ROW()-33)*5, 0)</f>
        <v>21.829333333333334</v>
      </c>
      <c r="C41" s="12">
        <f ca="1">OFFSET(Data!$L13,(ROW()-33)*5, 0)</f>
        <v>1.8666666666666668E-2</v>
      </c>
      <c r="U41" s="13">
        <v>80000</v>
      </c>
      <c r="V41" s="11">
        <f t="shared" ref="V41:W41" ca="1" si="29">AVERAGE(B24,B69)</f>
        <v>13.965333333333335</v>
      </c>
      <c r="W41" s="12">
        <f t="shared" ca="1" si="29"/>
        <v>1.1333333333333334E-2</v>
      </c>
    </row>
    <row r="42" spans="1:23">
      <c r="A42" s="13">
        <v>150000</v>
      </c>
      <c r="B42" s="11">
        <f ca="1">OFFSET(Data!$H14,(ROW()-33)*5, 0)</f>
        <v>49.165333333333336</v>
      </c>
      <c r="C42" s="12">
        <f ca="1">OFFSET(Data!$L14,(ROW()-33)*5, 0)</f>
        <v>2.2666666666666668E-2</v>
      </c>
      <c r="U42" s="13">
        <v>90000</v>
      </c>
      <c r="V42" s="11">
        <f t="shared" ref="V42:W42" ca="1" si="30">AVERAGE(B25,B70)</f>
        <v>17.68266666666667</v>
      </c>
      <c r="W42" s="12">
        <f t="shared" ca="1" si="30"/>
        <v>1.3333333333333334E-2</v>
      </c>
    </row>
    <row r="43" spans="1:23">
      <c r="A43" s="13">
        <v>200000</v>
      </c>
      <c r="B43" s="11">
        <f ca="1">OFFSET(Data!$H15,(ROW()-33)*5, 0)</f>
        <v>87.608000000000004</v>
      </c>
      <c r="C43" s="12">
        <f ca="1">OFFSET(Data!$L15,(ROW()-33)*5, 0)</f>
        <v>3.0666666666666665E-2</v>
      </c>
      <c r="U43" s="13">
        <v>100000</v>
      </c>
      <c r="V43" s="11">
        <f t="shared" ref="V43:W43" ca="1" si="31">AVERAGE(B26,B71)</f>
        <v>21.831333333333333</v>
      </c>
      <c r="W43" s="12">
        <f t="shared" ca="1" si="31"/>
        <v>1.4666666666666666E-2</v>
      </c>
    </row>
    <row r="44" spans="1:23">
      <c r="A44" s="13">
        <v>250000</v>
      </c>
      <c r="B44" s="11">
        <f ca="1">OFFSET(Data!$H16,(ROW()-33)*5, 0)</f>
        <v>136.63733333333332</v>
      </c>
      <c r="C44" s="12">
        <f ca="1">OFFSET(Data!$L16,(ROW()-33)*5, 0)</f>
        <v>4.5333333333333337E-2</v>
      </c>
      <c r="U44" s="13">
        <v>150000</v>
      </c>
      <c r="V44" s="11">
        <f t="shared" ref="V44:W44" ca="1" si="32">AVERAGE(B27,B72)</f>
        <v>49.10733333333333</v>
      </c>
      <c r="W44" s="12">
        <f t="shared" ca="1" si="32"/>
        <v>2.0666666666666667E-2</v>
      </c>
    </row>
    <row r="45" spans="1:23">
      <c r="A45" s="2"/>
      <c r="B45" s="2"/>
      <c r="C45" s="2"/>
      <c r="U45" s="13">
        <v>200000</v>
      </c>
      <c r="V45" s="11">
        <f t="shared" ref="V45:W45" ca="1" si="33">AVERAGE(B28,B73)</f>
        <v>87.693999999999988</v>
      </c>
      <c r="W45" s="12">
        <f t="shared" ca="1" si="33"/>
        <v>3.0666666666666665E-2</v>
      </c>
    </row>
    <row r="46" spans="1:23">
      <c r="A46" s="29" t="s">
        <v>18</v>
      </c>
      <c r="B46" s="29"/>
      <c r="C46" s="29"/>
      <c r="U46" s="13">
        <v>250000</v>
      </c>
      <c r="V46" s="11">
        <f t="shared" ref="V46:W46" ca="1" si="34">AVERAGE(B29,B74)</f>
        <v>136.27066666666667</v>
      </c>
      <c r="W46" s="12">
        <f t="shared" ca="1" si="34"/>
        <v>3.5999999999999997E-2</v>
      </c>
    </row>
    <row r="47" spans="1:23">
      <c r="A47" s="10" t="s">
        <v>0</v>
      </c>
      <c r="B47" s="10" t="s">
        <v>8</v>
      </c>
      <c r="C47" s="10" t="s">
        <v>9</v>
      </c>
    </row>
    <row r="48" spans="1:23">
      <c r="A48" s="13">
        <v>5000</v>
      </c>
      <c r="B48" s="11">
        <f ca="1">OFFSET(Data!$H6,(ROW()-48)*5, 0)</f>
        <v>0.11600000000000001</v>
      </c>
      <c r="C48" s="12">
        <f ca="1">OFFSET(Data!$L6,(ROW()-48)*5, 0)</f>
        <v>0</v>
      </c>
    </row>
    <row r="49" spans="1:23">
      <c r="A49" s="13">
        <v>10000</v>
      </c>
      <c r="B49" s="11">
        <f ca="1">OFFSET(Data!$H7,(ROW()-48)*5, 0)</f>
        <v>0.60666666666666658</v>
      </c>
      <c r="C49" s="12">
        <f ca="1">OFFSET(Data!$L7,(ROW()-48)*5, 0)</f>
        <v>1.3333333333333333E-3</v>
      </c>
      <c r="U49" s="29" t="s">
        <v>60</v>
      </c>
      <c r="V49" s="29"/>
      <c r="W49" s="29"/>
    </row>
    <row r="50" spans="1:23">
      <c r="A50" s="13">
        <v>20000</v>
      </c>
      <c r="B50" s="11">
        <f ca="1">OFFSET(Data!$H8,(ROW()-48)*5, 0)</f>
        <v>3.8559999999999999</v>
      </c>
      <c r="C50" s="12">
        <f ca="1">OFFSET(Data!$L8,(ROW()-48)*5, 0)</f>
        <v>6.6666666666666671E-3</v>
      </c>
      <c r="U50" s="10" t="s">
        <v>0</v>
      </c>
      <c r="V50" s="10" t="s">
        <v>8</v>
      </c>
      <c r="W50" s="10" t="s">
        <v>9</v>
      </c>
    </row>
    <row r="51" spans="1:23">
      <c r="A51" s="13">
        <v>40000</v>
      </c>
      <c r="B51" s="11">
        <f ca="1">OFFSET(Data!$H9,(ROW()-48)*5, 0)</f>
        <v>21.333333333333332</v>
      </c>
      <c r="C51" s="12">
        <f ca="1">OFFSET(Data!$L9,(ROW()-48)*5, 0)</f>
        <v>1.6E-2</v>
      </c>
      <c r="U51" s="13">
        <v>5000</v>
      </c>
      <c r="V51" s="11">
        <f ca="1">AVERAGE(B33,B78)</f>
        <v>5.6000000000000001E-2</v>
      </c>
      <c r="W51" s="12">
        <f ca="1">AVERAGE(C33,C78)</f>
        <v>0</v>
      </c>
    </row>
    <row r="52" spans="1:23">
      <c r="A52" s="13">
        <v>50000</v>
      </c>
      <c r="B52" s="11">
        <f ca="1">OFFSET(Data!$H10,(ROW()-48)*5, 0)</f>
        <v>34.636000000000003</v>
      </c>
      <c r="C52" s="12">
        <f ca="1">OFFSET(Data!$L10,(ROW()-48)*5, 0)</f>
        <v>1.6E-2</v>
      </c>
      <c r="U52" s="13">
        <v>10000</v>
      </c>
      <c r="V52" s="11">
        <f t="shared" ref="V52:W52" ca="1" si="35">AVERAGE(B34,B79)</f>
        <v>0.22</v>
      </c>
      <c r="W52" s="12">
        <f t="shared" ca="1" si="35"/>
        <v>0</v>
      </c>
    </row>
    <row r="53" spans="1:23">
      <c r="A53" s="13">
        <v>60000</v>
      </c>
      <c r="B53" s="11">
        <f ca="1">OFFSET(Data!$H11,(ROW()-48)*5, 0)</f>
        <v>51.180000000000007</v>
      </c>
      <c r="C53" s="12">
        <f ca="1">OFFSET(Data!$L11,(ROW()-48)*5, 0)</f>
        <v>2.1333333333333333E-2</v>
      </c>
      <c r="U53" s="13">
        <v>20000</v>
      </c>
      <c r="V53" s="11">
        <f t="shared" ref="V53:W53" ca="1" si="36">AVERAGE(B35,B80)</f>
        <v>0.87866666666666671</v>
      </c>
      <c r="W53" s="12">
        <f t="shared" ca="1" si="36"/>
        <v>2E-3</v>
      </c>
    </row>
    <row r="54" spans="1:23">
      <c r="A54" s="13">
        <v>80000</v>
      </c>
      <c r="B54" s="11">
        <f ca="1">OFFSET(Data!$H12,(ROW()-48)*5, 0)</f>
        <v>95.911999999999992</v>
      </c>
      <c r="C54" s="12">
        <f ca="1">OFFSET(Data!$L12,(ROW()-48)*5, 0)</f>
        <v>3.2000000000000001E-2</v>
      </c>
      <c r="U54" s="13">
        <v>40000</v>
      </c>
      <c r="V54" s="11">
        <f t="shared" ref="V54:W54" ca="1" si="37">AVERAGE(B36,B81)</f>
        <v>3.4946666666666668</v>
      </c>
      <c r="W54" s="12">
        <f t="shared" ca="1" si="37"/>
        <v>6.0000000000000001E-3</v>
      </c>
    </row>
    <row r="55" spans="1:23">
      <c r="A55" s="13">
        <v>90000</v>
      </c>
      <c r="B55" s="11">
        <f ca="1">OFFSET(Data!$H13,(ROW()-48)*5, 0)</f>
        <v>122.92533333333331</v>
      </c>
      <c r="C55" s="12">
        <f ca="1">OFFSET(Data!$L13,(ROW()-48)*5, 0)</f>
        <v>3.4666666666666672E-2</v>
      </c>
      <c r="U55" s="13">
        <v>50000</v>
      </c>
      <c r="V55" s="11">
        <f t="shared" ref="V55:W55" ca="1" si="38">AVERAGE(B37,B82)</f>
        <v>5.4620000000000015</v>
      </c>
      <c r="W55" s="12">
        <f t="shared" ca="1" si="38"/>
        <v>8.0000000000000002E-3</v>
      </c>
    </row>
    <row r="56" spans="1:23">
      <c r="A56" s="13">
        <v>100000</v>
      </c>
      <c r="B56" s="11">
        <f ca="1">OFFSET(Data!$H14,(ROW()-48)*5, 0)</f>
        <v>152.67600000000002</v>
      </c>
      <c r="C56" s="12">
        <f ca="1">OFFSET(Data!$L14,(ROW()-48)*5, 0)</f>
        <v>0.04</v>
      </c>
      <c r="U56" s="13">
        <v>60000</v>
      </c>
      <c r="V56" s="11">
        <f t="shared" ref="V56:W56" ca="1" si="39">AVERAGE(B38,B83)</f>
        <v>7.8513333333333328</v>
      </c>
      <c r="W56" s="12">
        <f t="shared" ca="1" si="39"/>
        <v>9.3333333333333324E-3</v>
      </c>
    </row>
    <row r="57" spans="1:23">
      <c r="A57" s="13">
        <v>150000</v>
      </c>
      <c r="B57" s="11">
        <f ca="1">OFFSET(Data!$H15,(ROW()-48)*5, 0)</f>
        <v>364.64933333333329</v>
      </c>
      <c r="C57" s="12">
        <f ca="1">OFFSET(Data!$L15,(ROW()-48)*5, 0)</f>
        <v>6.133333333333333E-2</v>
      </c>
      <c r="U57" s="13">
        <v>80000</v>
      </c>
      <c r="V57" s="11">
        <f t="shared" ref="V57:W57" ca="1" si="40">AVERAGE(B39,B84)</f>
        <v>13.932666666666666</v>
      </c>
      <c r="W57" s="12">
        <f t="shared" ca="1" si="40"/>
        <v>1.4E-2</v>
      </c>
    </row>
    <row r="58" spans="1:23">
      <c r="A58" s="13">
        <v>200000</v>
      </c>
      <c r="B58" s="11">
        <f ca="1">OFFSET(Data!$H16,(ROW()-48)*5, 0)</f>
        <v>742.17733333333342</v>
      </c>
      <c r="C58" s="12">
        <f ca="1">OFFSET(Data!$L16,(ROW()-48)*5, 0)</f>
        <v>8.8000000000000009E-2</v>
      </c>
      <c r="U58" s="13">
        <v>90000</v>
      </c>
      <c r="V58" s="11">
        <f t="shared" ref="V58:W58" ca="1" si="41">AVERAGE(B40,B85)</f>
        <v>17.689999999999998</v>
      </c>
      <c r="W58" s="12">
        <f t="shared" ca="1" si="41"/>
        <v>1.4666666666666668E-2</v>
      </c>
    </row>
    <row r="59" spans="1:23">
      <c r="A59" s="13">
        <v>250000</v>
      </c>
      <c r="B59" s="11">
        <f ca="1">OFFSET(Data!$H17,(ROW()-48)*5, 0)</f>
        <v>1241.9106666666667</v>
      </c>
      <c r="C59" s="12">
        <f ca="1">OFFSET(Data!$L17,(ROW()-48)*5, 0)</f>
        <v>0.11733333333333333</v>
      </c>
      <c r="U59" s="13">
        <v>100000</v>
      </c>
      <c r="V59" s="11">
        <f t="shared" ref="V59:W59" ca="1" si="42">AVERAGE(B41,B86)</f>
        <v>21.829333333333334</v>
      </c>
      <c r="W59" s="12">
        <f t="shared" ca="1" si="42"/>
        <v>1.8000000000000002E-2</v>
      </c>
    </row>
    <row r="60" spans="1:23">
      <c r="A60" s="2"/>
      <c r="B60" s="2"/>
      <c r="C60" s="2"/>
      <c r="U60" s="13">
        <v>150000</v>
      </c>
      <c r="V60" s="11">
        <f t="shared" ref="V60:W60" ca="1" si="43">AVERAGE(B42,B87)</f>
        <v>49.146000000000001</v>
      </c>
      <c r="W60" s="12">
        <f t="shared" ca="1" si="43"/>
        <v>2.7333333333333334E-2</v>
      </c>
    </row>
    <row r="61" spans="1:23">
      <c r="A61" s="29" t="s">
        <v>19</v>
      </c>
      <c r="B61" s="29"/>
      <c r="C61" s="29"/>
      <c r="U61" s="13">
        <v>200000</v>
      </c>
      <c r="V61" s="11">
        <f t="shared" ref="V61:W61" ca="1" si="44">AVERAGE(B43,B88)</f>
        <v>87.575999999999993</v>
      </c>
      <c r="W61" s="12">
        <f t="shared" ca="1" si="44"/>
        <v>3.4666666666666665E-2</v>
      </c>
    </row>
    <row r="62" spans="1:23">
      <c r="A62" s="10" t="s">
        <v>0</v>
      </c>
      <c r="B62" s="10" t="s">
        <v>8</v>
      </c>
      <c r="C62" s="10" t="s">
        <v>9</v>
      </c>
      <c r="U62" s="13">
        <v>250000</v>
      </c>
      <c r="V62" s="11">
        <f t="shared" ref="V62:W62" ca="1" si="45">AVERAGE(B44,B89)</f>
        <v>136.49333333333334</v>
      </c>
      <c r="W62" s="12">
        <f t="shared" ca="1" si="45"/>
        <v>4.8000000000000001E-2</v>
      </c>
    </row>
    <row r="63" spans="1:23">
      <c r="A63" s="13">
        <v>5000</v>
      </c>
      <c r="B63" s="11">
        <f ca="1">OFFSET(Data!$H7,(ROW()-63)*5, 0)</f>
        <v>5.6000000000000001E-2</v>
      </c>
      <c r="C63" s="12">
        <f ca="1">OFFSET(Data!$L7,(ROW()-63)*5, 0)</f>
        <v>0</v>
      </c>
    </row>
    <row r="64" spans="1:23">
      <c r="A64" s="13">
        <v>10000</v>
      </c>
      <c r="B64" s="11">
        <f ca="1">OFFSET(Data!$H8,(ROW()-63)*5, 0)</f>
        <v>0.22133333333333335</v>
      </c>
      <c r="C64" s="12">
        <f ca="1">OFFSET(Data!$L8,(ROW()-63)*5, 0)</f>
        <v>0</v>
      </c>
    </row>
    <row r="65" spans="1:3">
      <c r="A65" s="13">
        <v>20000</v>
      </c>
      <c r="B65" s="11">
        <f ca="1">OFFSET(Data!$H9,(ROW()-63)*5, 0)</f>
        <v>0.89200000000000002</v>
      </c>
      <c r="C65" s="12">
        <f ca="1">OFFSET(Data!$L9,(ROW()-63)*5, 0)</f>
        <v>1.3333333333333333E-3</v>
      </c>
    </row>
    <row r="66" spans="1:3">
      <c r="A66" s="13">
        <v>40000</v>
      </c>
      <c r="B66" s="11">
        <f ca="1">OFFSET(Data!$H10,(ROW()-63)*5, 0)</f>
        <v>3.4866666666666668</v>
      </c>
      <c r="C66" s="12">
        <f ca="1">OFFSET(Data!$L10,(ROW()-63)*5, 0)</f>
        <v>6.6666666666666671E-3</v>
      </c>
    </row>
    <row r="67" spans="1:3">
      <c r="A67" s="13">
        <v>50000</v>
      </c>
      <c r="B67" s="11">
        <f ca="1">OFFSET(Data!$H11,(ROW()-63)*5, 0)</f>
        <v>5.4653333333333336</v>
      </c>
      <c r="C67" s="12">
        <f ca="1">OFFSET(Data!$L11,(ROW()-63)*5, 0)</f>
        <v>6.6666666666666671E-3</v>
      </c>
    </row>
    <row r="68" spans="1:3">
      <c r="A68" s="13">
        <v>60000</v>
      </c>
      <c r="B68" s="11">
        <f ca="1">OFFSET(Data!$H12,(ROW()-63)*5, 0)</f>
        <v>7.8853333333333326</v>
      </c>
      <c r="C68" s="12">
        <f ca="1">OFFSET(Data!$L12,(ROW()-63)*5, 0)</f>
        <v>6.6666666666666671E-3</v>
      </c>
    </row>
    <row r="69" spans="1:3">
      <c r="A69" s="13">
        <v>80000</v>
      </c>
      <c r="B69" s="11">
        <f ca="1">OFFSET(Data!$H13,(ROW()-63)*5, 0)</f>
        <v>13.928000000000003</v>
      </c>
      <c r="C69" s="12">
        <f ca="1">OFFSET(Data!$L13,(ROW()-63)*5, 0)</f>
        <v>1.2000000000000002E-2</v>
      </c>
    </row>
    <row r="70" spans="1:3">
      <c r="A70" s="13">
        <v>90000</v>
      </c>
      <c r="B70" s="11">
        <f ca="1">OFFSET(Data!$H14,(ROW()-63)*5, 0)</f>
        <v>17.692000000000004</v>
      </c>
      <c r="C70" s="12">
        <f ca="1">OFFSET(Data!$L14,(ROW()-63)*5, 0)</f>
        <v>1.3333333333333334E-2</v>
      </c>
    </row>
    <row r="71" spans="1:3">
      <c r="A71" s="13">
        <v>100000</v>
      </c>
      <c r="B71" s="11">
        <f ca="1">OFFSET(Data!$H15,(ROW()-63)*5, 0)</f>
        <v>21.822666666666663</v>
      </c>
      <c r="C71" s="12">
        <f ca="1">OFFSET(Data!$L15,(ROW()-63)*5, 0)</f>
        <v>1.4666666666666666E-2</v>
      </c>
    </row>
    <row r="72" spans="1:3">
      <c r="A72" s="13">
        <v>150000</v>
      </c>
      <c r="B72" s="11">
        <f ca="1">OFFSET(Data!$H16,(ROW()-63)*5, 0)</f>
        <v>49.142666666666663</v>
      </c>
      <c r="C72" s="12">
        <f ca="1">OFFSET(Data!$L16,(ROW()-63)*5, 0)</f>
        <v>0.02</v>
      </c>
    </row>
    <row r="73" spans="1:3">
      <c r="A73" s="13">
        <v>200000</v>
      </c>
      <c r="B73" s="11">
        <f ca="1">OFFSET(Data!$H17,(ROW()-63)*5, 0)</f>
        <v>87.534666666666666</v>
      </c>
      <c r="C73" s="12">
        <f ca="1">OFFSET(Data!$L17,(ROW()-63)*5, 0)</f>
        <v>3.0666666666666665E-2</v>
      </c>
    </row>
    <row r="74" spans="1:3">
      <c r="A74" s="13">
        <v>250000</v>
      </c>
      <c r="B74" s="11">
        <f ca="1">OFFSET(Data!$H18,(ROW()-63)*5, 0)</f>
        <v>136.50933333333333</v>
      </c>
      <c r="C74" s="12">
        <f ca="1">OFFSET(Data!$L18,(ROW()-63)*5, 0)</f>
        <v>3.8666666666666662E-2</v>
      </c>
    </row>
    <row r="75" spans="1:3">
      <c r="A75" s="2"/>
      <c r="B75" s="2"/>
      <c r="C75" s="2"/>
    </row>
    <row r="76" spans="1:3">
      <c r="A76" s="29" t="s">
        <v>20</v>
      </c>
      <c r="B76" s="29"/>
      <c r="C76" s="29"/>
    </row>
    <row r="77" spans="1:3">
      <c r="A77" s="10" t="s">
        <v>0</v>
      </c>
      <c r="B77" s="10" t="s">
        <v>8</v>
      </c>
      <c r="C77" s="10" t="s">
        <v>9</v>
      </c>
    </row>
    <row r="78" spans="1:3">
      <c r="A78" s="13">
        <v>5000</v>
      </c>
      <c r="B78" s="11">
        <f ca="1">OFFSET(Data!$H8,(ROW()-78)*5, 0)</f>
        <v>5.6000000000000001E-2</v>
      </c>
      <c r="C78" s="12">
        <f ca="1">OFFSET(Data!$L8,(ROW()-78)*5, 0)</f>
        <v>0</v>
      </c>
    </row>
    <row r="79" spans="1:3">
      <c r="A79" s="13">
        <v>10000</v>
      </c>
      <c r="B79" s="11">
        <f ca="1">OFFSET(Data!$H9,(ROW()-78)*5, 0)</f>
        <v>0.22</v>
      </c>
      <c r="C79" s="12">
        <f ca="1">OFFSET(Data!$L9,(ROW()-78)*5, 0)</f>
        <v>0</v>
      </c>
    </row>
    <row r="80" spans="1:3">
      <c r="A80" s="13">
        <v>20000</v>
      </c>
      <c r="B80" s="11">
        <f ca="1">OFFSET(Data!$H10,(ROW()-78)*5, 0)</f>
        <v>0.88</v>
      </c>
      <c r="C80" s="12">
        <f ca="1">OFFSET(Data!$L10,(ROW()-78)*5, 0)</f>
        <v>2.6666666666666666E-3</v>
      </c>
    </row>
    <row r="81" spans="1:3">
      <c r="A81" s="13">
        <v>40000</v>
      </c>
      <c r="B81" s="11">
        <f ca="1">OFFSET(Data!$H11,(ROW()-78)*5, 0)</f>
        <v>3.4933333333333336</v>
      </c>
      <c r="C81" s="12">
        <f ca="1">OFFSET(Data!$L11,(ROW()-78)*5, 0)</f>
        <v>5.3333333333333332E-3</v>
      </c>
    </row>
    <row r="82" spans="1:3">
      <c r="A82" s="13">
        <v>50000</v>
      </c>
      <c r="B82" s="11">
        <f ca="1">OFFSET(Data!$H12,(ROW()-78)*5, 0)</f>
        <v>5.4640000000000013</v>
      </c>
      <c r="C82" s="12">
        <f ca="1">OFFSET(Data!$L12,(ROW()-78)*5, 0)</f>
        <v>8.0000000000000002E-3</v>
      </c>
    </row>
    <row r="83" spans="1:3">
      <c r="A83" s="13">
        <v>60000</v>
      </c>
      <c r="B83" s="11">
        <f ca="1">OFFSET(Data!$H13,(ROW()-78)*5, 0)</f>
        <v>7.8453333333333335</v>
      </c>
      <c r="C83" s="12">
        <f ca="1">OFFSET(Data!$L13,(ROW()-78)*5, 0)</f>
        <v>1.0666666666666666E-2</v>
      </c>
    </row>
    <row r="84" spans="1:3">
      <c r="A84" s="13">
        <v>80000</v>
      </c>
      <c r="B84" s="11">
        <f ca="1">OFFSET(Data!$H14,(ROW()-78)*5, 0)</f>
        <v>13.941333333333333</v>
      </c>
      <c r="C84" s="12">
        <f ca="1">OFFSET(Data!$L14,(ROW()-78)*5, 0)</f>
        <v>1.4666666666666666E-2</v>
      </c>
    </row>
    <row r="85" spans="1:3">
      <c r="A85" s="13">
        <v>90000</v>
      </c>
      <c r="B85" s="11">
        <f ca="1">OFFSET(Data!$H15,(ROW()-78)*5, 0)</f>
        <v>17.693333333333332</v>
      </c>
      <c r="C85" s="12">
        <f ca="1">OFFSET(Data!$L15,(ROW()-78)*5, 0)</f>
        <v>1.3333333333333334E-2</v>
      </c>
    </row>
    <row r="86" spans="1:3">
      <c r="A86" s="13">
        <v>100000</v>
      </c>
      <c r="B86" s="11">
        <f ca="1">OFFSET(Data!$H16,(ROW()-78)*5, 0)</f>
        <v>21.829333333333334</v>
      </c>
      <c r="C86" s="12">
        <f ca="1">OFFSET(Data!$L16,(ROW()-78)*5, 0)</f>
        <v>1.7333333333333336E-2</v>
      </c>
    </row>
    <row r="87" spans="1:3">
      <c r="A87" s="13">
        <v>150000</v>
      </c>
      <c r="B87" s="11">
        <f ca="1">OFFSET(Data!$H17,(ROW()-78)*5, 0)</f>
        <v>49.126666666666665</v>
      </c>
      <c r="C87" s="12">
        <f ca="1">OFFSET(Data!$L17,(ROW()-78)*5, 0)</f>
        <v>3.2000000000000001E-2</v>
      </c>
    </row>
    <row r="88" spans="1:3">
      <c r="A88" s="13">
        <v>200000</v>
      </c>
      <c r="B88" s="11">
        <f ca="1">OFFSET(Data!$H18,(ROW()-78)*5, 0)</f>
        <v>87.543999999999997</v>
      </c>
      <c r="C88" s="12">
        <f ca="1">OFFSET(Data!$L18,(ROW()-78)*5, 0)</f>
        <v>3.8666666666666662E-2</v>
      </c>
    </row>
    <row r="89" spans="1:3">
      <c r="A89" s="13">
        <v>250000</v>
      </c>
      <c r="B89" s="11">
        <f ca="1">OFFSET(Data!$H19,(ROW()-78)*5, 0)</f>
        <v>136.34933333333333</v>
      </c>
      <c r="C89" s="12">
        <f ca="1">OFFSET(Data!$L19,(ROW()-78)*5, 0)</f>
        <v>5.0666666666666665E-2</v>
      </c>
    </row>
    <row r="90" spans="1:3">
      <c r="A90" s="2"/>
      <c r="B90" s="2"/>
      <c r="C90" s="2"/>
    </row>
  </sheetData>
  <mergeCells count="11">
    <mergeCell ref="A61:C61"/>
    <mergeCell ref="A76:C76"/>
    <mergeCell ref="A1:C1"/>
    <mergeCell ref="L1:N1"/>
    <mergeCell ref="U1:W1"/>
    <mergeCell ref="A16:C16"/>
    <mergeCell ref="A31:C31"/>
    <mergeCell ref="A46:C46"/>
    <mergeCell ref="U17:W17"/>
    <mergeCell ref="U33:W33"/>
    <mergeCell ref="U49:W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D31A-57EE-EE41-AECA-3DF1FB19AE72}">
  <dimension ref="A1:F74"/>
  <sheetViews>
    <sheetView tabSelected="1" topLeftCell="A39" workbookViewId="0">
      <selection activeCell="N59" sqref="N59"/>
    </sheetView>
  </sheetViews>
  <sheetFormatPr baseColWidth="10" defaultRowHeight="16"/>
  <cols>
    <col min="1" max="16384" width="10.83203125" style="31"/>
  </cols>
  <sheetData>
    <row r="1" spans="1:6">
      <c r="A1" s="32" t="s">
        <v>22</v>
      </c>
      <c r="B1" s="32" t="s">
        <v>23</v>
      </c>
      <c r="C1" s="32" t="s">
        <v>24</v>
      </c>
      <c r="D1" s="32" t="s">
        <v>25</v>
      </c>
      <c r="E1" s="32" t="s">
        <v>26</v>
      </c>
      <c r="F1" s="32" t="s">
        <v>26</v>
      </c>
    </row>
    <row r="2" spans="1:6">
      <c r="A2" s="32" t="s">
        <v>27</v>
      </c>
      <c r="B2" s="32" t="s">
        <v>28</v>
      </c>
      <c r="C2" s="32" t="s">
        <v>29</v>
      </c>
      <c r="D2" s="32" t="s">
        <v>30</v>
      </c>
      <c r="E2" s="32" t="s">
        <v>31</v>
      </c>
      <c r="F2" s="32" t="s">
        <v>32</v>
      </c>
    </row>
    <row r="3" spans="1:6">
      <c r="A3" s="32">
        <v>5000</v>
      </c>
      <c r="B3" s="32" t="s">
        <v>10</v>
      </c>
      <c r="C3" s="32" t="s">
        <v>13</v>
      </c>
      <c r="D3" s="32">
        <v>3</v>
      </c>
      <c r="E3" s="33">
        <f ca="1">Data!H3</f>
        <v>0.12266666666666666</v>
      </c>
      <c r="F3" s="33">
        <f ca="1">Data!L3</f>
        <v>0</v>
      </c>
    </row>
    <row r="4" spans="1:6">
      <c r="A4" s="32">
        <v>5000</v>
      </c>
      <c r="B4" s="32" t="s">
        <v>11</v>
      </c>
      <c r="C4" s="32" t="s">
        <v>13</v>
      </c>
      <c r="D4" s="32">
        <v>3</v>
      </c>
      <c r="E4" s="33">
        <f ca="1">Data!H4</f>
        <v>5.6000000000000001E-2</v>
      </c>
      <c r="F4" s="33">
        <f ca="1">Data!L4</f>
        <v>0</v>
      </c>
    </row>
    <row r="5" spans="1:6">
      <c r="A5" s="32">
        <v>5000</v>
      </c>
      <c r="B5" s="32" t="s">
        <v>12</v>
      </c>
      <c r="C5" s="32" t="s">
        <v>13</v>
      </c>
      <c r="D5" s="32">
        <v>3</v>
      </c>
      <c r="E5" s="33">
        <f ca="1">Data!H5</f>
        <v>5.6000000000000001E-2</v>
      </c>
      <c r="F5" s="33">
        <f ca="1">Data!L5</f>
        <v>0</v>
      </c>
    </row>
    <row r="6" spans="1:6">
      <c r="A6" s="32">
        <v>5000</v>
      </c>
      <c r="B6" s="32" t="s">
        <v>10</v>
      </c>
      <c r="C6" s="32" t="s">
        <v>14</v>
      </c>
      <c r="D6" s="32">
        <v>3</v>
      </c>
      <c r="E6" s="33">
        <f ca="1">Data!H6</f>
        <v>0.11600000000000001</v>
      </c>
      <c r="F6" s="33">
        <f ca="1">Data!L6</f>
        <v>0</v>
      </c>
    </row>
    <row r="7" spans="1:6">
      <c r="A7" s="32">
        <v>5000</v>
      </c>
      <c r="B7" s="32" t="s">
        <v>11</v>
      </c>
      <c r="C7" s="32" t="s">
        <v>14</v>
      </c>
      <c r="D7" s="32">
        <v>3</v>
      </c>
      <c r="E7" s="33">
        <f ca="1">Data!H7</f>
        <v>5.6000000000000001E-2</v>
      </c>
      <c r="F7" s="33">
        <f ca="1">Data!L7</f>
        <v>0</v>
      </c>
    </row>
    <row r="8" spans="1:6">
      <c r="A8" s="32">
        <v>5000</v>
      </c>
      <c r="B8" s="32" t="s">
        <v>12</v>
      </c>
      <c r="C8" s="32" t="s">
        <v>14</v>
      </c>
      <c r="D8" s="32">
        <v>3</v>
      </c>
      <c r="E8" s="33">
        <f ca="1">Data!H8</f>
        <v>5.6000000000000001E-2</v>
      </c>
      <c r="F8" s="33">
        <f ca="1">Data!L8</f>
        <v>0</v>
      </c>
    </row>
    <row r="9" spans="1:6">
      <c r="A9" s="32">
        <v>10000</v>
      </c>
      <c r="B9" s="32" t="s">
        <v>10</v>
      </c>
      <c r="C9" s="32" t="s">
        <v>13</v>
      </c>
      <c r="D9" s="32">
        <v>3</v>
      </c>
      <c r="E9" s="33">
        <f ca="1">Data!H9</f>
        <v>0.58533333333333326</v>
      </c>
      <c r="F9" s="33">
        <f ca="1">Data!L9</f>
        <v>2.6666666666666666E-3</v>
      </c>
    </row>
    <row r="10" spans="1:6">
      <c r="A10" s="32">
        <v>10000</v>
      </c>
      <c r="B10" s="32" t="s">
        <v>11</v>
      </c>
      <c r="C10" s="32" t="s">
        <v>13</v>
      </c>
      <c r="D10" s="32">
        <v>3</v>
      </c>
      <c r="E10" s="33">
        <f ca="1">Data!H10</f>
        <v>0.22</v>
      </c>
      <c r="F10" s="33">
        <f ca="1">Data!L10</f>
        <v>0</v>
      </c>
    </row>
    <row r="11" spans="1:6">
      <c r="A11" s="32">
        <v>10000</v>
      </c>
      <c r="B11" s="32" t="s">
        <v>12</v>
      </c>
      <c r="C11" s="32" t="s">
        <v>13</v>
      </c>
      <c r="D11" s="32">
        <v>3</v>
      </c>
      <c r="E11" s="33">
        <f ca="1">Data!H11</f>
        <v>0.22</v>
      </c>
      <c r="F11" s="33">
        <f ca="1">Data!L11</f>
        <v>0</v>
      </c>
    </row>
    <row r="12" spans="1:6">
      <c r="A12" s="32">
        <v>10000</v>
      </c>
      <c r="B12" s="32" t="s">
        <v>10</v>
      </c>
      <c r="C12" s="32" t="s">
        <v>14</v>
      </c>
      <c r="D12" s="32">
        <v>3</v>
      </c>
      <c r="E12" s="33">
        <f ca="1">Data!H12</f>
        <v>0.60666666666666658</v>
      </c>
      <c r="F12" s="33">
        <f ca="1">Data!L12</f>
        <v>1.3333333333333333E-3</v>
      </c>
    </row>
    <row r="13" spans="1:6">
      <c r="A13" s="32">
        <v>10000</v>
      </c>
      <c r="B13" s="32" t="s">
        <v>11</v>
      </c>
      <c r="C13" s="32" t="s">
        <v>14</v>
      </c>
      <c r="D13" s="32">
        <v>3</v>
      </c>
      <c r="E13" s="33">
        <f ca="1">Data!H13</f>
        <v>0.22133333333333335</v>
      </c>
      <c r="F13" s="33">
        <f ca="1">Data!L13</f>
        <v>0</v>
      </c>
    </row>
    <row r="14" spans="1:6">
      <c r="A14" s="32">
        <v>10000</v>
      </c>
      <c r="B14" s="32" t="s">
        <v>12</v>
      </c>
      <c r="C14" s="32" t="s">
        <v>14</v>
      </c>
      <c r="D14" s="32">
        <v>3</v>
      </c>
      <c r="E14" s="33">
        <f ca="1">Data!H14</f>
        <v>0.22</v>
      </c>
      <c r="F14" s="33">
        <f ca="1">Data!L14</f>
        <v>0</v>
      </c>
    </row>
    <row r="15" spans="1:6">
      <c r="A15" s="32">
        <v>20000</v>
      </c>
      <c r="B15" s="32" t="s">
        <v>10</v>
      </c>
      <c r="C15" s="32" t="s">
        <v>13</v>
      </c>
      <c r="D15" s="32">
        <v>3</v>
      </c>
      <c r="E15" s="33">
        <f ca="1">Data!H15</f>
        <v>3.8799999999999994</v>
      </c>
      <c r="F15" s="33">
        <f ca="1">Data!L15</f>
        <v>6.6666666666666671E-3</v>
      </c>
    </row>
    <row r="16" spans="1:6">
      <c r="A16" s="32">
        <v>20000</v>
      </c>
      <c r="B16" s="32" t="s">
        <v>11</v>
      </c>
      <c r="C16" s="32" t="s">
        <v>13</v>
      </c>
      <c r="D16" s="32">
        <v>3</v>
      </c>
      <c r="E16" s="33">
        <f ca="1">Data!H16</f>
        <v>0.876</v>
      </c>
      <c r="F16" s="33">
        <f ca="1">Data!L16</f>
        <v>2.6666666666666666E-3</v>
      </c>
    </row>
    <row r="17" spans="1:6">
      <c r="A17" s="32">
        <v>20000</v>
      </c>
      <c r="B17" s="32" t="s">
        <v>12</v>
      </c>
      <c r="C17" s="32" t="s">
        <v>13</v>
      </c>
      <c r="D17" s="32">
        <v>3</v>
      </c>
      <c r="E17" s="33">
        <f ca="1">Data!H17</f>
        <v>0.87733333333333341</v>
      </c>
      <c r="F17" s="33">
        <f ca="1">Data!L17</f>
        <v>1.3333333333333333E-3</v>
      </c>
    </row>
    <row r="18" spans="1:6">
      <c r="A18" s="32">
        <v>20000</v>
      </c>
      <c r="B18" s="32" t="s">
        <v>10</v>
      </c>
      <c r="C18" s="32" t="s">
        <v>14</v>
      </c>
      <c r="D18" s="32">
        <v>3</v>
      </c>
      <c r="E18" s="33">
        <f ca="1">Data!H18</f>
        <v>3.8559999999999999</v>
      </c>
      <c r="F18" s="33">
        <f ca="1">Data!L18</f>
        <v>6.6666666666666671E-3</v>
      </c>
    </row>
    <row r="19" spans="1:6">
      <c r="A19" s="32">
        <v>20000</v>
      </c>
      <c r="B19" s="32" t="s">
        <v>11</v>
      </c>
      <c r="C19" s="32" t="s">
        <v>14</v>
      </c>
      <c r="D19" s="32">
        <v>3</v>
      </c>
      <c r="E19" s="33">
        <f ca="1">Data!H19</f>
        <v>0.89200000000000002</v>
      </c>
      <c r="F19" s="33">
        <f ca="1">Data!L19</f>
        <v>1.3333333333333333E-3</v>
      </c>
    </row>
    <row r="20" spans="1:6">
      <c r="A20" s="32">
        <v>20000</v>
      </c>
      <c r="B20" s="32" t="s">
        <v>12</v>
      </c>
      <c r="C20" s="32" t="s">
        <v>14</v>
      </c>
      <c r="D20" s="32">
        <v>3</v>
      </c>
      <c r="E20" s="33">
        <f ca="1">Data!H20</f>
        <v>0.88</v>
      </c>
      <c r="F20" s="33">
        <f ca="1">Data!L20</f>
        <v>2.6666666666666666E-3</v>
      </c>
    </row>
    <row r="21" spans="1:6">
      <c r="A21" s="32">
        <v>40000</v>
      </c>
      <c r="B21" s="32" t="s">
        <v>10</v>
      </c>
      <c r="C21" s="32" t="s">
        <v>13</v>
      </c>
      <c r="D21" s="32">
        <v>3</v>
      </c>
      <c r="E21" s="33">
        <f ca="1">Data!H21</f>
        <v>20.916</v>
      </c>
      <c r="F21" s="33">
        <f ca="1">Data!L21</f>
        <v>1.3333333333333334E-2</v>
      </c>
    </row>
    <row r="22" spans="1:6">
      <c r="A22" s="32">
        <v>40000</v>
      </c>
      <c r="B22" s="32" t="s">
        <v>11</v>
      </c>
      <c r="C22" s="32" t="s">
        <v>13</v>
      </c>
      <c r="D22" s="32">
        <v>3</v>
      </c>
      <c r="E22" s="33">
        <f ca="1">Data!H22</f>
        <v>3.5066666666666664</v>
      </c>
      <c r="F22" s="33">
        <f ca="1">Data!L22</f>
        <v>4.0000000000000001E-3</v>
      </c>
    </row>
    <row r="23" spans="1:6">
      <c r="A23" s="32">
        <v>40000</v>
      </c>
      <c r="B23" s="32" t="s">
        <v>12</v>
      </c>
      <c r="C23" s="32" t="s">
        <v>13</v>
      </c>
      <c r="D23" s="32">
        <v>3</v>
      </c>
      <c r="E23" s="33">
        <f ca="1">Data!H23</f>
        <v>3.496</v>
      </c>
      <c r="F23" s="33">
        <f ca="1">Data!L23</f>
        <v>6.6666666666666671E-3</v>
      </c>
    </row>
    <row r="24" spans="1:6">
      <c r="A24" s="32">
        <v>40000</v>
      </c>
      <c r="B24" s="32" t="s">
        <v>10</v>
      </c>
      <c r="C24" s="32" t="s">
        <v>14</v>
      </c>
      <c r="D24" s="32">
        <v>3</v>
      </c>
      <c r="E24" s="33">
        <f ca="1">Data!H24</f>
        <v>21.333333333333332</v>
      </c>
      <c r="F24" s="33">
        <f ca="1">Data!L24</f>
        <v>1.6E-2</v>
      </c>
    </row>
    <row r="25" spans="1:6">
      <c r="A25" s="32">
        <v>40000</v>
      </c>
      <c r="B25" s="32" t="s">
        <v>11</v>
      </c>
      <c r="C25" s="32" t="s">
        <v>14</v>
      </c>
      <c r="D25" s="32">
        <v>3</v>
      </c>
      <c r="E25" s="33">
        <f ca="1">Data!H25</f>
        <v>3.4866666666666668</v>
      </c>
      <c r="F25" s="33">
        <f ca="1">Data!L25</f>
        <v>6.6666666666666671E-3</v>
      </c>
    </row>
    <row r="26" spans="1:6">
      <c r="A26" s="32">
        <v>40000</v>
      </c>
      <c r="B26" s="32" t="s">
        <v>12</v>
      </c>
      <c r="C26" s="32" t="s">
        <v>14</v>
      </c>
      <c r="D26" s="32">
        <v>3</v>
      </c>
      <c r="E26" s="33">
        <f ca="1">Data!H26</f>
        <v>3.4933333333333336</v>
      </c>
      <c r="F26" s="33">
        <f ca="1">Data!L26</f>
        <v>5.3333333333333332E-3</v>
      </c>
    </row>
    <row r="27" spans="1:6">
      <c r="A27" s="32">
        <v>50000</v>
      </c>
      <c r="B27" s="32" t="s">
        <v>10</v>
      </c>
      <c r="C27" s="32" t="s">
        <v>13</v>
      </c>
      <c r="D27" s="32">
        <v>3</v>
      </c>
      <c r="E27" s="33">
        <f ca="1">Data!H27</f>
        <v>34.256</v>
      </c>
      <c r="F27" s="33">
        <f ca="1">Data!L27</f>
        <v>1.8666666666666668E-2</v>
      </c>
    </row>
    <row r="28" spans="1:6">
      <c r="A28" s="32">
        <v>50000</v>
      </c>
      <c r="B28" s="32" t="s">
        <v>11</v>
      </c>
      <c r="C28" s="32" t="s">
        <v>13</v>
      </c>
      <c r="D28" s="32">
        <v>3</v>
      </c>
      <c r="E28" s="33">
        <f ca="1">Data!H28</f>
        <v>5.4706666666666663</v>
      </c>
      <c r="F28" s="33">
        <f ca="1">Data!L28</f>
        <v>6.6666666666666671E-3</v>
      </c>
    </row>
    <row r="29" spans="1:6">
      <c r="A29" s="32">
        <v>50000</v>
      </c>
      <c r="B29" s="32" t="s">
        <v>12</v>
      </c>
      <c r="C29" s="32" t="s">
        <v>13</v>
      </c>
      <c r="D29" s="32">
        <v>3</v>
      </c>
      <c r="E29" s="33">
        <f ca="1">Data!H29</f>
        <v>5.4600000000000009</v>
      </c>
      <c r="F29" s="33">
        <f ca="1">Data!L29</f>
        <v>8.0000000000000002E-3</v>
      </c>
    </row>
    <row r="30" spans="1:6">
      <c r="A30" s="32">
        <v>50000</v>
      </c>
      <c r="B30" s="32" t="s">
        <v>10</v>
      </c>
      <c r="C30" s="32" t="s">
        <v>14</v>
      </c>
      <c r="D30" s="32">
        <v>3</v>
      </c>
      <c r="E30" s="33">
        <f ca="1">Data!H30</f>
        <v>34.636000000000003</v>
      </c>
      <c r="F30" s="33">
        <f ca="1">Data!L30</f>
        <v>1.6E-2</v>
      </c>
    </row>
    <row r="31" spans="1:6">
      <c r="A31" s="32">
        <v>50000</v>
      </c>
      <c r="B31" s="32" t="s">
        <v>11</v>
      </c>
      <c r="C31" s="32" t="s">
        <v>14</v>
      </c>
      <c r="D31" s="32">
        <v>3</v>
      </c>
      <c r="E31" s="33">
        <f ca="1">Data!H31</f>
        <v>5.4653333333333336</v>
      </c>
      <c r="F31" s="33">
        <f ca="1">Data!L31</f>
        <v>6.6666666666666671E-3</v>
      </c>
    </row>
    <row r="32" spans="1:6">
      <c r="A32" s="32">
        <v>50000</v>
      </c>
      <c r="B32" s="32" t="s">
        <v>12</v>
      </c>
      <c r="C32" s="32" t="s">
        <v>14</v>
      </c>
      <c r="D32" s="32">
        <v>3</v>
      </c>
      <c r="E32" s="33">
        <f ca="1">Data!H32</f>
        <v>5.4640000000000013</v>
      </c>
      <c r="F32" s="33">
        <f ca="1">Data!L32</f>
        <v>8.0000000000000002E-3</v>
      </c>
    </row>
    <row r="33" spans="1:6">
      <c r="A33" s="32">
        <v>60000</v>
      </c>
      <c r="B33" s="32" t="s">
        <v>10</v>
      </c>
      <c r="C33" s="32" t="s">
        <v>13</v>
      </c>
      <c r="D33" s="32">
        <v>3</v>
      </c>
      <c r="E33" s="33">
        <f ca="1">Data!H33</f>
        <v>51.145333333333333</v>
      </c>
      <c r="F33" s="33">
        <f ca="1">Data!L33</f>
        <v>2.2666666666666668E-2</v>
      </c>
    </row>
    <row r="34" spans="1:6">
      <c r="A34" s="32">
        <v>60000</v>
      </c>
      <c r="B34" s="32" t="s">
        <v>11</v>
      </c>
      <c r="C34" s="32" t="s">
        <v>13</v>
      </c>
      <c r="D34" s="32">
        <v>3</v>
      </c>
      <c r="E34" s="33">
        <f ca="1">Data!H34</f>
        <v>7.8586666666666671</v>
      </c>
      <c r="F34" s="33">
        <f ca="1">Data!L34</f>
        <v>6.6666666666666671E-3</v>
      </c>
    </row>
    <row r="35" spans="1:6">
      <c r="A35" s="32">
        <v>60000</v>
      </c>
      <c r="B35" s="32" t="s">
        <v>12</v>
      </c>
      <c r="C35" s="32" t="s">
        <v>13</v>
      </c>
      <c r="D35" s="32">
        <v>3</v>
      </c>
      <c r="E35" s="33">
        <f ca="1">Data!H35</f>
        <v>7.8573333333333331</v>
      </c>
      <c r="F35" s="33">
        <f ca="1">Data!L35</f>
        <v>8.0000000000000002E-3</v>
      </c>
    </row>
    <row r="36" spans="1:6">
      <c r="A36" s="32">
        <v>60000</v>
      </c>
      <c r="B36" s="32" t="s">
        <v>10</v>
      </c>
      <c r="C36" s="32" t="s">
        <v>14</v>
      </c>
      <c r="D36" s="32">
        <v>3</v>
      </c>
      <c r="E36" s="33">
        <f ca="1">Data!H36</f>
        <v>51.180000000000007</v>
      </c>
      <c r="F36" s="33">
        <f ca="1">Data!L36</f>
        <v>2.1333333333333333E-2</v>
      </c>
    </row>
    <row r="37" spans="1:6">
      <c r="A37" s="32">
        <v>60000</v>
      </c>
      <c r="B37" s="32" t="s">
        <v>11</v>
      </c>
      <c r="C37" s="32" t="s">
        <v>14</v>
      </c>
      <c r="D37" s="32">
        <v>3</v>
      </c>
      <c r="E37" s="33">
        <f ca="1">Data!H37</f>
        <v>7.8853333333333326</v>
      </c>
      <c r="F37" s="33">
        <f ca="1">Data!L37</f>
        <v>6.6666666666666671E-3</v>
      </c>
    </row>
    <row r="38" spans="1:6">
      <c r="A38" s="32">
        <v>60000</v>
      </c>
      <c r="B38" s="32" t="s">
        <v>12</v>
      </c>
      <c r="C38" s="32" t="s">
        <v>14</v>
      </c>
      <c r="D38" s="32">
        <v>3</v>
      </c>
      <c r="E38" s="33">
        <f ca="1">Data!H38</f>
        <v>7.8453333333333335</v>
      </c>
      <c r="F38" s="33">
        <f ca="1">Data!L38</f>
        <v>1.0666666666666666E-2</v>
      </c>
    </row>
    <row r="39" spans="1:6">
      <c r="A39" s="32">
        <v>80000</v>
      </c>
      <c r="B39" s="32" t="s">
        <v>10</v>
      </c>
      <c r="C39" s="32" t="s">
        <v>13</v>
      </c>
      <c r="D39" s="32">
        <v>3</v>
      </c>
      <c r="E39" s="33">
        <f ca="1">Data!H39</f>
        <v>95.782666666666671</v>
      </c>
      <c r="F39" s="33">
        <f ca="1">Data!L39</f>
        <v>2.9333333333333333E-2</v>
      </c>
    </row>
    <row r="40" spans="1:6">
      <c r="A40" s="32">
        <v>80000</v>
      </c>
      <c r="B40" s="32" t="s">
        <v>11</v>
      </c>
      <c r="C40" s="32" t="s">
        <v>13</v>
      </c>
      <c r="D40" s="32">
        <v>3</v>
      </c>
      <c r="E40" s="33">
        <f ca="1">Data!H40</f>
        <v>14.002666666666668</v>
      </c>
      <c r="F40" s="33">
        <f ca="1">Data!L40</f>
        <v>1.0666666666666666E-2</v>
      </c>
    </row>
    <row r="41" spans="1:6">
      <c r="A41" s="32">
        <v>80000</v>
      </c>
      <c r="B41" s="32" t="s">
        <v>12</v>
      </c>
      <c r="C41" s="32" t="s">
        <v>13</v>
      </c>
      <c r="D41" s="32">
        <v>3</v>
      </c>
      <c r="E41" s="33">
        <f ca="1">Data!H41</f>
        <v>13.923999999999999</v>
      </c>
      <c r="F41" s="33">
        <f ca="1">Data!L41</f>
        <v>1.3333333333333334E-2</v>
      </c>
    </row>
    <row r="42" spans="1:6">
      <c r="A42" s="32">
        <v>80000</v>
      </c>
      <c r="B42" s="32" t="s">
        <v>10</v>
      </c>
      <c r="C42" s="32" t="s">
        <v>14</v>
      </c>
      <c r="D42" s="32">
        <v>3</v>
      </c>
      <c r="E42" s="33">
        <f ca="1">Data!H42</f>
        <v>95.911999999999992</v>
      </c>
      <c r="F42" s="33">
        <f ca="1">Data!L42</f>
        <v>3.2000000000000001E-2</v>
      </c>
    </row>
    <row r="43" spans="1:6">
      <c r="A43" s="32">
        <v>80000</v>
      </c>
      <c r="B43" s="32" t="s">
        <v>11</v>
      </c>
      <c r="C43" s="32" t="s">
        <v>14</v>
      </c>
      <c r="D43" s="32">
        <v>3</v>
      </c>
      <c r="E43" s="33">
        <f ca="1">Data!H43</f>
        <v>13.928000000000003</v>
      </c>
      <c r="F43" s="33">
        <f ca="1">Data!L43</f>
        <v>1.2000000000000002E-2</v>
      </c>
    </row>
    <row r="44" spans="1:6">
      <c r="A44" s="32">
        <v>80000</v>
      </c>
      <c r="B44" s="32" t="s">
        <v>12</v>
      </c>
      <c r="C44" s="32" t="s">
        <v>14</v>
      </c>
      <c r="D44" s="32">
        <v>3</v>
      </c>
      <c r="E44" s="33">
        <f ca="1">Data!H44</f>
        <v>13.941333333333333</v>
      </c>
      <c r="F44" s="33">
        <f ca="1">Data!L44</f>
        <v>1.4666666666666666E-2</v>
      </c>
    </row>
    <row r="45" spans="1:6">
      <c r="A45" s="32">
        <v>90000</v>
      </c>
      <c r="B45" s="32" t="s">
        <v>10</v>
      </c>
      <c r="C45" s="32" t="s">
        <v>13</v>
      </c>
      <c r="D45" s="32">
        <v>3</v>
      </c>
      <c r="E45" s="33">
        <f ca="1">Data!H45</f>
        <v>122.63733333333333</v>
      </c>
      <c r="F45" s="33">
        <f ca="1">Data!L45</f>
        <v>3.7333333333333329E-2</v>
      </c>
    </row>
    <row r="46" spans="1:6">
      <c r="A46" s="32">
        <v>90000</v>
      </c>
      <c r="B46" s="32" t="s">
        <v>11</v>
      </c>
      <c r="C46" s="32" t="s">
        <v>13</v>
      </c>
      <c r="D46" s="32">
        <v>3</v>
      </c>
      <c r="E46" s="33">
        <f ca="1">Data!H46</f>
        <v>17.673333333333332</v>
      </c>
      <c r="F46" s="33">
        <f ca="1">Data!L46</f>
        <v>1.3333333333333334E-2</v>
      </c>
    </row>
    <row r="47" spans="1:6">
      <c r="A47" s="32">
        <v>90000</v>
      </c>
      <c r="B47" s="32" t="s">
        <v>12</v>
      </c>
      <c r="C47" s="32" t="s">
        <v>13</v>
      </c>
      <c r="D47" s="32">
        <v>3</v>
      </c>
      <c r="E47" s="33">
        <f ca="1">Data!H47</f>
        <v>17.686666666666664</v>
      </c>
      <c r="F47" s="33">
        <f ca="1">Data!L47</f>
        <v>1.6E-2</v>
      </c>
    </row>
    <row r="48" spans="1:6">
      <c r="A48" s="32">
        <v>90000</v>
      </c>
      <c r="B48" s="32" t="s">
        <v>10</v>
      </c>
      <c r="C48" s="32" t="s">
        <v>14</v>
      </c>
      <c r="D48" s="32">
        <v>3</v>
      </c>
      <c r="E48" s="33">
        <f ca="1">Data!H48</f>
        <v>122.92533333333331</v>
      </c>
      <c r="F48" s="33">
        <f ca="1">Data!L48</f>
        <v>3.4666666666666672E-2</v>
      </c>
    </row>
    <row r="49" spans="1:6">
      <c r="A49" s="32">
        <v>90000</v>
      </c>
      <c r="B49" s="32" t="s">
        <v>11</v>
      </c>
      <c r="C49" s="32" t="s">
        <v>14</v>
      </c>
      <c r="D49" s="32">
        <v>3</v>
      </c>
      <c r="E49" s="33">
        <f ca="1">Data!H49</f>
        <v>17.692000000000004</v>
      </c>
      <c r="F49" s="33">
        <f ca="1">Data!L49</f>
        <v>1.3333333333333334E-2</v>
      </c>
    </row>
    <row r="50" spans="1:6">
      <c r="A50" s="32">
        <v>90000</v>
      </c>
      <c r="B50" s="32" t="s">
        <v>12</v>
      </c>
      <c r="C50" s="32" t="s">
        <v>14</v>
      </c>
      <c r="D50" s="32">
        <v>3</v>
      </c>
      <c r="E50" s="33">
        <f ca="1">Data!H50</f>
        <v>17.693333333333332</v>
      </c>
      <c r="F50" s="33">
        <f ca="1">Data!L50</f>
        <v>1.3333333333333334E-2</v>
      </c>
    </row>
    <row r="51" spans="1:6">
      <c r="A51" s="32">
        <v>100000</v>
      </c>
      <c r="B51" s="32" t="s">
        <v>10</v>
      </c>
      <c r="C51" s="32" t="s">
        <v>13</v>
      </c>
      <c r="D51" s="32">
        <v>3</v>
      </c>
      <c r="E51" s="33">
        <f ca="1">Data!H51</f>
        <v>153.84400000000002</v>
      </c>
      <c r="F51" s="33">
        <f ca="1">Data!L51</f>
        <v>3.4666666666666665E-2</v>
      </c>
    </row>
    <row r="52" spans="1:6">
      <c r="A52" s="32">
        <v>100000</v>
      </c>
      <c r="B52" s="32" t="s">
        <v>11</v>
      </c>
      <c r="C52" s="32" t="s">
        <v>13</v>
      </c>
      <c r="D52" s="32">
        <v>3</v>
      </c>
      <c r="E52" s="33">
        <f ca="1">Data!H52</f>
        <v>21.84</v>
      </c>
      <c r="F52" s="33">
        <f ca="1">Data!L52</f>
        <v>1.4666666666666666E-2</v>
      </c>
    </row>
    <row r="53" spans="1:6">
      <c r="A53" s="32">
        <v>100000</v>
      </c>
      <c r="B53" s="32" t="s">
        <v>12</v>
      </c>
      <c r="C53" s="32" t="s">
        <v>13</v>
      </c>
      <c r="D53" s="32">
        <v>3</v>
      </c>
      <c r="E53" s="33">
        <f ca="1">Data!H53</f>
        <v>21.829333333333334</v>
      </c>
      <c r="F53" s="33">
        <f ca="1">Data!L53</f>
        <v>1.8666666666666668E-2</v>
      </c>
    </row>
    <row r="54" spans="1:6">
      <c r="A54" s="32">
        <v>100000</v>
      </c>
      <c r="B54" s="32" t="s">
        <v>10</v>
      </c>
      <c r="C54" s="32" t="s">
        <v>14</v>
      </c>
      <c r="D54" s="32">
        <v>3</v>
      </c>
      <c r="E54" s="33">
        <f ca="1">Data!H54</f>
        <v>152.67600000000002</v>
      </c>
      <c r="F54" s="33">
        <f ca="1">Data!L54</f>
        <v>0.04</v>
      </c>
    </row>
    <row r="55" spans="1:6">
      <c r="A55" s="32">
        <v>100000</v>
      </c>
      <c r="B55" s="32" t="s">
        <v>11</v>
      </c>
      <c r="C55" s="32" t="s">
        <v>14</v>
      </c>
      <c r="D55" s="32">
        <v>3</v>
      </c>
      <c r="E55" s="33">
        <f ca="1">Data!H55</f>
        <v>21.822666666666663</v>
      </c>
      <c r="F55" s="33">
        <f ca="1">Data!L55</f>
        <v>1.4666666666666666E-2</v>
      </c>
    </row>
    <row r="56" spans="1:6">
      <c r="A56" s="32">
        <v>100000</v>
      </c>
      <c r="B56" s="32" t="s">
        <v>12</v>
      </c>
      <c r="C56" s="32" t="s">
        <v>14</v>
      </c>
      <c r="D56" s="32">
        <v>3</v>
      </c>
      <c r="E56" s="33">
        <f ca="1">Data!H56</f>
        <v>21.829333333333334</v>
      </c>
      <c r="F56" s="33">
        <f ca="1">Data!L56</f>
        <v>1.7333333333333336E-2</v>
      </c>
    </row>
    <row r="57" spans="1:6">
      <c r="A57" s="32">
        <v>150000</v>
      </c>
      <c r="B57" s="32" t="s">
        <v>10</v>
      </c>
      <c r="C57" s="32" t="s">
        <v>13</v>
      </c>
      <c r="D57" s="32">
        <v>3</v>
      </c>
      <c r="E57" s="33">
        <f ca="1">Data!H57</f>
        <v>364.93199999999996</v>
      </c>
      <c r="F57" s="33">
        <f ca="1">Data!L57</f>
        <v>6.4000000000000001E-2</v>
      </c>
    </row>
    <row r="58" spans="1:6">
      <c r="A58" s="32">
        <v>150000</v>
      </c>
      <c r="B58" s="32" t="s">
        <v>11</v>
      </c>
      <c r="C58" s="32" t="s">
        <v>13</v>
      </c>
      <c r="D58" s="32">
        <v>3</v>
      </c>
      <c r="E58" s="33">
        <f ca="1">Data!H58</f>
        <v>49.072000000000003</v>
      </c>
      <c r="F58" s="33">
        <f ca="1">Data!L58</f>
        <v>2.1333333333333333E-2</v>
      </c>
    </row>
    <row r="59" spans="1:6">
      <c r="A59" s="32">
        <v>150000</v>
      </c>
      <c r="B59" s="32" t="s">
        <v>12</v>
      </c>
      <c r="C59" s="32" t="s">
        <v>13</v>
      </c>
      <c r="D59" s="32">
        <v>3</v>
      </c>
      <c r="E59" s="33">
        <f ca="1">Data!H59</f>
        <v>49.165333333333336</v>
      </c>
      <c r="F59" s="33">
        <f ca="1">Data!L59</f>
        <v>2.2666666666666668E-2</v>
      </c>
    </row>
    <row r="60" spans="1:6">
      <c r="A60" s="32">
        <v>150000</v>
      </c>
      <c r="B60" s="32" t="s">
        <v>10</v>
      </c>
      <c r="C60" s="32" t="s">
        <v>14</v>
      </c>
      <c r="D60" s="32">
        <v>3</v>
      </c>
      <c r="E60" s="33">
        <f ca="1">Data!H60</f>
        <v>364.64933333333329</v>
      </c>
      <c r="F60" s="33">
        <f ca="1">Data!L60</f>
        <v>6.133333333333333E-2</v>
      </c>
    </row>
    <row r="61" spans="1:6">
      <c r="A61" s="32">
        <v>150000</v>
      </c>
      <c r="B61" s="32" t="s">
        <v>11</v>
      </c>
      <c r="C61" s="32" t="s">
        <v>14</v>
      </c>
      <c r="D61" s="32">
        <v>3</v>
      </c>
      <c r="E61" s="33">
        <f ca="1">Data!H61</f>
        <v>49.142666666666663</v>
      </c>
      <c r="F61" s="33">
        <f ca="1">Data!L61</f>
        <v>0.02</v>
      </c>
    </row>
    <row r="62" spans="1:6">
      <c r="A62" s="32">
        <v>150000</v>
      </c>
      <c r="B62" s="32" t="s">
        <v>12</v>
      </c>
      <c r="C62" s="32" t="s">
        <v>14</v>
      </c>
      <c r="D62" s="32">
        <v>3</v>
      </c>
      <c r="E62" s="33">
        <f ca="1">Data!H62</f>
        <v>49.126666666666665</v>
      </c>
      <c r="F62" s="33">
        <f ca="1">Data!L62</f>
        <v>3.2000000000000001E-2</v>
      </c>
    </row>
    <row r="63" spans="1:6">
      <c r="A63" s="32">
        <v>200000</v>
      </c>
      <c r="B63" s="32" t="s">
        <v>10</v>
      </c>
      <c r="C63" s="32" t="s">
        <v>13</v>
      </c>
      <c r="D63" s="32">
        <v>3</v>
      </c>
      <c r="E63" s="33">
        <f ca="1">Data!H63</f>
        <v>743.07866666666666</v>
      </c>
      <c r="F63" s="33">
        <f ca="1">Data!L63</f>
        <v>8.666666666666667E-2</v>
      </c>
    </row>
    <row r="64" spans="1:6">
      <c r="A64" s="32">
        <v>200000</v>
      </c>
      <c r="B64" s="32" t="s">
        <v>11</v>
      </c>
      <c r="C64" s="32" t="s">
        <v>13</v>
      </c>
      <c r="D64" s="32">
        <v>3</v>
      </c>
      <c r="E64" s="33">
        <f ca="1">Data!H64</f>
        <v>87.85333333333331</v>
      </c>
      <c r="F64" s="33">
        <f ca="1">Data!L64</f>
        <v>3.0666666666666665E-2</v>
      </c>
    </row>
    <row r="65" spans="1:6">
      <c r="A65" s="32">
        <v>200000</v>
      </c>
      <c r="B65" s="32" t="s">
        <v>12</v>
      </c>
      <c r="C65" s="32" t="s">
        <v>13</v>
      </c>
      <c r="D65" s="32">
        <v>3</v>
      </c>
      <c r="E65" s="33">
        <f ca="1">Data!H65</f>
        <v>87.608000000000004</v>
      </c>
      <c r="F65" s="33">
        <f ca="1">Data!L65</f>
        <v>3.0666666666666665E-2</v>
      </c>
    </row>
    <row r="66" spans="1:6">
      <c r="A66" s="32">
        <v>200000</v>
      </c>
      <c r="B66" s="32" t="s">
        <v>10</v>
      </c>
      <c r="C66" s="32" t="s">
        <v>14</v>
      </c>
      <c r="D66" s="32">
        <v>3</v>
      </c>
      <c r="E66" s="33">
        <f ca="1">Data!H66</f>
        <v>742.17733333333342</v>
      </c>
      <c r="F66" s="33">
        <f ca="1">Data!L66</f>
        <v>8.8000000000000009E-2</v>
      </c>
    </row>
    <row r="67" spans="1:6">
      <c r="A67" s="32">
        <v>200000</v>
      </c>
      <c r="B67" s="32" t="s">
        <v>11</v>
      </c>
      <c r="C67" s="32" t="s">
        <v>14</v>
      </c>
      <c r="D67" s="32">
        <v>3</v>
      </c>
      <c r="E67" s="33">
        <f ca="1">Data!H67</f>
        <v>87.534666666666666</v>
      </c>
      <c r="F67" s="33">
        <f ca="1">Data!L67</f>
        <v>3.0666666666666665E-2</v>
      </c>
    </row>
    <row r="68" spans="1:6">
      <c r="A68" s="32">
        <v>200000</v>
      </c>
      <c r="B68" s="32" t="s">
        <v>12</v>
      </c>
      <c r="C68" s="32" t="s">
        <v>14</v>
      </c>
      <c r="D68" s="32">
        <v>3</v>
      </c>
      <c r="E68" s="33">
        <f ca="1">Data!H68</f>
        <v>87.543999999999997</v>
      </c>
      <c r="F68" s="33">
        <f ca="1">Data!L68</f>
        <v>3.8666666666666662E-2</v>
      </c>
    </row>
    <row r="69" spans="1:6">
      <c r="A69" s="32">
        <v>250000</v>
      </c>
      <c r="B69" s="32" t="s">
        <v>10</v>
      </c>
      <c r="C69" s="32" t="s">
        <v>13</v>
      </c>
      <c r="D69" s="32">
        <v>3</v>
      </c>
      <c r="E69" s="33">
        <f ca="1">Data!H69</f>
        <v>1242.9346666666668</v>
      </c>
      <c r="F69" s="33">
        <f ca="1">Data!L69</f>
        <v>0.11466666666666665</v>
      </c>
    </row>
    <row r="70" spans="1:6">
      <c r="A70" s="32">
        <v>250000</v>
      </c>
      <c r="B70" s="32" t="s">
        <v>11</v>
      </c>
      <c r="C70" s="32" t="s">
        <v>13</v>
      </c>
      <c r="D70" s="32">
        <v>3</v>
      </c>
      <c r="E70" s="33">
        <f ca="1">Data!H70</f>
        <v>136.03200000000001</v>
      </c>
      <c r="F70" s="33">
        <f ca="1">Data!L70</f>
        <v>3.3333333333333333E-2</v>
      </c>
    </row>
    <row r="71" spans="1:6">
      <c r="A71" s="32">
        <v>250000</v>
      </c>
      <c r="B71" s="32" t="s">
        <v>12</v>
      </c>
      <c r="C71" s="32" t="s">
        <v>13</v>
      </c>
      <c r="D71" s="32">
        <v>3</v>
      </c>
      <c r="E71" s="33">
        <f ca="1">Data!H71</f>
        <v>136.63733333333332</v>
      </c>
      <c r="F71" s="33">
        <f ca="1">Data!L71</f>
        <v>4.5333333333333337E-2</v>
      </c>
    </row>
    <row r="72" spans="1:6">
      <c r="A72" s="32">
        <v>250000</v>
      </c>
      <c r="B72" s="32" t="s">
        <v>10</v>
      </c>
      <c r="C72" s="32" t="s">
        <v>14</v>
      </c>
      <c r="D72" s="32">
        <v>3</v>
      </c>
      <c r="E72" s="33">
        <f ca="1">Data!H72</f>
        <v>1241.9106666666667</v>
      </c>
      <c r="F72" s="33">
        <f ca="1">Data!L72</f>
        <v>0.11733333333333333</v>
      </c>
    </row>
    <row r="73" spans="1:6">
      <c r="A73" s="32">
        <v>250000</v>
      </c>
      <c r="B73" s="32" t="s">
        <v>11</v>
      </c>
      <c r="C73" s="32" t="s">
        <v>14</v>
      </c>
      <c r="D73" s="32">
        <v>3</v>
      </c>
      <c r="E73" s="33">
        <f ca="1">Data!H73</f>
        <v>136.50933333333333</v>
      </c>
      <c r="F73" s="33">
        <f ca="1">Data!L73</f>
        <v>3.8666666666666662E-2</v>
      </c>
    </row>
    <row r="74" spans="1:6">
      <c r="A74" s="32">
        <v>250000</v>
      </c>
      <c r="B74" s="32" t="s">
        <v>12</v>
      </c>
      <c r="C74" s="32" t="s">
        <v>14</v>
      </c>
      <c r="D74" s="32">
        <v>3</v>
      </c>
      <c r="E74" s="33">
        <f ca="1">Data!H74</f>
        <v>136.34933333333333</v>
      </c>
      <c r="F74" s="33">
        <f ca="1">Data!L74</f>
        <v>5.0666666666666665E-2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</vt:lpstr>
      <vt:lpstr>Data</vt:lpstr>
      <vt:lpstr>Analysis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2020-06-04T04:47:43Z</dcterms:created>
  <dcterms:modified xsi:type="dcterms:W3CDTF">2020-06-05T14:13:01Z</dcterms:modified>
</cp:coreProperties>
</file>