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360"/>
  </bookViews>
  <sheets>
    <sheet name="Sheet1 (2)" sheetId="2" r:id="rId1"/>
    <sheet name="Sheet1" sheetId="1" r:id="rId2"/>
  </sheets>
  <calcPr calcId="144525"/>
</workbook>
</file>

<file path=xl/sharedStrings.xml><?xml version="1.0" encoding="utf-8"?>
<sst xmlns="http://schemas.openxmlformats.org/spreadsheetml/2006/main" count="155" uniqueCount="94">
  <si>
    <t>序号</t>
  </si>
  <si>
    <t>姓名</t>
  </si>
  <si>
    <t>出生年月</t>
  </si>
  <si>
    <t>性别</t>
  </si>
  <si>
    <t>本科院系</t>
  </si>
  <si>
    <t>本科专业</t>
  </si>
  <si>
    <t>成绩绩点</t>
  </si>
  <si>
    <t>专业总排名</t>
  </si>
  <si>
    <t>四级成绩</t>
  </si>
  <si>
    <t>六级成绩</t>
  </si>
  <si>
    <t>联系电话</t>
  </si>
  <si>
    <t>是否考研网管中心/拟报导师（不确定填写皆可）</t>
  </si>
  <si>
    <t>是否保研网管中心/导师</t>
  </si>
  <si>
    <t>如果是保研学生，请填写导师已经分配的毕设题目</t>
  </si>
  <si>
    <t>蔡俊儒</t>
  </si>
  <si>
    <t>男</t>
  </si>
  <si>
    <t>电子工程学院</t>
  </si>
  <si>
    <t>电子科学与技术</t>
  </si>
  <si>
    <t>3.69/4.0</t>
  </si>
  <si>
    <t>9/138</t>
  </si>
  <si>
    <t>否</t>
  </si>
  <si>
    <t>是/王颖</t>
  </si>
  <si>
    <t>叶帆</t>
  </si>
  <si>
    <t>计算机学院</t>
  </si>
  <si>
    <t>计算机科学与技术</t>
  </si>
  <si>
    <t>7.566/10</t>
  </si>
  <si>
    <t>315/388</t>
  </si>
  <si>
    <t>是/皆可</t>
  </si>
  <si>
    <t>林诗炫</t>
  </si>
  <si>
    <t>女</t>
  </si>
  <si>
    <t>电子信息科学与技术</t>
  </si>
  <si>
    <t>3.03/4</t>
  </si>
  <si>
    <t>89/120</t>
  </si>
  <si>
    <t>皆可</t>
  </si>
  <si>
    <t>姜恺权</t>
  </si>
  <si>
    <t>计算机院</t>
  </si>
  <si>
    <t>1.82/4</t>
  </si>
  <si>
    <t>379/388</t>
  </si>
  <si>
    <t>于懂懂</t>
  </si>
  <si>
    <t>网络空间安全学院</t>
  </si>
  <si>
    <t>3.49/4.0</t>
  </si>
  <si>
    <t>18/64</t>
  </si>
  <si>
    <t>是/王智立</t>
  </si>
  <si>
    <t>张林林</t>
  </si>
  <si>
    <t>8.038/10</t>
  </si>
  <si>
    <t>248/388</t>
  </si>
  <si>
    <t>昝计嘉</t>
  </si>
  <si>
    <t>数字媒体与设计艺术学院</t>
  </si>
  <si>
    <t>数字媒体技术</t>
  </si>
  <si>
    <t>3.5/4</t>
  </si>
  <si>
    <t>16/63</t>
  </si>
  <si>
    <t>李志成</t>
  </si>
  <si>
    <t>网络工程</t>
  </si>
  <si>
    <t>2.55/4</t>
  </si>
  <si>
    <t>40/69</t>
  </si>
  <si>
    <t>顾盼</t>
  </si>
  <si>
    <t>信息与通信工程学院</t>
  </si>
  <si>
    <t>信息工程</t>
  </si>
  <si>
    <t>8.573/10</t>
  </si>
  <si>
    <t>66/230</t>
  </si>
  <si>
    <t>粟邹霖澳（不考网管）</t>
  </si>
  <si>
    <t>理学院</t>
  </si>
  <si>
    <t>信息与计算科学</t>
  </si>
  <si>
    <t>7.774/10</t>
  </si>
  <si>
    <t>22/33</t>
  </si>
  <si>
    <t>杨钊颖</t>
  </si>
  <si>
    <t>2.64/4</t>
  </si>
  <si>
    <t>33/69</t>
  </si>
  <si>
    <t>是</t>
  </si>
  <si>
    <t>周鹤</t>
  </si>
  <si>
    <t>网络空间安全</t>
  </si>
  <si>
    <t>2.89/4</t>
  </si>
  <si>
    <t>50/64</t>
  </si>
  <si>
    <t>陈泽铧</t>
  </si>
  <si>
    <t>国际学院</t>
  </si>
  <si>
    <t>电子商务及法律</t>
  </si>
  <si>
    <t>91.24/100</t>
  </si>
  <si>
    <t>3/180</t>
  </si>
  <si>
    <t>陈露元</t>
  </si>
  <si>
    <t xml:space="preserve">  计算机学院</t>
  </si>
  <si>
    <t xml:space="preserve">    计算机科学与技术</t>
  </si>
  <si>
    <t xml:space="preserve">      8.338/10</t>
  </si>
  <si>
    <t xml:space="preserve">     159/404</t>
  </si>
  <si>
    <t xml:space="preserve">         563</t>
  </si>
  <si>
    <t xml:space="preserve">           否</t>
  </si>
  <si>
    <t xml:space="preserve">        是/王智立</t>
  </si>
  <si>
    <t>孟阳</t>
  </si>
  <si>
    <t>82.37/100</t>
  </si>
  <si>
    <t>206/404</t>
  </si>
  <si>
    <t>郭岳彬</t>
  </si>
  <si>
    <t>1999.2.24</t>
  </si>
  <si>
    <t>8.465/10</t>
  </si>
  <si>
    <t>66/233</t>
  </si>
  <si>
    <t xml:space="preserve"> 谭灿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</si>
</sst>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0.00_);[Red]\(0.00\)"/>
  </numFmts>
  <fonts count="25">
    <font>
      <sz val="11"/>
      <color theme="1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1"/>
      <color rgb="FF000000"/>
      <name val="等线"/>
      <charset val="134"/>
    </font>
    <font>
      <sz val="11"/>
      <color theme="1"/>
      <name val="等线"/>
      <charset val="134"/>
      <scheme val="minor"/>
    </font>
    <font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9" fillId="0" borderId="0" applyFon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2" fillId="13" borderId="4" applyNumberFormat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" fillId="19" borderId="5" applyNumberFormat="0" applyFon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21" fillId="12" borderId="8" applyNumberFormat="0" applyAlignment="0" applyProtection="0">
      <alignment vertical="center"/>
    </xf>
    <xf numFmtId="0" fontId="11" fillId="12" borderId="4" applyNumberFormat="0" applyAlignment="0" applyProtection="0">
      <alignment vertical="center"/>
    </xf>
    <xf numFmtId="0" fontId="6" fillId="6" borderId="3" applyNumberFormat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</cellStyleXfs>
  <cellXfs count="38">
    <xf numFmtId="0" fontId="0" fillId="0" borderId="0" xfId="0"/>
    <xf numFmtId="49" fontId="0" fillId="0" borderId="0" xfId="0" applyNumberFormat="1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0" fillId="2" borderId="0" xfId="0" applyFill="1"/>
    <xf numFmtId="0" fontId="0" fillId="3" borderId="0" xfId="0" applyFill="1" applyAlignment="1">
      <alignment vertical="center"/>
    </xf>
    <xf numFmtId="0" fontId="0" fillId="4" borderId="0" xfId="0" applyFill="1" applyAlignment="1">
      <alignment vertical="center"/>
    </xf>
    <xf numFmtId="0" fontId="0" fillId="2" borderId="0" xfId="0" applyFill="1" applyAlignment="1">
      <alignment vertical="center"/>
    </xf>
    <xf numFmtId="0" fontId="1" fillId="0" borderId="0" xfId="0" applyFont="1" applyFill="1" applyAlignment="1">
      <alignment vertical="center"/>
    </xf>
    <xf numFmtId="0" fontId="0" fillId="4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49" fontId="0" fillId="0" borderId="1" xfId="0" applyNumberFormat="1" applyBorder="1" applyAlignment="1">
      <alignment horizontal="center" vertical="center" wrapText="1"/>
    </xf>
    <xf numFmtId="57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57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58" fontId="0" fillId="0" borderId="0" xfId="0" applyNumberFormat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 vertical="center"/>
    </xf>
    <xf numFmtId="57" fontId="0" fillId="0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/>
    </xf>
    <xf numFmtId="57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wrapText="1"/>
    </xf>
    <xf numFmtId="57" fontId="0" fillId="2" borderId="0" xfId="0" applyNumberFormat="1" applyFill="1" applyAlignment="1">
      <alignment horizontal="center"/>
    </xf>
    <xf numFmtId="0" fontId="0" fillId="4" borderId="0" xfId="0" applyFill="1" applyAlignment="1">
      <alignment horizontal="center" vertical="center"/>
    </xf>
    <xf numFmtId="57" fontId="0" fillId="4" borderId="0" xfId="0" applyNumberForma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57" fontId="1" fillId="0" borderId="0" xfId="0" applyNumberFormat="1" applyFont="1" applyFill="1" applyAlignment="1">
      <alignment horizontal="center" vertical="center"/>
    </xf>
    <xf numFmtId="0" fontId="0" fillId="4" borderId="0" xfId="0" applyFill="1" applyAlignment="1">
      <alignment horizontal="center"/>
    </xf>
    <xf numFmtId="49" fontId="0" fillId="4" borderId="0" xfId="0" applyNumberFormat="1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0" fillId="4" borderId="0" xfId="0" applyNumberFormat="1" applyFill="1" applyAlignment="1">
      <alignment horizontal="center" vertical="center"/>
    </xf>
    <xf numFmtId="176" fontId="0" fillId="4" borderId="0" xfId="0" applyNumberForma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"/>
  <sheetViews>
    <sheetView tabSelected="1" workbookViewId="0">
      <selection activeCell="J8" sqref="J8"/>
    </sheetView>
  </sheetViews>
  <sheetFormatPr defaultColWidth="9" defaultRowHeight="13.8" outlineLevelRow="1"/>
  <cols>
    <col min="1" max="1" width="6" style="10" customWidth="1"/>
    <col min="2" max="2" width="10" style="10" customWidth="1"/>
    <col min="3" max="3" width="12.3333333333333" style="10" customWidth="1"/>
    <col min="4" max="4" width="6.33333333333333" style="10" customWidth="1"/>
    <col min="5" max="5" width="22.5" style="11" customWidth="1"/>
    <col min="6" max="6" width="16.25" style="10" customWidth="1"/>
    <col min="7" max="7" width="11.25" style="10" customWidth="1"/>
    <col min="8" max="8" width="9.83333333333333" style="10" customWidth="1"/>
    <col min="9" max="9" width="7.25" style="10" customWidth="1"/>
    <col min="10" max="10" width="6.83333333333333" style="10" customWidth="1"/>
    <col min="11" max="11" width="13.5833333333333" style="10" customWidth="1"/>
    <col min="12" max="12" width="16.25" style="10" customWidth="1"/>
    <col min="13" max="13" width="12.25" style="10" customWidth="1"/>
    <col min="14" max="14" width="22.6666666666667" customWidth="1"/>
  </cols>
  <sheetData>
    <row r="1" s="1" customFormat="1" ht="45.75" customHeight="1" spans="1:14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12</v>
      </c>
      <c r="N1" s="12" t="s">
        <v>13</v>
      </c>
    </row>
    <row r="2" spans="2:13">
      <c r="B2" s="10" t="s">
        <v>14</v>
      </c>
      <c r="C2" s="13">
        <v>36982</v>
      </c>
      <c r="D2" s="10" t="s">
        <v>15</v>
      </c>
      <c r="E2" s="11" t="s">
        <v>16</v>
      </c>
      <c r="F2" s="10" t="s">
        <v>17</v>
      </c>
      <c r="G2" s="10" t="s">
        <v>18</v>
      </c>
      <c r="H2" s="10" t="s">
        <v>19</v>
      </c>
      <c r="I2" s="10">
        <v>492</v>
      </c>
      <c r="J2" s="10">
        <v>442</v>
      </c>
      <c r="K2" s="10">
        <v>15574307005</v>
      </c>
      <c r="L2" s="10" t="s">
        <v>20</v>
      </c>
      <c r="M2" s="10" t="s">
        <v>21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7"/>
  <sheetViews>
    <sheetView workbookViewId="0">
      <selection activeCell="B13" sqref="B13"/>
    </sheetView>
  </sheetViews>
  <sheetFormatPr defaultColWidth="9" defaultRowHeight="13.8"/>
  <cols>
    <col min="1" max="1" width="6" style="10" customWidth="1"/>
    <col min="2" max="2" width="29.5833333333333" style="10" customWidth="1"/>
    <col min="3" max="3" width="12.3333333333333" style="10" customWidth="1"/>
    <col min="4" max="4" width="6.33333333333333" style="10" customWidth="1"/>
    <col min="5" max="5" width="14.75" style="11" customWidth="1"/>
    <col min="6" max="6" width="14.5" style="10" customWidth="1"/>
    <col min="7" max="7" width="11.25" style="10" customWidth="1"/>
    <col min="8" max="8" width="9.83333333333333" style="10" customWidth="1"/>
    <col min="9" max="9" width="11.3333333333333" style="10" customWidth="1"/>
    <col min="10" max="10" width="7.25" style="10" customWidth="1"/>
    <col min="11" max="11" width="18.5" style="10" customWidth="1"/>
    <col min="12" max="12" width="13.5833333333333" style="10" customWidth="1"/>
    <col min="13" max="13" width="12.25" style="10" customWidth="1"/>
    <col min="14" max="14" width="16.25" style="10" customWidth="1"/>
  </cols>
  <sheetData>
    <row r="1" s="1" customFormat="1" ht="45.75" customHeight="1" spans="1:14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/>
      <c r="J1" s="12" t="s">
        <v>8</v>
      </c>
      <c r="K1" s="12" t="s">
        <v>9</v>
      </c>
      <c r="L1" s="12" t="s">
        <v>10</v>
      </c>
      <c r="M1" s="12" t="s">
        <v>12</v>
      </c>
      <c r="N1" s="12" t="s">
        <v>11</v>
      </c>
    </row>
    <row r="2" spans="1:14">
      <c r="A2" s="10">
        <v>1</v>
      </c>
      <c r="B2" s="10" t="s">
        <v>22</v>
      </c>
      <c r="C2" s="13">
        <v>36805</v>
      </c>
      <c r="D2" s="10" t="s">
        <v>15</v>
      </c>
      <c r="E2" s="11" t="s">
        <v>23</v>
      </c>
      <c r="F2" s="10" t="s">
        <v>24</v>
      </c>
      <c r="G2" s="10" t="s">
        <v>25</v>
      </c>
      <c r="H2" s="10" t="s">
        <v>26</v>
      </c>
      <c r="I2" s="10">
        <f>315/388</f>
        <v>0.811855670103093</v>
      </c>
      <c r="J2" s="10">
        <v>566</v>
      </c>
      <c r="K2" s="35">
        <v>442</v>
      </c>
      <c r="L2" s="10">
        <v>13671003713</v>
      </c>
      <c r="N2" s="10" t="s">
        <v>27</v>
      </c>
    </row>
    <row r="3" s="2" customFormat="1" spans="1:14">
      <c r="A3" s="14">
        <v>2</v>
      </c>
      <c r="B3" s="14" t="s">
        <v>28</v>
      </c>
      <c r="C3" s="15">
        <v>36192</v>
      </c>
      <c r="D3" s="14" t="s">
        <v>29</v>
      </c>
      <c r="E3" s="16" t="s">
        <v>16</v>
      </c>
      <c r="F3" s="14" t="s">
        <v>30</v>
      </c>
      <c r="G3" s="17" t="s">
        <v>31</v>
      </c>
      <c r="H3" s="14" t="s">
        <v>32</v>
      </c>
      <c r="I3" s="14">
        <f>89/120</f>
        <v>0.741666666666667</v>
      </c>
      <c r="J3" s="14">
        <v>583</v>
      </c>
      <c r="K3" s="14">
        <v>468</v>
      </c>
      <c r="L3" s="14">
        <v>17759916098</v>
      </c>
      <c r="M3" s="14" t="s">
        <v>20</v>
      </c>
      <c r="N3" s="14" t="s">
        <v>33</v>
      </c>
    </row>
    <row r="4" s="3" customFormat="1" spans="1:14">
      <c r="A4" s="18">
        <v>3</v>
      </c>
      <c r="B4" s="19" t="s">
        <v>34</v>
      </c>
      <c r="C4" s="20">
        <v>35977</v>
      </c>
      <c r="D4" s="19" t="s">
        <v>15</v>
      </c>
      <c r="E4" s="21" t="s">
        <v>35</v>
      </c>
      <c r="F4" s="19" t="s">
        <v>24</v>
      </c>
      <c r="G4" s="19" t="s">
        <v>36</v>
      </c>
      <c r="H4" s="19" t="s">
        <v>37</v>
      </c>
      <c r="I4" s="19">
        <f>379/388</f>
        <v>0.97680412371134</v>
      </c>
      <c r="J4" s="19">
        <v>471</v>
      </c>
      <c r="K4" s="19"/>
      <c r="L4" s="19">
        <v>15501075055</v>
      </c>
      <c r="M4" s="19" t="s">
        <v>20</v>
      </c>
      <c r="N4" s="19" t="s">
        <v>27</v>
      </c>
    </row>
    <row r="5" s="4" customFormat="1" ht="27.6" spans="1:14">
      <c r="A5" s="22">
        <v>4</v>
      </c>
      <c r="B5" s="23" t="s">
        <v>38</v>
      </c>
      <c r="C5" s="24">
        <v>35977</v>
      </c>
      <c r="D5" s="23" t="s">
        <v>15</v>
      </c>
      <c r="E5" s="25" t="s">
        <v>39</v>
      </c>
      <c r="F5" s="23" t="s">
        <v>39</v>
      </c>
      <c r="G5" s="23" t="s">
        <v>40</v>
      </c>
      <c r="H5" s="23" t="s">
        <v>41</v>
      </c>
      <c r="I5" s="23">
        <f>18/64</f>
        <v>0.28125</v>
      </c>
      <c r="J5" s="23">
        <v>448</v>
      </c>
      <c r="K5" s="23"/>
      <c r="L5" s="23"/>
      <c r="M5" s="23" t="s">
        <v>20</v>
      </c>
      <c r="N5" s="23" t="s">
        <v>42</v>
      </c>
    </row>
    <row r="6" spans="1:14">
      <c r="A6" s="10">
        <v>5</v>
      </c>
      <c r="B6" s="10" t="s">
        <v>43</v>
      </c>
      <c r="C6" s="15">
        <v>36312</v>
      </c>
      <c r="D6" s="14" t="s">
        <v>15</v>
      </c>
      <c r="E6" s="16" t="s">
        <v>23</v>
      </c>
      <c r="F6" s="14" t="s">
        <v>24</v>
      </c>
      <c r="G6" s="14" t="s">
        <v>44</v>
      </c>
      <c r="H6" s="14" t="s">
        <v>45</v>
      </c>
      <c r="I6" s="14">
        <f>248/388</f>
        <v>0.639175257731959</v>
      </c>
      <c r="J6" s="14">
        <v>542</v>
      </c>
      <c r="K6" s="14">
        <v>471</v>
      </c>
      <c r="L6" s="14">
        <v>13521599075</v>
      </c>
      <c r="N6" s="14" t="s">
        <v>27</v>
      </c>
    </row>
    <row r="7" s="4" customFormat="1" ht="27.6" spans="1:14">
      <c r="A7" s="22">
        <v>6</v>
      </c>
      <c r="B7" s="23" t="s">
        <v>46</v>
      </c>
      <c r="C7" s="26">
        <v>36220</v>
      </c>
      <c r="D7" s="23" t="s">
        <v>15</v>
      </c>
      <c r="E7" s="25" t="s">
        <v>47</v>
      </c>
      <c r="F7" s="23" t="s">
        <v>48</v>
      </c>
      <c r="G7" s="23" t="s">
        <v>49</v>
      </c>
      <c r="H7" s="23" t="s">
        <v>50</v>
      </c>
      <c r="I7" s="23">
        <f>16/63</f>
        <v>0.253968253968254</v>
      </c>
      <c r="J7" s="23">
        <v>613</v>
      </c>
      <c r="K7" s="23">
        <v>543</v>
      </c>
      <c r="L7" s="23">
        <v>13601742728</v>
      </c>
      <c r="M7" s="23" t="s">
        <v>20</v>
      </c>
      <c r="N7" s="23" t="s">
        <v>33</v>
      </c>
    </row>
    <row r="8" s="5" customFormat="1" spans="1:14">
      <c r="A8" s="10">
        <v>7</v>
      </c>
      <c r="B8" s="19" t="s">
        <v>51</v>
      </c>
      <c r="C8" s="20">
        <v>36096</v>
      </c>
      <c r="D8" s="19" t="s">
        <v>15</v>
      </c>
      <c r="E8" s="19" t="s">
        <v>23</v>
      </c>
      <c r="F8" s="19" t="s">
        <v>52</v>
      </c>
      <c r="G8" s="19" t="s">
        <v>53</v>
      </c>
      <c r="H8" s="19" t="s">
        <v>54</v>
      </c>
      <c r="I8" s="19">
        <f>40/69</f>
        <v>0.579710144927536</v>
      </c>
      <c r="J8" s="19">
        <v>475</v>
      </c>
      <c r="K8" s="19">
        <v>370</v>
      </c>
      <c r="L8" s="19">
        <v>13263155755</v>
      </c>
      <c r="M8" s="19" t="s">
        <v>20</v>
      </c>
      <c r="N8" s="19" t="s">
        <v>27</v>
      </c>
    </row>
    <row r="9" s="6" customFormat="1" spans="1:14">
      <c r="A9" s="27">
        <v>8</v>
      </c>
      <c r="B9" s="27" t="s">
        <v>55</v>
      </c>
      <c r="C9" s="28">
        <v>36220</v>
      </c>
      <c r="D9" s="27" t="s">
        <v>15</v>
      </c>
      <c r="E9" s="27" t="s">
        <v>56</v>
      </c>
      <c r="F9" s="27" t="s">
        <v>57</v>
      </c>
      <c r="G9" s="27" t="s">
        <v>58</v>
      </c>
      <c r="H9" s="27" t="s">
        <v>59</v>
      </c>
      <c r="I9" s="27">
        <f>66/230</f>
        <v>0.28695652173913</v>
      </c>
      <c r="J9" s="27">
        <v>523</v>
      </c>
      <c r="K9" s="27">
        <v>526</v>
      </c>
      <c r="L9" s="27">
        <v>18721272328</v>
      </c>
      <c r="M9" s="27" t="s">
        <v>20</v>
      </c>
      <c r="N9" s="27" t="s">
        <v>27</v>
      </c>
    </row>
    <row r="10" s="5" customFormat="1" spans="1:14">
      <c r="A10" s="18">
        <v>9</v>
      </c>
      <c r="B10" s="19" t="s">
        <v>60</v>
      </c>
      <c r="C10" s="20">
        <v>36434</v>
      </c>
      <c r="D10" s="19" t="s">
        <v>15</v>
      </c>
      <c r="E10" s="19" t="s">
        <v>61</v>
      </c>
      <c r="F10" s="19" t="s">
        <v>62</v>
      </c>
      <c r="G10" s="19" t="s">
        <v>63</v>
      </c>
      <c r="H10" s="19" t="s">
        <v>64</v>
      </c>
      <c r="I10" s="19">
        <f>22/33</f>
        <v>0.666666666666667</v>
      </c>
      <c r="J10" s="19">
        <v>495</v>
      </c>
      <c r="K10" s="19"/>
      <c r="L10" s="19">
        <v>13875828949</v>
      </c>
      <c r="M10" s="19" t="s">
        <v>20</v>
      </c>
      <c r="N10" s="19" t="s">
        <v>27</v>
      </c>
    </row>
    <row r="11" s="7" customFormat="1" spans="1:14">
      <c r="A11" s="22">
        <v>10</v>
      </c>
      <c r="B11" s="22" t="s">
        <v>65</v>
      </c>
      <c r="C11" s="24">
        <v>36312</v>
      </c>
      <c r="D11" s="22" t="s">
        <v>15</v>
      </c>
      <c r="E11" s="22" t="s">
        <v>23</v>
      </c>
      <c r="F11" s="22" t="s">
        <v>52</v>
      </c>
      <c r="G11" s="22" t="s">
        <v>66</v>
      </c>
      <c r="H11" s="22" t="s">
        <v>67</v>
      </c>
      <c r="I11" s="22">
        <f>33/69</f>
        <v>0.478260869565217</v>
      </c>
      <c r="J11" s="22">
        <v>501</v>
      </c>
      <c r="K11" s="22">
        <v>417</v>
      </c>
      <c r="L11" s="22">
        <v>18810112539</v>
      </c>
      <c r="M11" s="22"/>
      <c r="N11" s="22" t="s">
        <v>68</v>
      </c>
    </row>
    <row r="12" s="5" customFormat="1" spans="1:14">
      <c r="A12" s="10">
        <v>11</v>
      </c>
      <c r="B12" s="19" t="s">
        <v>69</v>
      </c>
      <c r="C12" s="20">
        <v>36373</v>
      </c>
      <c r="D12" s="19" t="s">
        <v>15</v>
      </c>
      <c r="E12" s="19" t="s">
        <v>39</v>
      </c>
      <c r="F12" s="19" t="s">
        <v>70</v>
      </c>
      <c r="G12" s="19" t="s">
        <v>71</v>
      </c>
      <c r="H12" s="19" t="s">
        <v>72</v>
      </c>
      <c r="I12" s="19">
        <f>50/64</f>
        <v>0.78125</v>
      </c>
      <c r="J12" s="19">
        <v>473</v>
      </c>
      <c r="K12" s="19">
        <v>485</v>
      </c>
      <c r="L12" s="19">
        <v>18810217546</v>
      </c>
      <c r="M12" s="19" t="s">
        <v>20</v>
      </c>
      <c r="N12" s="19" t="s">
        <v>27</v>
      </c>
    </row>
    <row r="13" s="8" customFormat="1" spans="1:14">
      <c r="A13" s="29">
        <v>12</v>
      </c>
      <c r="B13" s="29" t="s">
        <v>73</v>
      </c>
      <c r="C13" s="30">
        <v>36251</v>
      </c>
      <c r="D13" s="29" t="s">
        <v>15</v>
      </c>
      <c r="E13" s="29" t="s">
        <v>74</v>
      </c>
      <c r="F13" s="29" t="s">
        <v>75</v>
      </c>
      <c r="G13" s="29" t="s">
        <v>76</v>
      </c>
      <c r="H13" s="29" t="s">
        <v>77</v>
      </c>
      <c r="I13" s="29">
        <f>3/180</f>
        <v>0.0166666666666667</v>
      </c>
      <c r="J13" s="29">
        <v>540</v>
      </c>
      <c r="K13" s="29">
        <v>520</v>
      </c>
      <c r="L13" s="29">
        <v>18950310753</v>
      </c>
      <c r="M13" s="29" t="s">
        <v>42</v>
      </c>
      <c r="N13" s="29"/>
    </row>
    <row r="14" s="9" customFormat="1" spans="1:14">
      <c r="A14" s="27">
        <v>13</v>
      </c>
      <c r="B14" s="31" t="s">
        <v>78</v>
      </c>
      <c r="C14" s="28">
        <v>36320</v>
      </c>
      <c r="D14" s="32" t="s">
        <v>29</v>
      </c>
      <c r="E14" s="27" t="s">
        <v>79</v>
      </c>
      <c r="F14" s="6" t="s">
        <v>80</v>
      </c>
      <c r="G14" s="6" t="s">
        <v>81</v>
      </c>
      <c r="H14" s="6" t="s">
        <v>82</v>
      </c>
      <c r="I14" s="6">
        <f>159/404</f>
        <v>0.393564356435644</v>
      </c>
      <c r="J14" s="36">
        <v>634</v>
      </c>
      <c r="K14" s="37" t="s">
        <v>83</v>
      </c>
      <c r="L14" s="27">
        <v>18811001922</v>
      </c>
      <c r="M14" s="6" t="s">
        <v>84</v>
      </c>
      <c r="N14" s="6" t="s">
        <v>85</v>
      </c>
    </row>
    <row r="15" s="7" customFormat="1" spans="1:14">
      <c r="A15" s="22">
        <v>14</v>
      </c>
      <c r="B15" s="22" t="s">
        <v>86</v>
      </c>
      <c r="C15" s="24">
        <v>36350</v>
      </c>
      <c r="D15" s="22" t="s">
        <v>29</v>
      </c>
      <c r="E15" s="22" t="s">
        <v>23</v>
      </c>
      <c r="F15" s="22" t="s">
        <v>24</v>
      </c>
      <c r="G15" s="22" t="s">
        <v>87</v>
      </c>
      <c r="H15" s="22" t="s">
        <v>88</v>
      </c>
      <c r="I15" s="22">
        <f>206/404</f>
        <v>0.50990099009901</v>
      </c>
      <c r="J15" s="22">
        <v>524</v>
      </c>
      <c r="K15" s="22">
        <v>439</v>
      </c>
      <c r="L15" s="22">
        <v>16609141352</v>
      </c>
      <c r="M15" s="22" t="s">
        <v>20</v>
      </c>
      <c r="N15" s="22" t="s">
        <v>68</v>
      </c>
    </row>
    <row r="16" spans="1:14">
      <c r="A16" s="33">
        <v>14</v>
      </c>
      <c r="B16" s="34" t="s">
        <v>89</v>
      </c>
      <c r="C16" s="34" t="s">
        <v>90</v>
      </c>
      <c r="D16" s="34" t="s">
        <v>15</v>
      </c>
      <c r="E16" s="34" t="s">
        <v>56</v>
      </c>
      <c r="F16" s="34" t="s">
        <v>57</v>
      </c>
      <c r="G16" s="34" t="s">
        <v>91</v>
      </c>
      <c r="H16" s="34" t="s">
        <v>92</v>
      </c>
      <c r="J16" s="34">
        <v>546</v>
      </c>
      <c r="K16" s="34">
        <v>475</v>
      </c>
      <c r="L16" s="34">
        <v>13699160413</v>
      </c>
      <c r="M16" s="34" t="s">
        <v>20</v>
      </c>
      <c r="N16" s="34" t="s">
        <v>33</v>
      </c>
    </row>
    <row r="17" spans="2:5">
      <c r="B17" s="10" t="s">
        <v>93</v>
      </c>
      <c r="E17" s="11" t="s">
        <v>35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 (2)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t'm'n</dc:creator>
  <cp:lastModifiedBy>啊星</cp:lastModifiedBy>
  <dcterms:created xsi:type="dcterms:W3CDTF">2015-06-05T18:17:00Z</dcterms:created>
  <dcterms:modified xsi:type="dcterms:W3CDTF">2021-10-14T02:40:07Z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E5EDE90736084E1A8B948B24E1A7BBBD</vt:lpwstr>
  </property>
  <property fmtid="{D5CDD505-2E9C-101B-9397-08002B2CF9AE}" pid="3" name="KSOProductBuildVer">
    <vt:lpwstr>2052-11.1.0.10700</vt:lpwstr>
  </property>
</Properties>
</file>