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AIS Messages" sheetId="1" r:id="rId1"/>
    <sheet name="AIS Type8 SubMessages" sheetId="2" r:id="rId2"/>
    <sheet name="Sheet2" sheetId="3" r:id="rId3"/>
    <sheet name="Sheet3" sheetId="4" r:id="rId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47" i="1" l="1"/>
  <c r="C247" i="1" s="1"/>
  <c r="B246" i="1"/>
  <c r="C246" i="1" s="1"/>
  <c r="B245" i="1"/>
  <c r="C245" i="1" s="1"/>
  <c r="B244" i="1"/>
  <c r="C244" i="1" s="1"/>
  <c r="B243" i="1"/>
  <c r="C243" i="1" s="1"/>
  <c r="C241" i="1"/>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C44" i="2"/>
  <c r="I44" i="2" s="1"/>
  <c r="B44" i="2"/>
  <c r="C43" i="2"/>
  <c r="I43" i="2" s="1"/>
  <c r="B43" i="2"/>
  <c r="C42" i="2"/>
  <c r="B42" i="2"/>
  <c r="I42" i="2" s="1"/>
  <c r="C41" i="2"/>
  <c r="B41" i="2"/>
  <c r="I41" i="2" s="1"/>
  <c r="C40" i="2"/>
  <c r="B40" i="2"/>
  <c r="I40" i="2" s="1"/>
  <c r="C39" i="2"/>
  <c r="B39" i="2"/>
  <c r="I39" i="2" s="1"/>
  <c r="C38" i="2"/>
  <c r="B38" i="2"/>
  <c r="I38" i="2" s="1"/>
  <c r="C37" i="2"/>
  <c r="I37" i="2" s="1"/>
  <c r="B37" i="2"/>
  <c r="C36" i="2"/>
  <c r="B36" i="2"/>
  <c r="I36" i="2" s="1"/>
  <c r="I35" i="2"/>
  <c r="C35" i="2"/>
  <c r="B35" i="2"/>
  <c r="C34" i="2"/>
  <c r="B34" i="2"/>
  <c r="I34" i="2" s="1"/>
  <c r="I33" i="2"/>
  <c r="C33" i="2"/>
  <c r="B33" i="2"/>
  <c r="I32" i="2"/>
  <c r="C32" i="2"/>
  <c r="B32" i="2"/>
  <c r="C31" i="2"/>
  <c r="I31" i="2" s="1"/>
  <c r="B31" i="2"/>
  <c r="C30" i="2"/>
  <c r="B30" i="2"/>
  <c r="I30" i="2" s="1"/>
  <c r="C29" i="2"/>
  <c r="B29" i="2"/>
  <c r="I29" i="2" s="1"/>
  <c r="C28" i="2"/>
  <c r="I28" i="2" s="1"/>
  <c r="B28" i="2"/>
  <c r="C27" i="2"/>
  <c r="I27" i="2" s="1"/>
  <c r="B27" i="2"/>
  <c r="I26" i="2"/>
  <c r="C26" i="2"/>
  <c r="B26" i="2"/>
  <c r="C25" i="2"/>
  <c r="B25" i="2"/>
  <c r="I25" i="2" s="1"/>
  <c r="C24" i="2"/>
  <c r="B24" i="2"/>
  <c r="I24" i="2" s="1"/>
  <c r="C23" i="2"/>
  <c r="B23" i="2"/>
  <c r="I23" i="2" s="1"/>
  <c r="C22" i="2"/>
  <c r="B22" i="2"/>
  <c r="I22" i="2" s="1"/>
  <c r="C21" i="2"/>
  <c r="I21" i="2" s="1"/>
  <c r="B21" i="2"/>
  <c r="C20" i="2"/>
  <c r="B20" i="2"/>
  <c r="I20" i="2" s="1"/>
  <c r="C19" i="2"/>
  <c r="I19" i="2" s="1"/>
  <c r="B19" i="2"/>
  <c r="C18" i="2"/>
  <c r="B18" i="2"/>
  <c r="I18" i="2" s="1"/>
  <c r="I17" i="2"/>
  <c r="C17" i="2"/>
  <c r="B17" i="2"/>
  <c r="I16" i="2"/>
  <c r="C16" i="2"/>
  <c r="B16" i="2"/>
  <c r="C15" i="2"/>
  <c r="I15" i="2" s="1"/>
  <c r="B15" i="2"/>
  <c r="C14" i="2"/>
  <c r="B14" i="2"/>
  <c r="I14" i="2" s="1"/>
  <c r="C13" i="2"/>
  <c r="B13" i="2"/>
  <c r="I13" i="2" s="1"/>
  <c r="C12" i="2"/>
  <c r="I12" i="2" s="1"/>
  <c r="B12" i="2"/>
  <c r="I11" i="2"/>
  <c r="C11" i="2"/>
  <c r="B11" i="2"/>
  <c r="I10" i="2"/>
  <c r="C10" i="2"/>
  <c r="B10" i="2"/>
  <c r="C9" i="2"/>
  <c r="B9" i="2"/>
  <c r="I9" i="2" s="1"/>
  <c r="I8" i="2"/>
  <c r="C8" i="2"/>
  <c r="B8" i="2"/>
  <c r="C7" i="2"/>
  <c r="B7" i="2"/>
  <c r="I7" i="2" s="1"/>
  <c r="C6" i="2"/>
  <c r="B6" i="2"/>
  <c r="I6" i="2" s="1"/>
  <c r="C5" i="2"/>
  <c r="I5" i="2" s="1"/>
  <c r="B5" i="2"/>
  <c r="C4" i="2"/>
  <c r="B4" i="2"/>
  <c r="I4" i="2" s="1"/>
  <c r="C3" i="2"/>
  <c r="I3" i="2" s="1"/>
  <c r="B3" i="2"/>
  <c r="C2" i="2"/>
  <c r="B2" i="2"/>
  <c r="I2" i="2" s="1"/>
  <c r="D444" i="1"/>
  <c r="B433" i="1"/>
  <c r="C433" i="1" s="1"/>
  <c r="I433" i="1" s="1"/>
  <c r="C432" i="1"/>
  <c r="I432" i="1" s="1"/>
  <c r="D429" i="1"/>
  <c r="B415" i="1"/>
  <c r="B416" i="1" s="1"/>
  <c r="C414" i="1"/>
  <c r="I414" i="1" s="1"/>
  <c r="D411" i="1"/>
  <c r="B403" i="1"/>
  <c r="B404" i="1" s="1"/>
  <c r="C402" i="1"/>
  <c r="I402" i="1" s="1"/>
  <c r="B387" i="1"/>
  <c r="C386" i="1"/>
  <c r="I386" i="1" s="1"/>
  <c r="D383" i="1"/>
  <c r="B369" i="1"/>
  <c r="C369" i="1" s="1"/>
  <c r="I369" i="1" s="1"/>
  <c r="C368" i="1"/>
  <c r="I368" i="1" s="1"/>
  <c r="D365" i="1"/>
  <c r="B349" i="1"/>
  <c r="C348" i="1"/>
  <c r="I348" i="1" s="1"/>
  <c r="D345" i="1"/>
  <c r="B327" i="1"/>
  <c r="C327" i="1" s="1"/>
  <c r="C326" i="1"/>
  <c r="I326" i="1" s="1"/>
  <c r="B303" i="1"/>
  <c r="B304" i="1" s="1"/>
  <c r="C302" i="1"/>
  <c r="I302" i="1" s="1"/>
  <c r="D299" i="1"/>
  <c r="B280" i="1"/>
  <c r="C280" i="1" s="1"/>
  <c r="I280" i="1" s="1"/>
  <c r="C279" i="1"/>
  <c r="I279" i="1" s="1"/>
  <c r="D276" i="1"/>
  <c r="B256" i="1"/>
  <c r="C255" i="1"/>
  <c r="I255" i="1" s="1"/>
  <c r="D239" i="1"/>
  <c r="B232" i="1"/>
  <c r="C232" i="1" s="1"/>
  <c r="C231" i="1"/>
  <c r="I231" i="1" s="1"/>
  <c r="B218" i="1"/>
  <c r="C217" i="1"/>
  <c r="I217" i="1" s="1"/>
  <c r="D214" i="1"/>
  <c r="B200" i="1"/>
  <c r="B201" i="1" s="1"/>
  <c r="B202" i="1" s="1"/>
  <c r="C199" i="1"/>
  <c r="I199" i="1" s="1"/>
  <c r="D196" i="1"/>
  <c r="B192" i="1"/>
  <c r="C192" i="1" s="1"/>
  <c r="C191" i="1"/>
  <c r="I191" i="1" s="1"/>
  <c r="D188" i="1"/>
  <c r="B177" i="1"/>
  <c r="C176" i="1"/>
  <c r="I176" i="1" s="1"/>
  <c r="D173" i="1"/>
  <c r="B166" i="1"/>
  <c r="C166" i="1" s="1"/>
  <c r="I166" i="1" s="1"/>
  <c r="C165" i="1"/>
  <c r="I165" i="1" s="1"/>
  <c r="D162" i="1"/>
  <c r="B146" i="1"/>
  <c r="C145" i="1"/>
  <c r="I145" i="1" s="1"/>
  <c r="D142" i="1"/>
  <c r="B137" i="1"/>
  <c r="B138" i="1" s="1"/>
  <c r="B139" i="1" s="1"/>
  <c r="C136" i="1"/>
  <c r="I136" i="1" s="1"/>
  <c r="D133" i="1"/>
  <c r="B116" i="1"/>
  <c r="C116" i="1" s="1"/>
  <c r="C115" i="1"/>
  <c r="I115" i="1" s="1"/>
  <c r="D112" i="1"/>
  <c r="B106" i="1"/>
  <c r="C106" i="1" s="1"/>
  <c r="I106" i="1" s="1"/>
  <c r="C105" i="1"/>
  <c r="I105" i="1" s="1"/>
  <c r="D102" i="1"/>
  <c r="B91" i="1"/>
  <c r="C90" i="1"/>
  <c r="I90" i="1" s="1"/>
  <c r="D87" i="1"/>
  <c r="B78" i="1"/>
  <c r="C78" i="1" s="1"/>
  <c r="C77" i="1"/>
  <c r="I77" i="1" s="1"/>
  <c r="B71" i="1"/>
  <c r="C71" i="1" s="1"/>
  <c r="C70" i="1"/>
  <c r="I70" i="1" s="1"/>
  <c r="D67" i="1"/>
  <c r="B50" i="1"/>
  <c r="C50" i="1" s="1"/>
  <c r="I50" i="1" s="1"/>
  <c r="C49" i="1"/>
  <c r="I49" i="1" s="1"/>
  <c r="D46" i="1"/>
  <c r="B30" i="1"/>
  <c r="C30" i="1" s="1"/>
  <c r="C29" i="1"/>
  <c r="I29" i="1" s="1"/>
  <c r="B23" i="1"/>
  <c r="B24" i="1" s="1"/>
  <c r="C22" i="1"/>
  <c r="I22" i="1" s="1"/>
  <c r="D19" i="1"/>
  <c r="B4" i="1"/>
  <c r="C4" i="1" s="1"/>
  <c r="C3" i="1"/>
  <c r="I3" i="1" s="1"/>
  <c r="B140" i="1" l="1"/>
  <c r="C139" i="1"/>
  <c r="I241" i="1"/>
  <c r="B281" i="1"/>
  <c r="B282" i="1" s="1"/>
  <c r="C282" i="1" s="1"/>
  <c r="I282" i="1" s="1"/>
  <c r="B370" i="1"/>
  <c r="B371" i="1" s="1"/>
  <c r="B372" i="1" s="1"/>
  <c r="B434" i="1"/>
  <c r="C137" i="1"/>
  <c r="I137" i="1" s="1"/>
  <c r="B242" i="1"/>
  <c r="B328" i="1"/>
  <c r="C328" i="1" s="1"/>
  <c r="C415" i="1"/>
  <c r="I415" i="1" s="1"/>
  <c r="B203" i="1"/>
  <c r="C202" i="1"/>
  <c r="I202" i="1" s="1"/>
  <c r="I116" i="1"/>
  <c r="C200" i="1"/>
  <c r="I200" i="1" s="1"/>
  <c r="B5" i="1"/>
  <c r="B6" i="1" s="1"/>
  <c r="B107" i="1"/>
  <c r="C107" i="1" s="1"/>
  <c r="B51" i="1"/>
  <c r="C51" i="1" s="1"/>
  <c r="B117" i="1"/>
  <c r="B118" i="1" s="1"/>
  <c r="B167" i="1"/>
  <c r="I78" i="1"/>
  <c r="B79" i="1"/>
  <c r="C24" i="1"/>
  <c r="I24" i="1" s="1"/>
  <c r="C304" i="1"/>
  <c r="B305" i="1"/>
  <c r="I304" i="1"/>
  <c r="I387" i="1"/>
  <c r="I4" i="1"/>
  <c r="B178" i="1"/>
  <c r="C177" i="1"/>
  <c r="I177" i="1" s="1"/>
  <c r="I232" i="1"/>
  <c r="C303" i="1"/>
  <c r="I303" i="1" s="1"/>
  <c r="I71" i="1"/>
  <c r="B219" i="1"/>
  <c r="C218" i="1"/>
  <c r="I218" i="1" s="1"/>
  <c r="B72" i="1"/>
  <c r="C23" i="1"/>
  <c r="I23" i="1" s="1"/>
  <c r="C256" i="1"/>
  <c r="B257" i="1"/>
  <c r="I256" i="1"/>
  <c r="C371" i="1"/>
  <c r="B147" i="1"/>
  <c r="C146" i="1"/>
  <c r="I146" i="1" s="1"/>
  <c r="B350" i="1"/>
  <c r="C349" i="1"/>
  <c r="I349" i="1" s="1"/>
  <c r="C404" i="1"/>
  <c r="I404" i="1" s="1"/>
  <c r="B233" i="1"/>
  <c r="B193" i="1"/>
  <c r="I192" i="1"/>
  <c r="B388" i="1"/>
  <c r="C387" i="1"/>
  <c r="C416" i="1"/>
  <c r="B417" i="1"/>
  <c r="I416" i="1"/>
  <c r="B405" i="1"/>
  <c r="B31" i="1"/>
  <c r="I30" i="1"/>
  <c r="B92" i="1"/>
  <c r="C91" i="1"/>
  <c r="I91" i="1" s="1"/>
  <c r="I139" i="1"/>
  <c r="I327" i="1"/>
  <c r="C138" i="1"/>
  <c r="C201" i="1"/>
  <c r="C403" i="1"/>
  <c r="I138" i="1"/>
  <c r="I201" i="1"/>
  <c r="I403" i="1"/>
  <c r="I107" i="1" l="1"/>
  <c r="B108" i="1"/>
  <c r="C242" i="1"/>
  <c r="I242" i="1"/>
  <c r="B329" i="1"/>
  <c r="B330" i="1" s="1"/>
  <c r="B435" i="1"/>
  <c r="C434" i="1"/>
  <c r="C370" i="1"/>
  <c r="I370" i="1" s="1"/>
  <c r="I434" i="1"/>
  <c r="I371" i="1"/>
  <c r="C281" i="1"/>
  <c r="I281" i="1" s="1"/>
  <c r="B283" i="1"/>
  <c r="B284" i="1" s="1"/>
  <c r="I328" i="1"/>
  <c r="B141" i="1"/>
  <c r="C141" i="1" s="1"/>
  <c r="I141" i="1" s="1"/>
  <c r="C140" i="1"/>
  <c r="I140" i="1" s="1"/>
  <c r="I51" i="1"/>
  <c r="C5" i="1"/>
  <c r="I5" i="1" s="1"/>
  <c r="B80" i="1"/>
  <c r="C79" i="1"/>
  <c r="I79" i="1" s="1"/>
  <c r="B168" i="1"/>
  <c r="C167" i="1"/>
  <c r="I167" i="1" s="1"/>
  <c r="C117" i="1"/>
  <c r="I117" i="1" s="1"/>
  <c r="B52" i="1"/>
  <c r="B204" i="1"/>
  <c r="C203" i="1"/>
  <c r="I203" i="1" s="1"/>
  <c r="B73" i="1"/>
  <c r="C72" i="1"/>
  <c r="I72" i="1"/>
  <c r="B93" i="1"/>
  <c r="C92" i="1"/>
  <c r="I92" i="1"/>
  <c r="B220" i="1"/>
  <c r="C219" i="1"/>
  <c r="I219" i="1" s="1"/>
  <c r="B234" i="1"/>
  <c r="C233" i="1"/>
  <c r="I233" i="1"/>
  <c r="C417" i="1"/>
  <c r="I417" i="1" s="1"/>
  <c r="B418" i="1"/>
  <c r="B179" i="1"/>
  <c r="C178" i="1"/>
  <c r="I178" i="1" s="1"/>
  <c r="C257" i="1"/>
  <c r="I257" i="1" s="1"/>
  <c r="B258" i="1"/>
  <c r="C31" i="1"/>
  <c r="I31" i="1" s="1"/>
  <c r="B32" i="1"/>
  <c r="B119" i="1"/>
  <c r="C118" i="1"/>
  <c r="I118" i="1"/>
  <c r="B406" i="1"/>
  <c r="C405" i="1"/>
  <c r="I405" i="1" s="1"/>
  <c r="B351" i="1"/>
  <c r="C350" i="1"/>
  <c r="I350" i="1" s="1"/>
  <c r="B306" i="1"/>
  <c r="C305" i="1"/>
  <c r="I305" i="1" s="1"/>
  <c r="C193" i="1"/>
  <c r="I193" i="1" s="1"/>
  <c r="B194" i="1"/>
  <c r="C108" i="1"/>
  <c r="I108" i="1" s="1"/>
  <c r="B109" i="1"/>
  <c r="B389" i="1"/>
  <c r="C388" i="1"/>
  <c r="I388" i="1" s="1"/>
  <c r="B373" i="1"/>
  <c r="C372" i="1"/>
  <c r="I372" i="1" s="1"/>
  <c r="B148" i="1"/>
  <c r="C147" i="1"/>
  <c r="I147" i="1" s="1"/>
  <c r="C6" i="1"/>
  <c r="B7" i="1"/>
  <c r="I6" i="1"/>
  <c r="C283" i="1" l="1"/>
  <c r="I283" i="1" s="1"/>
  <c r="C435" i="1"/>
  <c r="B436" i="1"/>
  <c r="I435" i="1"/>
  <c r="C329" i="1"/>
  <c r="I329" i="1" s="1"/>
  <c r="C52" i="1"/>
  <c r="I52" i="1" s="1"/>
  <c r="B169" i="1"/>
  <c r="C168" i="1"/>
  <c r="I168" i="1" s="1"/>
  <c r="B53" i="1"/>
  <c r="B54" i="1" s="1"/>
  <c r="B81" i="1"/>
  <c r="C80" i="1"/>
  <c r="I80" i="1" s="1"/>
  <c r="B205" i="1"/>
  <c r="C204" i="1"/>
  <c r="I204" i="1" s="1"/>
  <c r="B307" i="1"/>
  <c r="C306" i="1"/>
  <c r="I306" i="1" s="1"/>
  <c r="B180" i="1"/>
  <c r="C179" i="1"/>
  <c r="I179" i="1" s="1"/>
  <c r="B235" i="1"/>
  <c r="C234" i="1"/>
  <c r="I234" i="1" s="1"/>
  <c r="B331" i="1"/>
  <c r="C330" i="1"/>
  <c r="I330" i="1" s="1"/>
  <c r="C109" i="1"/>
  <c r="I109" i="1"/>
  <c r="B110" i="1"/>
  <c r="B390" i="1"/>
  <c r="C389" i="1"/>
  <c r="I389" i="1" s="1"/>
  <c r="B352" i="1"/>
  <c r="C351" i="1"/>
  <c r="I351" i="1" s="1"/>
  <c r="B120" i="1"/>
  <c r="C119" i="1"/>
  <c r="I119" i="1" s="1"/>
  <c r="C418" i="1"/>
  <c r="I418" i="1"/>
  <c r="B419" i="1"/>
  <c r="C32" i="1"/>
  <c r="I32" i="1" s="1"/>
  <c r="B33" i="1"/>
  <c r="B94" i="1"/>
  <c r="C93" i="1"/>
  <c r="I93" i="1" s="1"/>
  <c r="B149" i="1"/>
  <c r="C148" i="1"/>
  <c r="I148" i="1" s="1"/>
  <c r="C194" i="1"/>
  <c r="B195" i="1"/>
  <c r="I194" i="1"/>
  <c r="B8" i="1"/>
  <c r="C7" i="1"/>
  <c r="I7" i="1" s="1"/>
  <c r="B407" i="1"/>
  <c r="C406" i="1"/>
  <c r="I406" i="1" s="1"/>
  <c r="B221" i="1"/>
  <c r="C220" i="1"/>
  <c r="I220" i="1" s="1"/>
  <c r="C284" i="1"/>
  <c r="I284" i="1" s="1"/>
  <c r="B285" i="1"/>
  <c r="B374" i="1"/>
  <c r="C373" i="1"/>
  <c r="I373" i="1" s="1"/>
  <c r="C258" i="1"/>
  <c r="B259" i="1"/>
  <c r="I258" i="1"/>
  <c r="C73" i="1"/>
  <c r="I73" i="1" s="1"/>
  <c r="I243" i="1" l="1"/>
  <c r="C53" i="1"/>
  <c r="I53" i="1" s="1"/>
  <c r="C436" i="1"/>
  <c r="I436" i="1" s="1"/>
  <c r="B437" i="1"/>
  <c r="C205" i="1"/>
  <c r="I205" i="1" s="1"/>
  <c r="B206" i="1"/>
  <c r="C81" i="1"/>
  <c r="B82" i="1"/>
  <c r="I81" i="1"/>
  <c r="B170" i="1"/>
  <c r="C169" i="1"/>
  <c r="I169" i="1" s="1"/>
  <c r="B121" i="1"/>
  <c r="C120" i="1"/>
  <c r="I120" i="1" s="1"/>
  <c r="C221" i="1"/>
  <c r="I221" i="1" s="1"/>
  <c r="B222" i="1"/>
  <c r="B391" i="1"/>
  <c r="C390" i="1"/>
  <c r="I390" i="1" s="1"/>
  <c r="B111" i="1"/>
  <c r="I111" i="1" s="1"/>
  <c r="C110" i="1"/>
  <c r="I110" i="1" s="1"/>
  <c r="C419" i="1"/>
  <c r="B420" i="1"/>
  <c r="I419" i="1"/>
  <c r="B55" i="1"/>
  <c r="C54" i="1"/>
  <c r="I54" i="1" s="1"/>
  <c r="C195" i="1"/>
  <c r="I195" i="1"/>
  <c r="B181" i="1"/>
  <c r="C180" i="1"/>
  <c r="I180" i="1" s="1"/>
  <c r="C374" i="1"/>
  <c r="I374" i="1" s="1"/>
  <c r="B375" i="1"/>
  <c r="B353" i="1"/>
  <c r="C352" i="1"/>
  <c r="I352" i="1" s="1"/>
  <c r="B150" i="1"/>
  <c r="C149" i="1"/>
  <c r="I149" i="1" s="1"/>
  <c r="B236" i="1"/>
  <c r="C235" i="1"/>
  <c r="I235" i="1" s="1"/>
  <c r="C407" i="1"/>
  <c r="B408" i="1"/>
  <c r="I407" i="1"/>
  <c r="B95" i="1"/>
  <c r="C94" i="1"/>
  <c r="I94" i="1" s="1"/>
  <c r="C259" i="1"/>
  <c r="I259" i="1" s="1"/>
  <c r="B260" i="1"/>
  <c r="C33" i="1"/>
  <c r="B34" i="1"/>
  <c r="I33" i="1"/>
  <c r="C285" i="1"/>
  <c r="B286" i="1"/>
  <c r="I285" i="1"/>
  <c r="B9" i="1"/>
  <c r="C8" i="1"/>
  <c r="I8" i="1" s="1"/>
  <c r="B332" i="1"/>
  <c r="C331" i="1"/>
  <c r="I331" i="1" s="1"/>
  <c r="B308" i="1"/>
  <c r="C307" i="1"/>
  <c r="I307" i="1"/>
  <c r="B438" i="1" l="1"/>
  <c r="C437" i="1"/>
  <c r="I437" i="1"/>
  <c r="I244" i="1"/>
  <c r="B207" i="1"/>
  <c r="C206" i="1"/>
  <c r="I206" i="1" s="1"/>
  <c r="B171" i="1"/>
  <c r="C170" i="1"/>
  <c r="I170" i="1" s="1"/>
  <c r="C82" i="1"/>
  <c r="I82" i="1"/>
  <c r="B83" i="1"/>
  <c r="B392" i="1"/>
  <c r="C391" i="1"/>
  <c r="I391" i="1" s="1"/>
  <c r="B35" i="1"/>
  <c r="C34" i="1"/>
  <c r="I34" i="1" s="1"/>
  <c r="B96" i="1"/>
  <c r="C95" i="1"/>
  <c r="I95" i="1" s="1"/>
  <c r="B56" i="1"/>
  <c r="C55" i="1"/>
  <c r="I55" i="1" s="1"/>
  <c r="B237" i="1"/>
  <c r="C236" i="1"/>
  <c r="I236" i="1" s="1"/>
  <c r="B10" i="1"/>
  <c r="C9" i="1"/>
  <c r="I9" i="1"/>
  <c r="B182" i="1"/>
  <c r="C181" i="1"/>
  <c r="I181" i="1" s="1"/>
  <c r="B409" i="1"/>
  <c r="C408" i="1"/>
  <c r="I408" i="1" s="1"/>
  <c r="B151" i="1"/>
  <c r="C150" i="1"/>
  <c r="I150" i="1" s="1"/>
  <c r="B421" i="1"/>
  <c r="C420" i="1"/>
  <c r="I420" i="1" s="1"/>
  <c r="C222" i="1"/>
  <c r="I222" i="1" s="1"/>
  <c r="B223" i="1"/>
  <c r="B309" i="1"/>
  <c r="C308" i="1"/>
  <c r="I308" i="1" s="1"/>
  <c r="B261" i="1"/>
  <c r="C260" i="1"/>
  <c r="I260" i="1" s="1"/>
  <c r="B354" i="1"/>
  <c r="C353" i="1"/>
  <c r="I353" i="1" s="1"/>
  <c r="B287" i="1"/>
  <c r="C286" i="1"/>
  <c r="I286" i="1" s="1"/>
  <c r="B122" i="1"/>
  <c r="C121" i="1"/>
  <c r="I121" i="1" s="1"/>
  <c r="B333" i="1"/>
  <c r="C332" i="1"/>
  <c r="I332" i="1" s="1"/>
  <c r="B376" i="1"/>
  <c r="C375" i="1"/>
  <c r="I375" i="1" s="1"/>
  <c r="I245" i="1" l="1"/>
  <c r="C438" i="1"/>
  <c r="B439" i="1"/>
  <c r="I438" i="1"/>
  <c r="C171" i="1"/>
  <c r="I171" i="1" s="1"/>
  <c r="B172" i="1"/>
  <c r="C83" i="1"/>
  <c r="I83" i="1" s="1"/>
  <c r="B84" i="1"/>
  <c r="B208" i="1"/>
  <c r="C207" i="1"/>
  <c r="I207" i="1" s="1"/>
  <c r="B422" i="1"/>
  <c r="C421" i="1"/>
  <c r="I421" i="1" s="1"/>
  <c r="C354" i="1"/>
  <c r="I354" i="1" s="1"/>
  <c r="B355" i="1"/>
  <c r="B97" i="1"/>
  <c r="C96" i="1"/>
  <c r="I96" i="1" s="1"/>
  <c r="B183" i="1"/>
  <c r="C182" i="1"/>
  <c r="I182" i="1" s="1"/>
  <c r="B238" i="1"/>
  <c r="I238" i="1" s="1"/>
  <c r="C237" i="1"/>
  <c r="I237" i="1" s="1"/>
  <c r="B262" i="1"/>
  <c r="C261" i="1"/>
  <c r="I261" i="1" s="1"/>
  <c r="B310" i="1"/>
  <c r="C309" i="1"/>
  <c r="I309" i="1" s="1"/>
  <c r="C223" i="1"/>
  <c r="I223" i="1" s="1"/>
  <c r="B224" i="1"/>
  <c r="B36" i="1"/>
  <c r="C35" i="1"/>
  <c r="I35" i="1" s="1"/>
  <c r="B11" i="1"/>
  <c r="C10" i="1"/>
  <c r="I10" i="1" s="1"/>
  <c r="B123" i="1"/>
  <c r="C122" i="1"/>
  <c r="I122" i="1" s="1"/>
  <c r="B393" i="1"/>
  <c r="C392" i="1"/>
  <c r="I392" i="1" s="1"/>
  <c r="B288" i="1"/>
  <c r="C287" i="1"/>
  <c r="I287" i="1"/>
  <c r="B152" i="1"/>
  <c r="C151" i="1"/>
  <c r="I151" i="1" s="1"/>
  <c r="B377" i="1"/>
  <c r="C376" i="1"/>
  <c r="I376" i="1"/>
  <c r="C56" i="1"/>
  <c r="I56" i="1" s="1"/>
  <c r="B57" i="1"/>
  <c r="B410" i="1"/>
  <c r="C409" i="1"/>
  <c r="I409" i="1" s="1"/>
  <c r="B334" i="1"/>
  <c r="C333" i="1"/>
  <c r="I333" i="1" s="1"/>
  <c r="I246" i="1" l="1"/>
  <c r="B440" i="1"/>
  <c r="C439" i="1"/>
  <c r="I439" i="1" s="1"/>
  <c r="B209" i="1"/>
  <c r="C208" i="1"/>
  <c r="I208" i="1" s="1"/>
  <c r="C84" i="1"/>
  <c r="I84" i="1" s="1"/>
  <c r="B85" i="1"/>
  <c r="C172" i="1"/>
  <c r="I172" i="1"/>
  <c r="B37" i="1"/>
  <c r="C36" i="1"/>
  <c r="I36" i="1" s="1"/>
  <c r="C152" i="1"/>
  <c r="I152" i="1" s="1"/>
  <c r="B153" i="1"/>
  <c r="C183" i="1"/>
  <c r="I183" i="1" s="1"/>
  <c r="B184" i="1"/>
  <c r="C334" i="1"/>
  <c r="I334" i="1" s="1"/>
  <c r="B335" i="1"/>
  <c r="C393" i="1"/>
  <c r="B394" i="1"/>
  <c r="I393" i="1"/>
  <c r="C224" i="1"/>
  <c r="I224" i="1" s="1"/>
  <c r="B225" i="1"/>
  <c r="C97" i="1"/>
  <c r="I97" i="1" s="1"/>
  <c r="B98" i="1"/>
  <c r="C410" i="1"/>
  <c r="I410" i="1" s="1"/>
  <c r="C57" i="1"/>
  <c r="I57" i="1" s="1"/>
  <c r="B58" i="1"/>
  <c r="C123" i="1"/>
  <c r="I123" i="1" s="1"/>
  <c r="B124" i="1"/>
  <c r="B263" i="1"/>
  <c r="C262" i="1"/>
  <c r="I262" i="1" s="1"/>
  <c r="B12" i="1"/>
  <c r="C11" i="1"/>
  <c r="I11" i="1" s="1"/>
  <c r="B423" i="1"/>
  <c r="C422" i="1"/>
  <c r="I422" i="1" s="1"/>
  <c r="B289" i="1"/>
  <c r="C288" i="1"/>
  <c r="I288" i="1" s="1"/>
  <c r="B311" i="1"/>
  <c r="C310" i="1"/>
  <c r="I310" i="1" s="1"/>
  <c r="C355" i="1"/>
  <c r="I355" i="1" s="1"/>
  <c r="B356" i="1"/>
  <c r="B378" i="1"/>
  <c r="C377" i="1"/>
  <c r="I377" i="1" s="1"/>
  <c r="I247" i="1" l="1"/>
  <c r="B441" i="1"/>
  <c r="C440" i="1"/>
  <c r="I440" i="1" s="1"/>
  <c r="B86" i="1"/>
  <c r="I86" i="1" s="1"/>
  <c r="C85" i="1"/>
  <c r="I85" i="1" s="1"/>
  <c r="B210" i="1"/>
  <c r="C209" i="1"/>
  <c r="I209" i="1" s="1"/>
  <c r="C311" i="1"/>
  <c r="I311" i="1" s="1"/>
  <c r="B312" i="1"/>
  <c r="B395" i="1"/>
  <c r="C394" i="1"/>
  <c r="I394" i="1" s="1"/>
  <c r="C335" i="1"/>
  <c r="I335" i="1" s="1"/>
  <c r="B336" i="1"/>
  <c r="B226" i="1"/>
  <c r="B227" i="1" s="1"/>
  <c r="C225" i="1"/>
  <c r="I225" i="1" s="1"/>
  <c r="B13" i="1"/>
  <c r="C12" i="1"/>
  <c r="I12" i="1" s="1"/>
  <c r="C423" i="1"/>
  <c r="I423" i="1" s="1"/>
  <c r="B424" i="1"/>
  <c r="C58" i="1"/>
  <c r="I58" i="1" s="1"/>
  <c r="B59" i="1"/>
  <c r="B185" i="1"/>
  <c r="C184" i="1"/>
  <c r="I184" i="1" s="1"/>
  <c r="C153" i="1"/>
  <c r="I153" i="1" s="1"/>
  <c r="B154" i="1"/>
  <c r="B379" i="1"/>
  <c r="C378" i="1"/>
  <c r="I378" i="1" s="1"/>
  <c r="B290" i="1"/>
  <c r="C289" i="1"/>
  <c r="I289" i="1"/>
  <c r="B125" i="1"/>
  <c r="C124" i="1"/>
  <c r="I124" i="1" s="1"/>
  <c r="C98" i="1"/>
  <c r="I98" i="1" s="1"/>
  <c r="B99" i="1"/>
  <c r="B357" i="1"/>
  <c r="C356" i="1"/>
  <c r="I356" i="1" s="1"/>
  <c r="C263" i="1"/>
  <c r="I263" i="1" s="1"/>
  <c r="B264" i="1"/>
  <c r="B38" i="1"/>
  <c r="C37" i="1"/>
  <c r="I37" i="1" s="1"/>
  <c r="B442" i="1" l="1"/>
  <c r="C441" i="1"/>
  <c r="I441" i="1" s="1"/>
  <c r="C227" i="1"/>
  <c r="I227" i="1"/>
  <c r="B211" i="1"/>
  <c r="C210" i="1"/>
  <c r="I210" i="1" s="1"/>
  <c r="B186" i="1"/>
  <c r="C185" i="1"/>
  <c r="I185" i="1"/>
  <c r="C154" i="1"/>
  <c r="B155" i="1"/>
  <c r="I154" i="1"/>
  <c r="B358" i="1"/>
  <c r="C357" i="1"/>
  <c r="I357" i="1"/>
  <c r="B425" i="1"/>
  <c r="C424" i="1"/>
  <c r="I424" i="1" s="1"/>
  <c r="C312" i="1"/>
  <c r="I312" i="1" s="1"/>
  <c r="B313" i="1"/>
  <c r="B39" i="1"/>
  <c r="C38" i="1"/>
  <c r="I38" i="1" s="1"/>
  <c r="C226" i="1"/>
  <c r="I226" i="1"/>
  <c r="B337" i="1"/>
  <c r="C336" i="1"/>
  <c r="I336" i="1" s="1"/>
  <c r="C99" i="1"/>
  <c r="B100" i="1"/>
  <c r="I99" i="1"/>
  <c r="C59" i="1"/>
  <c r="B60" i="1"/>
  <c r="I59" i="1"/>
  <c r="B396" i="1"/>
  <c r="C395" i="1"/>
  <c r="I395" i="1"/>
  <c r="B126" i="1"/>
  <c r="C125" i="1"/>
  <c r="I125" i="1"/>
  <c r="C290" i="1"/>
  <c r="I290" i="1" s="1"/>
  <c r="B291" i="1"/>
  <c r="B265" i="1"/>
  <c r="C264" i="1"/>
  <c r="I264" i="1" s="1"/>
  <c r="C13" i="1"/>
  <c r="I13" i="1" s="1"/>
  <c r="B14" i="1"/>
  <c r="C379" i="1"/>
  <c r="I379" i="1" s="1"/>
  <c r="B380" i="1"/>
  <c r="B443" i="1" l="1"/>
  <c r="C443" i="1" s="1"/>
  <c r="I443" i="1" s="1"/>
  <c r="C442" i="1"/>
  <c r="I442" i="1" s="1"/>
  <c r="C211" i="1"/>
  <c r="B212" i="1"/>
  <c r="I211" i="1"/>
  <c r="C14" i="1"/>
  <c r="B15" i="1"/>
  <c r="I14" i="1"/>
  <c r="B101" i="1"/>
  <c r="C100" i="1"/>
  <c r="I100" i="1"/>
  <c r="B426" i="1"/>
  <c r="C425" i="1"/>
  <c r="I425" i="1" s="1"/>
  <c r="B292" i="1"/>
  <c r="C291" i="1"/>
  <c r="I291" i="1"/>
  <c r="B338" i="1"/>
  <c r="C337" i="1"/>
  <c r="I337" i="1" s="1"/>
  <c r="B359" i="1"/>
  <c r="C358" i="1"/>
  <c r="I358" i="1" s="1"/>
  <c r="B266" i="1"/>
  <c r="C265" i="1"/>
  <c r="I265" i="1" s="1"/>
  <c r="B156" i="1"/>
  <c r="C155" i="1"/>
  <c r="I155" i="1" s="1"/>
  <c r="B127" i="1"/>
  <c r="C126" i="1"/>
  <c r="I126" i="1" s="1"/>
  <c r="B40" i="1"/>
  <c r="C39" i="1"/>
  <c r="I39" i="1" s="1"/>
  <c r="C313" i="1"/>
  <c r="I313" i="1"/>
  <c r="B314" i="1"/>
  <c r="B61" i="1"/>
  <c r="C60" i="1"/>
  <c r="I60" i="1" s="1"/>
  <c r="C380" i="1"/>
  <c r="I380" i="1" s="1"/>
  <c r="B381" i="1"/>
  <c r="B397" i="1"/>
  <c r="C396" i="1"/>
  <c r="I396" i="1" s="1"/>
  <c r="B187" i="1"/>
  <c r="C186" i="1"/>
  <c r="I186" i="1" s="1"/>
  <c r="B213" i="1" l="1"/>
  <c r="C212" i="1"/>
  <c r="I212" i="1" s="1"/>
  <c r="C40" i="1"/>
  <c r="I40" i="1"/>
  <c r="B41" i="1"/>
  <c r="C381" i="1"/>
  <c r="I381" i="1" s="1"/>
  <c r="B382" i="1"/>
  <c r="B339" i="1"/>
  <c r="C338" i="1"/>
  <c r="I338" i="1" s="1"/>
  <c r="C187" i="1"/>
  <c r="I187" i="1" s="1"/>
  <c r="C292" i="1"/>
  <c r="I292" i="1" s="1"/>
  <c r="B293" i="1"/>
  <c r="B128" i="1"/>
  <c r="C127" i="1"/>
  <c r="I127" i="1" s="1"/>
  <c r="B62" i="1"/>
  <c r="C61" i="1"/>
  <c r="I61" i="1" s="1"/>
  <c r="C15" i="1"/>
  <c r="B16" i="1"/>
  <c r="I15" i="1"/>
  <c r="B315" i="1"/>
  <c r="C314" i="1"/>
  <c r="I314" i="1"/>
  <c r="C266" i="1"/>
  <c r="B267" i="1"/>
  <c r="I266" i="1"/>
  <c r="C101" i="1"/>
  <c r="I101" i="1" s="1"/>
  <c r="B398" i="1"/>
  <c r="C397" i="1"/>
  <c r="I397" i="1" s="1"/>
  <c r="C426" i="1"/>
  <c r="B427" i="1"/>
  <c r="I426" i="1"/>
  <c r="B157" i="1"/>
  <c r="C156" i="1"/>
  <c r="I156" i="1" s="1"/>
  <c r="B360" i="1"/>
  <c r="C359" i="1"/>
  <c r="I359" i="1"/>
  <c r="C213" i="1" l="1"/>
  <c r="I213" i="1"/>
  <c r="B129" i="1"/>
  <c r="C128" i="1"/>
  <c r="I128" i="1" s="1"/>
  <c r="B158" i="1"/>
  <c r="C157" i="1"/>
  <c r="I157" i="1" s="1"/>
  <c r="C398" i="1"/>
  <c r="I398" i="1" s="1"/>
  <c r="C293" i="1"/>
  <c r="I293" i="1" s="1"/>
  <c r="B294" i="1"/>
  <c r="B316" i="1"/>
  <c r="C315" i="1"/>
  <c r="I315" i="1" s="1"/>
  <c r="C382" i="1"/>
  <c r="I382" i="1"/>
  <c r="B428" i="1"/>
  <c r="C427" i="1"/>
  <c r="I427" i="1" s="1"/>
  <c r="B268" i="1"/>
  <c r="C267" i="1"/>
  <c r="I267" i="1" s="1"/>
  <c r="B42" i="1"/>
  <c r="C41" i="1"/>
  <c r="I41" i="1" s="1"/>
  <c r="B63" i="1"/>
  <c r="C62" i="1"/>
  <c r="I62" i="1" s="1"/>
  <c r="B361" i="1"/>
  <c r="C360" i="1"/>
  <c r="I360" i="1" s="1"/>
  <c r="B340" i="1"/>
  <c r="C339" i="1"/>
  <c r="I339" i="1" s="1"/>
  <c r="B17" i="1"/>
  <c r="C16" i="1"/>
  <c r="I16" i="1"/>
  <c r="C361" i="1" l="1"/>
  <c r="B362" i="1"/>
  <c r="I361" i="1"/>
  <c r="B317" i="1"/>
  <c r="C316" i="1"/>
  <c r="I316" i="1" s="1"/>
  <c r="C294" i="1"/>
  <c r="B295" i="1"/>
  <c r="I294" i="1"/>
  <c r="B64" i="1"/>
  <c r="C63" i="1"/>
  <c r="I63" i="1" s="1"/>
  <c r="C428" i="1"/>
  <c r="I428" i="1"/>
  <c r="B341" i="1"/>
  <c r="C340" i="1"/>
  <c r="I340" i="1" s="1"/>
  <c r="B18" i="1"/>
  <c r="C17" i="1"/>
  <c r="I17" i="1" s="1"/>
  <c r="B43" i="1"/>
  <c r="C42" i="1"/>
  <c r="I42" i="1"/>
  <c r="C158" i="1"/>
  <c r="I158" i="1" s="1"/>
  <c r="B159" i="1"/>
  <c r="B269" i="1"/>
  <c r="C268" i="1"/>
  <c r="I268" i="1"/>
  <c r="B130" i="1"/>
  <c r="C129" i="1"/>
  <c r="I129" i="1" s="1"/>
  <c r="C341" i="1" l="1"/>
  <c r="B342" i="1"/>
  <c r="I341" i="1"/>
  <c r="B270" i="1"/>
  <c r="C269" i="1"/>
  <c r="I269" i="1" s="1"/>
  <c r="B160" i="1"/>
  <c r="C159" i="1"/>
  <c r="I159" i="1" s="1"/>
  <c r="B296" i="1"/>
  <c r="C295" i="1"/>
  <c r="I295" i="1"/>
  <c r="C130" i="1"/>
  <c r="I130" i="1" s="1"/>
  <c r="B131" i="1"/>
  <c r="B44" i="1"/>
  <c r="C43" i="1"/>
  <c r="I43" i="1" s="1"/>
  <c r="C317" i="1"/>
  <c r="I317" i="1" s="1"/>
  <c r="B318" i="1"/>
  <c r="C64" i="1"/>
  <c r="I64" i="1" s="1"/>
  <c r="B65" i="1"/>
  <c r="C18" i="1"/>
  <c r="I18" i="1" s="1"/>
  <c r="C362" i="1"/>
  <c r="I362" i="1" s="1"/>
  <c r="B363" i="1"/>
  <c r="B45" i="1" l="1"/>
  <c r="C44" i="1"/>
  <c r="I44" i="1" s="1"/>
  <c r="C131" i="1"/>
  <c r="B132" i="1"/>
  <c r="I131" i="1"/>
  <c r="C363" i="1"/>
  <c r="B364" i="1"/>
  <c r="I363" i="1"/>
  <c r="B297" i="1"/>
  <c r="C296" i="1"/>
  <c r="I296" i="1" s="1"/>
  <c r="B66" i="1"/>
  <c r="C65" i="1"/>
  <c r="I65" i="1" s="1"/>
  <c r="B161" i="1"/>
  <c r="C160" i="1"/>
  <c r="I160" i="1" s="1"/>
  <c r="B319" i="1"/>
  <c r="C318" i="1"/>
  <c r="I318" i="1" s="1"/>
  <c r="B271" i="1"/>
  <c r="C270" i="1"/>
  <c r="I270" i="1" s="1"/>
  <c r="C342" i="1"/>
  <c r="I342" i="1" s="1"/>
  <c r="B343" i="1"/>
  <c r="C66" i="1" l="1"/>
  <c r="I66" i="1" s="1"/>
  <c r="B298" i="1"/>
  <c r="C297" i="1"/>
  <c r="I297" i="1" s="1"/>
  <c r="C343" i="1"/>
  <c r="I343" i="1"/>
  <c r="C364" i="1"/>
  <c r="I364" i="1"/>
  <c r="B272" i="1"/>
  <c r="C271" i="1"/>
  <c r="I271" i="1" s="1"/>
  <c r="C132" i="1"/>
  <c r="I132" i="1"/>
  <c r="C319" i="1"/>
  <c r="I319" i="1" s="1"/>
  <c r="B320" i="1"/>
  <c r="C161" i="1"/>
  <c r="I161" i="1"/>
  <c r="C45" i="1"/>
  <c r="I45" i="1" s="1"/>
  <c r="C272" i="1" l="1"/>
  <c r="B273" i="1"/>
  <c r="I272" i="1"/>
  <c r="C298" i="1"/>
  <c r="I298" i="1" s="1"/>
  <c r="C320" i="1"/>
  <c r="B321" i="1"/>
  <c r="I320" i="1"/>
  <c r="C321" i="1" l="1"/>
  <c r="I321" i="1" s="1"/>
  <c r="C273" i="1"/>
  <c r="I273" i="1" s="1"/>
  <c r="B274" i="1"/>
  <c r="C274" i="1" l="1"/>
  <c r="B275" i="1"/>
  <c r="I274" i="1"/>
  <c r="C275" i="1" l="1"/>
  <c r="I275" i="1"/>
</calcChain>
</file>

<file path=xl/sharedStrings.xml><?xml version="1.0" encoding="utf-8"?>
<sst xmlns="http://schemas.openxmlformats.org/spreadsheetml/2006/main" count="1917" uniqueCount="771">
  <si>
    <t>Start</t>
  </si>
  <si>
    <t>End</t>
  </si>
  <si>
    <t>Bits</t>
  </si>
  <si>
    <t>Name</t>
  </si>
  <si>
    <t>Field</t>
  </si>
  <si>
    <t>Type</t>
  </si>
  <si>
    <t>Description</t>
  </si>
  <si>
    <t>MSG</t>
  </si>
  <si>
    <t>1-3</t>
  </si>
  <si>
    <t>Position Report Class A</t>
  </si>
  <si>
    <t>Message Type</t>
  </si>
  <si>
    <t>type</t>
  </si>
  <si>
    <t>u</t>
  </si>
  <si>
    <t>Constant: 1-3</t>
  </si>
  <si>
    <t>Repeat Indicator</t>
  </si>
  <si>
    <t>repeat</t>
  </si>
  <si>
    <t>Message repeat count</t>
  </si>
  <si>
    <t>MMSI</t>
  </si>
  <si>
    <t>mmsi</t>
  </si>
  <si>
    <t>9 decimal digits</t>
  </si>
  <si>
    <t>Navigation Status</t>
  </si>
  <si>
    <t>status</t>
  </si>
  <si>
    <t>e</t>
  </si>
  <si>
    <t>See "Navigation Status"</t>
  </si>
  <si>
    <t>Rate of Turn (ROT)</t>
  </si>
  <si>
    <t>turn</t>
  </si>
  <si>
    <t>I3</t>
  </si>
  <si>
    <t>See below</t>
  </si>
  <si>
    <t>Speed Over Ground (SOG)</t>
  </si>
  <si>
    <t>speed</t>
  </si>
  <si>
    <t>U1</t>
  </si>
  <si>
    <t>Position Accuracy</t>
  </si>
  <si>
    <t>accuracy</t>
  </si>
  <si>
    <t>b</t>
  </si>
  <si>
    <t>Longitude</t>
  </si>
  <si>
    <t>lon</t>
  </si>
  <si>
    <t>I4</t>
  </si>
  <si>
    <t>Minutes/10000 (see below)</t>
  </si>
  <si>
    <t>Latitude</t>
  </si>
  <si>
    <t>lat</t>
  </si>
  <si>
    <t>Course Over Ground (COG)</t>
  </si>
  <si>
    <t>course</t>
  </si>
  <si>
    <t>Relative to true north, to 0.1 degree precision</t>
  </si>
  <si>
    <t>True Heading (HDG)</t>
  </si>
  <si>
    <t>heading</t>
  </si>
  <si>
    <t>0 to 359 degrees, 511 = not available.</t>
  </si>
  <si>
    <t>Time Stamp</t>
  </si>
  <si>
    <t>second</t>
  </si>
  <si>
    <t>Second of UTC timestamp</t>
  </si>
  <si>
    <t>Maneuver Indicator</t>
  </si>
  <si>
    <t>maneuver</t>
  </si>
  <si>
    <t>See "Maneuver Indicator"</t>
  </si>
  <si>
    <t>Spare</t>
  </si>
  <si>
    <t>x</t>
  </si>
  <si>
    <t>Not used</t>
  </si>
  <si>
    <t>RAIM flag</t>
  </si>
  <si>
    <t>raim</t>
  </si>
  <si>
    <t>Radio status</t>
  </si>
  <si>
    <t>radio</t>
  </si>
  <si>
    <t>-&gt; Radio Status</t>
  </si>
  <si>
    <t>Sync State</t>
  </si>
  <si>
    <t>state</t>
  </si>
  <si>
    <t>see Sync State values</t>
  </si>
  <si>
    <t>Slot time-out</t>
  </si>
  <si>
    <t>timeout</t>
  </si>
  <si>
    <t>Specifies frames remaining until a new slot is selected</t>
  </si>
  <si>
    <t>Sub message</t>
  </si>
  <si>
    <t>message</t>
  </si>
  <si>
    <t>4</t>
  </si>
  <si>
    <t>Base Station Report</t>
  </si>
  <si>
    <t>Constant: 4</t>
  </si>
  <si>
    <t>As in Common Navigation Block</t>
  </si>
  <si>
    <t>Year (UTC)</t>
  </si>
  <si>
    <t>year</t>
  </si>
  <si>
    <t>UTC, 1-9999, 0 = N/A (default)</t>
  </si>
  <si>
    <t>Month (UTC)</t>
  </si>
  <si>
    <t>month</t>
  </si>
  <si>
    <t>1-12; 0 = N/A (default)</t>
  </si>
  <si>
    <t>Day (UTC)</t>
  </si>
  <si>
    <t>day</t>
  </si>
  <si>
    <t>1-31; 0 = N/A (default)</t>
  </si>
  <si>
    <t>Hour (UTC)</t>
  </si>
  <si>
    <t>hour</t>
  </si>
  <si>
    <t>0-23; 24 = N/A (default)</t>
  </si>
  <si>
    <t>Minute (UTC)</t>
  </si>
  <si>
    <t>minute</t>
  </si>
  <si>
    <t>0-59; 60 = N/A (default)</t>
  </si>
  <si>
    <t>Second (UTC)</t>
  </si>
  <si>
    <t>Fix quality</t>
  </si>
  <si>
    <t>Type of EPFD</t>
  </si>
  <si>
    <t>epfd</t>
  </si>
  <si>
    <t>See "EPFD Fix Types"</t>
  </si>
  <si>
    <t>Control for Long Range Broadcast</t>
  </si>
  <si>
    <t>lrbcontrol</t>
  </si>
  <si>
    <t>As for common navigation block</t>
  </si>
  <si>
    <t>As in same bits for Type 1</t>
  </si>
  <si>
    <t>5</t>
  </si>
  <si>
    <t>Static and Voyage Related Data</t>
  </si>
  <si>
    <t>Constant: 5</t>
  </si>
  <si>
    <t>9 digits</t>
  </si>
  <si>
    <t>AIS Version</t>
  </si>
  <si>
    <t>ais_version</t>
  </si>
  <si>
    <t>0=[ITU1371], 1-3 = future editions</t>
  </si>
  <si>
    <t>IMO Number</t>
  </si>
  <si>
    <t>imo</t>
  </si>
  <si>
    <t>IMO ship ID number</t>
  </si>
  <si>
    <t>Call Sign</t>
  </si>
  <si>
    <t>callsign</t>
  </si>
  <si>
    <t>t</t>
  </si>
  <si>
    <t>7 six-bit characters</t>
  </si>
  <si>
    <t>Vessel Name</t>
  </si>
  <si>
    <t>shipname</t>
  </si>
  <si>
    <t>20 six-bit characters</t>
  </si>
  <si>
    <t>Ship Type</t>
  </si>
  <si>
    <t>shiptype</t>
  </si>
  <si>
    <t>See "Codes for Ship Type"</t>
  </si>
  <si>
    <t>Vessel Dimensions</t>
  </si>
  <si>
    <t>dimension</t>
  </si>
  <si>
    <t>Meters</t>
  </si>
  <si>
    <t>Position Fix Type</t>
  </si>
  <si>
    <t>ETA month (UTC)</t>
  </si>
  <si>
    <t>1-12, 0=N/A (default)</t>
  </si>
  <si>
    <t>ETA day (UTC)</t>
  </si>
  <si>
    <t>1-31, 0=N/A (default)</t>
  </si>
  <si>
    <t>ETA hour (UTC)</t>
  </si>
  <si>
    <t>0-23, 24=N/A (default)</t>
  </si>
  <si>
    <t>ETA minute (UTC)</t>
  </si>
  <si>
    <t>0-59, 60=N/A (default)</t>
  </si>
  <si>
    <t>Draught</t>
  </si>
  <si>
    <t>draught</t>
  </si>
  <si>
    <t>Meters/10</t>
  </si>
  <si>
    <t>Destination</t>
  </si>
  <si>
    <t>destination</t>
  </si>
  <si>
    <t>20 6-bit characters</t>
  </si>
  <si>
    <t>DTE</t>
  </si>
  <si>
    <t>dte</t>
  </si>
  <si>
    <t>0=Data terminal ready, 1=Not ready (default).</t>
  </si>
  <si>
    <t>-&gt; Vessel Dimensions</t>
  </si>
  <si>
    <t>Dimension to Bow</t>
  </si>
  <si>
    <t>to_bow</t>
  </si>
  <si>
    <t>Dimension to Stern</t>
  </si>
  <si>
    <t>to_stern</t>
  </si>
  <si>
    <t>Dimension to Port</t>
  </si>
  <si>
    <t>to_port</t>
  </si>
  <si>
    <t>Dimension to Starboard</t>
  </si>
  <si>
    <t>to_starboard</t>
  </si>
  <si>
    <t>6</t>
  </si>
  <si>
    <t>Addressed Binary Message</t>
  </si>
  <si>
    <t>Constant: 6</t>
  </si>
  <si>
    <t>Source MMSI</t>
  </si>
  <si>
    <t>Sequence Number</t>
  </si>
  <si>
    <t>seqno</t>
  </si>
  <si>
    <t>Unsigned integer 0-3</t>
  </si>
  <si>
    <t>Destination MMSI</t>
  </si>
  <si>
    <t>dest_mmsi</t>
  </si>
  <si>
    <t>Retransmit flag</t>
  </si>
  <si>
    <t>retransmit</t>
  </si>
  <si>
    <t>0 = no retransmit (default) 1 = retransmitted</t>
  </si>
  <si>
    <t>Designated Area Code</t>
  </si>
  <si>
    <t>dac</t>
  </si>
  <si>
    <t>Unsigned integer</t>
  </si>
  <si>
    <t>Functional ID</t>
  </si>
  <si>
    <t>fid</t>
  </si>
  <si>
    <t>-1</t>
  </si>
  <si>
    <t>Data</t>
  </si>
  <si>
    <t>data</t>
  </si>
  <si>
    <t>d</t>
  </si>
  <si>
    <t>Binary data May be shorter than 920 bits.</t>
  </si>
  <si>
    <t>7</t>
  </si>
  <si>
    <t>Binary Acknowledge for upto 4 Message 6</t>
  </si>
  <si>
    <t>Constant: 7</t>
  </si>
  <si>
    <t>MMSI number 1</t>
  </si>
  <si>
    <t>mmsi1</t>
  </si>
  <si>
    <t>Sequence for MMSI 1</t>
  </si>
  <si>
    <t>mmsiseq1</t>
  </si>
  <si>
    <t>MMSI number 2</t>
  </si>
  <si>
    <t>mmsi2</t>
  </si>
  <si>
    <t>Sequence for MMSI 2</t>
  </si>
  <si>
    <t>mmsiseq2</t>
  </si>
  <si>
    <t>MMSI number 3</t>
  </si>
  <si>
    <t>mmsi3</t>
  </si>
  <si>
    <t>Sequence for MMSI 3</t>
  </si>
  <si>
    <t>mmsiseq3</t>
  </si>
  <si>
    <t>MMSI number 4</t>
  </si>
  <si>
    <t>mmsi4</t>
  </si>
  <si>
    <t>Sequence for MMSI 4</t>
  </si>
  <si>
    <t>mmsiseq4</t>
  </si>
  <si>
    <t>8</t>
  </si>
  <si>
    <t>Binary Broadcast</t>
  </si>
  <si>
    <t>Constant: 8</t>
  </si>
  <si>
    <t>Binary data, May be shorter than 952 bits.</t>
  </si>
  <si>
    <t>9</t>
  </si>
  <si>
    <t>Standard SAR Aircraft Position Report</t>
  </si>
  <si>
    <t>Constant: 9</t>
  </si>
  <si>
    <t>Altitude</t>
  </si>
  <si>
    <t>altitude</t>
  </si>
  <si>
    <t>SOG</t>
  </si>
  <si>
    <t>Minutes/10000 (as in CNB)</t>
  </si>
  <si>
    <t>Course Over Ground</t>
  </si>
  <si>
    <t>True bearing, 0.1 degree units</t>
  </si>
  <si>
    <t>UTC second.</t>
  </si>
  <si>
    <t>Altitude Sensor</t>
  </si>
  <si>
    <t>altitudesensor</t>
  </si>
  <si>
    <t>0=GNSS;1=barometric source</t>
  </si>
  <si>
    <t>Regional reserved</t>
  </si>
  <si>
    <t>regional</t>
  </si>
  <si>
    <t>Reserved</t>
  </si>
  <si>
    <t>0=Data terminal ready, 1=Data terminal not ready (default)</t>
  </si>
  <si>
    <t>Assigned</t>
  </si>
  <si>
    <t>assigned</t>
  </si>
  <si>
    <t>Assigned-mode flag</t>
  </si>
  <si>
    <t>Comm State Selector</t>
  </si>
  <si>
    <t>commflag</t>
  </si>
  <si>
    <t>0=SOTDMA, 1=ITDMA</t>
  </si>
  <si>
    <t>See [IALA] for details.</t>
  </si>
  <si>
    <t>10</t>
  </si>
  <si>
    <t>Coordinated Universal Time and Date Inquiry</t>
  </si>
  <si>
    <t>Constant: 10</t>
  </si>
  <si>
    <t>11</t>
  </si>
  <si>
    <t>Coordinated Universal Time and Date Response</t>
  </si>
  <si>
    <t>(Same as Message 4)</t>
  </si>
  <si>
    <t>12</t>
  </si>
  <si>
    <t>Addressed Safety Related Message</t>
  </si>
  <si>
    <t>Constant: 12</t>
  </si>
  <si>
    <t>0 = no retransmit (default), 1 = retransmitted</t>
  </si>
  <si>
    <t>Text</t>
  </si>
  <si>
    <t>text</t>
  </si>
  <si>
    <t>1-156 chars of six-bit text. May be shorter than 936 bits.</t>
  </si>
  <si>
    <t>13</t>
  </si>
  <si>
    <t>Safety Related Acknowledge for upto 4 Message 12</t>
  </si>
  <si>
    <t>(Same as Message 7)</t>
  </si>
  <si>
    <t>14</t>
  </si>
  <si>
    <t>Safety Related Broadcast Message</t>
  </si>
  <si>
    <t>Constant: 14</t>
  </si>
  <si>
    <t>1-161 chars of six-bit text. May be shorter than 968 bits.</t>
  </si>
  <si>
    <t>15</t>
  </si>
  <si>
    <t>Constant: 15</t>
  </si>
  <si>
    <t>Interrogated MMSI</t>
  </si>
  <si>
    <t>First message type</t>
  </si>
  <si>
    <t>type1_1</t>
  </si>
  <si>
    <t>First slot offset</t>
  </si>
  <si>
    <t>offset1_1</t>
  </si>
  <si>
    <t>Second message type</t>
  </si>
  <si>
    <t>type1_2</t>
  </si>
  <si>
    <t>Second slot offset</t>
  </si>
  <si>
    <t>offset1_2</t>
  </si>
  <si>
    <t>type2_1</t>
  </si>
  <si>
    <t>offset2_1</t>
  </si>
  <si>
    <t>16</t>
  </si>
  <si>
    <t>Constant: 16</t>
  </si>
  <si>
    <t>Destination A MMSI</t>
  </si>
  <si>
    <t>Offset A</t>
  </si>
  <si>
    <t>offset1</t>
  </si>
  <si>
    <t>See [IALA]</t>
  </si>
  <si>
    <t>Increment A</t>
  </si>
  <si>
    <t>increment1</t>
  </si>
  <si>
    <t>Destination B MMSI</t>
  </si>
  <si>
    <t>Offset B</t>
  </si>
  <si>
    <t>offset2</t>
  </si>
  <si>
    <t>Increment B</t>
  </si>
  <si>
    <t>increment2</t>
  </si>
  <si>
    <t>Spare is used for byte boundary to 96 bits</t>
  </si>
  <si>
    <t>96 : 144</t>
  </si>
  <si>
    <t>17</t>
  </si>
  <si>
    <t>Constant: 17</t>
  </si>
  <si>
    <t>I1</t>
  </si>
  <si>
    <t>Signed: minutes/10</t>
  </si>
  <si>
    <t>Not used - reserved</t>
  </si>
  <si>
    <t>Payload</t>
  </si>
  <si>
    <t>DGNSS correction data</t>
  </si>
  <si>
    <t>18</t>
  </si>
  <si>
    <t>Standard Class B CS Station Report</t>
  </si>
  <si>
    <t>Constant: 18</t>
  </si>
  <si>
    <t>Regional Reserved</t>
  </si>
  <si>
    <t>reserved</t>
  </si>
  <si>
    <t>Speed Over Ground</t>
  </si>
  <si>
    <t>As in common navigation block</t>
  </si>
  <si>
    <t>0.1 degrees from true north</t>
  </si>
  <si>
    <t>True Heading</t>
  </si>
  <si>
    <t>0 to 359 degrees, 511 = N/A</t>
  </si>
  <si>
    <t>Second of UTC timestamp.</t>
  </si>
  <si>
    <t>Uninterpreted</t>
  </si>
  <si>
    <t>CS Unit</t>
  </si>
  <si>
    <t>cs</t>
  </si>
  <si>
    <t>0=Class B SOTDMA unit 1=Class B CS (Carrier Sense) unit</t>
  </si>
  <si>
    <t>Display flag</t>
  </si>
  <si>
    <t>display</t>
  </si>
  <si>
    <t>0=No visual display, 1=Has display, (Probably not reliable).</t>
  </si>
  <si>
    <t>DSC Flag</t>
  </si>
  <si>
    <t>dsc</t>
  </si>
  <si>
    <t>If 1, unit is attached to a VHF voice radio with DSC capability.</t>
  </si>
  <si>
    <t>Band flag</t>
  </si>
  <si>
    <t>band</t>
  </si>
  <si>
    <t>Base stations can command units to switch frequency. If this flag is 1, the unit can use any part of the marine channel.</t>
  </si>
  <si>
    <t>Message 22 flag</t>
  </si>
  <si>
    <t>msg22</t>
  </si>
  <si>
    <t>If 1, unit can accept a channel assignment via Message Type 22.</t>
  </si>
  <si>
    <t>Assigned-mode flag: 0 = autonomous mode (default), 1 = assigned mode.</t>
  </si>
  <si>
    <t>19</t>
  </si>
  <si>
    <t>Extended Class B CS Station Report</t>
  </si>
  <si>
    <t>Constant: 19</t>
  </si>
  <si>
    <t>As in CNN</t>
  </si>
  <si>
    <t>As in CNB.</t>
  </si>
  <si>
    <t>Relative to true north, units of 0.1 degrees</t>
  </si>
  <si>
    <t>s</t>
  </si>
  <si>
    <t>Type of ship and cargo</t>
  </si>
  <si>
    <t>As in Message 5</t>
  </si>
  <si>
    <t>Assigned mode flag</t>
  </si>
  <si>
    <t>See [IALA] for details</t>
  </si>
  <si>
    <t>Unused, should be zero</t>
  </si>
  <si>
    <t>20</t>
  </si>
  <si>
    <t>Constant: 20</t>
  </si>
  <si>
    <t>As in CNB</t>
  </si>
  <si>
    <t>Offset number 1</t>
  </si>
  <si>
    <t>Reserved offset number</t>
  </si>
  <si>
    <t>Reserved slots</t>
  </si>
  <si>
    <t>number1</t>
  </si>
  <si>
    <t>Consecutive slots</t>
  </si>
  <si>
    <t>Time-out</t>
  </si>
  <si>
    <t>timeout1</t>
  </si>
  <si>
    <t>Allocation timeout in minutes</t>
  </si>
  <si>
    <t>Increment</t>
  </si>
  <si>
    <t>Repeat increment</t>
  </si>
  <si>
    <t>Offset number 2</t>
  </si>
  <si>
    <t>number2</t>
  </si>
  <si>
    <t>timeout2</t>
  </si>
  <si>
    <t>Offset number 3</t>
  </si>
  <si>
    <t>offset3</t>
  </si>
  <si>
    <t>number3</t>
  </si>
  <si>
    <t>timeout3</t>
  </si>
  <si>
    <t>increment3</t>
  </si>
  <si>
    <t>Offset number 4</t>
  </si>
  <si>
    <t>offset4</t>
  </si>
  <si>
    <t>number4</t>
  </si>
  <si>
    <t>timeout4</t>
  </si>
  <si>
    <t>increment4</t>
  </si>
  <si>
    <t>Spare is used for byte boundary from 0, 2, 4, 6 bits</t>
  </si>
  <si>
    <t>72 : 160</t>
  </si>
  <si>
    <t>21</t>
  </si>
  <si>
    <t>Aid To Navigation Report</t>
  </si>
  <si>
    <t>Constant: 21</t>
  </si>
  <si>
    <t>Aid type</t>
  </si>
  <si>
    <t>aid_type</t>
  </si>
  <si>
    <t>See "Navaid Types"</t>
  </si>
  <si>
    <t>name</t>
  </si>
  <si>
    <t>Name in sixbit chars</t>
  </si>
  <si>
    <t>As in Message Type 4</t>
  </si>
  <si>
    <t>UTC second</t>
  </si>
  <si>
    <t>As in Message Types 1-3</t>
  </si>
  <si>
    <t>Off-Position Indicator</t>
  </si>
  <si>
    <t>off_position</t>
  </si>
  <si>
    <t>See Below</t>
  </si>
  <si>
    <t>Virtual-aid flag</t>
  </si>
  <si>
    <t>virtual_aid</t>
  </si>
  <si>
    <t>Name Extension</t>
  </si>
  <si>
    <t>22</t>
  </si>
  <si>
    <t>Constant: 22</t>
  </si>
  <si>
    <t>Channel A</t>
  </si>
  <si>
    <t>channel_a</t>
  </si>
  <si>
    <t>Channel number</t>
  </si>
  <si>
    <t>Channel B</t>
  </si>
  <si>
    <t>channel_b</t>
  </si>
  <si>
    <t>Tx/Rx mode</t>
  </si>
  <si>
    <t>txrx</t>
  </si>
  <si>
    <t>Transmit/receive mode</t>
  </si>
  <si>
    <t>Power</t>
  </si>
  <si>
    <t>power</t>
  </si>
  <si>
    <t>Low=0, high=1</t>
  </si>
  <si>
    <t>NE Longitude</t>
  </si>
  <si>
    <t>ne_lon</t>
  </si>
  <si>
    <t>NE longitude to 0.1 minutes</t>
  </si>
  <si>
    <t>NE Latitude</t>
  </si>
  <si>
    <t>ne_lat</t>
  </si>
  <si>
    <t>NE latitude to 0.1 minutes</t>
  </si>
  <si>
    <t>SW Longitude</t>
  </si>
  <si>
    <t>sw_lon</t>
  </si>
  <si>
    <t>SW longitude to 0.1 minutes</t>
  </si>
  <si>
    <t>SW Latitude</t>
  </si>
  <si>
    <t>sw_lat</t>
  </si>
  <si>
    <t>SW latitude to 0.1 minutes</t>
  </si>
  <si>
    <t>Addressed</t>
  </si>
  <si>
    <t>addressed</t>
  </si>
  <si>
    <t>0=Broadcast, 1=Addressed</t>
  </si>
  <si>
    <t>Channel A Band</t>
  </si>
  <si>
    <t>band_a</t>
  </si>
  <si>
    <t>0=Default, 1=12.5kHz</t>
  </si>
  <si>
    <t>Channel B Band</t>
  </si>
  <si>
    <t>band_b</t>
  </si>
  <si>
    <t>Zone size</t>
  </si>
  <si>
    <t>zonesize</t>
  </si>
  <si>
    <t>Size of transitional zone</t>
  </si>
  <si>
    <t>Reserved for future use</t>
  </si>
  <si>
    <t>23</t>
  </si>
  <si>
    <t>Unsigned Integer: 23</t>
  </si>
  <si>
    <t>Unsigned Integer: 9 digits</t>
  </si>
  <si>
    <t>Same as broadcast type 22</t>
  </si>
  <si>
    <t>Station Type</t>
  </si>
  <si>
    <t>station_type</t>
  </si>
  <si>
    <t>See "Station Types"</t>
  </si>
  <si>
    <t>ship_type</t>
  </si>
  <si>
    <t>See "Ship Types"</t>
  </si>
  <si>
    <t>Tx/Rx Mode</t>
  </si>
  <si>
    <t>See "Transmit/Receive Modes"</t>
  </si>
  <si>
    <t>Report Interval</t>
  </si>
  <si>
    <t>interval</t>
  </si>
  <si>
    <t>See "Station Intervals"</t>
  </si>
  <si>
    <t>Quiet Time</t>
  </si>
  <si>
    <t>quiet</t>
  </si>
  <si>
    <t>0 = none, 1-15 quiet time in minutes</t>
  </si>
  <si>
    <t>24</t>
  </si>
  <si>
    <t>Static Data Report</t>
  </si>
  <si>
    <t>Constant: 24</t>
  </si>
  <si>
    <t>Part Number</t>
  </si>
  <si>
    <t>partno</t>
  </si>
  <si>
    <t>0-1</t>
  </si>
  <si>
    <t>(Part A) 20 sixbit chars</t>
  </si>
  <si>
    <t>(Part B) See "Ship Types"</t>
  </si>
  <si>
    <t>Vendor ID</t>
  </si>
  <si>
    <t>vendorid</t>
  </si>
  <si>
    <t>(Part B) 3 six-bit chars</t>
  </si>
  <si>
    <t>Unit Model Code</t>
  </si>
  <si>
    <t>model</t>
  </si>
  <si>
    <t>(Part B)</t>
  </si>
  <si>
    <t>Serial Number</t>
  </si>
  <si>
    <t>serial</t>
  </si>
  <si>
    <t>(Part B) As in Message Type 5</t>
  </si>
  <si>
    <t>(Part B) See below</t>
  </si>
  <si>
    <t>(Part B) Not used</t>
  </si>
  <si>
    <t>160 : 168</t>
  </si>
  <si>
    <t>25</t>
  </si>
  <si>
    <t>Constant: 25</t>
  </si>
  <si>
    <t>Destination indicator</t>
  </si>
  <si>
    <t>0=broadcast, 1=addressed.</t>
  </si>
  <si>
    <t>Binary data flag</t>
  </si>
  <si>
    <t>structured</t>
  </si>
  <si>
    <t>Message destination</t>
  </si>
  <si>
    <t>Byte Alignment</t>
  </si>
  <si>
    <t>Application ID</t>
  </si>
  <si>
    <t>app_id</t>
  </si>
  <si>
    <t>Binary data</t>
  </si>
  <si>
    <t>26</t>
  </si>
  <si>
    <t>Constant: 26</t>
  </si>
  <si>
    <t>Data Slot2</t>
  </si>
  <si>
    <t>data2</t>
  </si>
  <si>
    <t>Data Slot3</t>
  </si>
  <si>
    <t>data3</t>
  </si>
  <si>
    <t>Data Slot4</t>
  </si>
  <si>
    <t>data4</t>
  </si>
  <si>
    <t>Data Slot5</t>
  </si>
  <si>
    <t>data5</t>
  </si>
  <si>
    <t>Communication state selector flag</t>
  </si>
  <si>
    <t>27</t>
  </si>
  <si>
    <t>Constant: 27</t>
  </si>
  <si>
    <t>See Common Navigation Block</t>
  </si>
  <si>
    <t>minutes/10 East positive, West negative 181000 = N/A (default)</t>
  </si>
  <si>
    <t>minutes/10 North positive, South negative 91000 = N/A (default)</t>
  </si>
  <si>
    <t>Knots (0-62); 63 = N/A (default)</t>
  </si>
  <si>
    <t>GNSS Position status</t>
  </si>
  <si>
    <t>gnss</t>
  </si>
  <si>
    <t>0 = current GNSS position 1 = not GNSS position (default)</t>
  </si>
  <si>
    <t>NMEA Tag Blocks</t>
  </si>
  <si>
    <t>IEC</t>
  </si>
  <si>
    <t>NMEA</t>
  </si>
  <si>
    <t>c</t>
  </si>
  <si>
    <t>int&gt;0</t>
  </si>
  <si>
    <t>UNIX time in seconds or milliseconds</t>
  </si>
  <si>
    <t>string</t>
  </si>
  <si>
    <t>Destination (at most 15 chars)</t>
  </si>
  <si>
    <t>xGy</t>
  </si>
  <si>
    <t>g</t>
  </si>
  <si>
    <t>int-int-int</t>
  </si>
  <si>
    <t>Sentence grouping</t>
  </si>
  <si>
    <t>n</t>
  </si>
  <si>
    <t>line count</t>
  </si>
  <si>
    <t>r</t>
  </si>
  <si>
    <t>relative time</t>
  </si>
  <si>
    <t>Source / station</t>
  </si>
  <si>
    <t>i</t>
  </si>
  <si>
    <t>Text string (at most 15 chars)</t>
  </si>
  <si>
    <t>DAC-001</t>
  </si>
  <si>
    <t>FID-11</t>
  </si>
  <si>
    <t>0-5</t>
  </si>
  <si>
    <t>6-7</t>
  </si>
  <si>
    <t>2</t>
  </si>
  <si>
    <t>8-37</t>
  </si>
  <si>
    <t>30</t>
  </si>
  <si>
    <t>38-39</t>
  </si>
  <si>
    <t>40-49</t>
  </si>
  <si>
    <t>DAC</t>
  </si>
  <si>
    <t>DAC = 001</t>
  </si>
  <si>
    <t>50-55</t>
  </si>
  <si>
    <t>FID</t>
  </si>
  <si>
    <t>FID = 11</t>
  </si>
  <si>
    <t>56-79</t>
  </si>
  <si>
    <t>Unit = minutes * 0.001, 0x7FFFFF = N/A (default), E positive, W negative.</t>
  </si>
  <si>
    <t>80-104</t>
  </si>
  <si>
    <t>Unit = minutes * 0.001, 0xFFFFFF = N/A (default), N positive, S negative.</t>
  </si>
  <si>
    <t>105-109</t>
  </si>
  <si>
    <t>1-31, 31=N/A (default)</t>
  </si>
  <si>
    <t>110-114</t>
  </si>
  <si>
    <t>0-23, 31=N/A (default)</t>
  </si>
  <si>
    <t>115-120</t>
  </si>
  <si>
    <t>0-59, 63=N/A (default)</t>
  </si>
  <si>
    <t>121-127</t>
  </si>
  <si>
    <t>Average Wind Speed</t>
  </si>
  <si>
    <t>wspeed</t>
  </si>
  <si>
    <t>10-min avg wind speed, knots, 127 = N/A (default).</t>
  </si>
  <si>
    <t>128-134</t>
  </si>
  <si>
    <t>Gust Speed</t>
  </si>
  <si>
    <t>wgust</t>
  </si>
  <si>
    <t>10-min max wind speed, knots, 127 = N/A (default).</t>
  </si>
  <si>
    <t>135-143</t>
  </si>
  <si>
    <t>Wind Direction</t>
  </si>
  <si>
    <t>wdir</t>
  </si>
  <si>
    <t>0-359, degrees from true north 511 = N/A (default)</t>
  </si>
  <si>
    <t>144-152</t>
  </si>
  <si>
    <t>Wind Gust Direction</t>
  </si>
  <si>
    <t>wgustdir</t>
  </si>
  <si>
    <t>153-163</t>
  </si>
  <si>
    <t>Air Temperature</t>
  </si>
  <si>
    <t>temperature</t>
  </si>
  <si>
    <t>Dry bulb temp: 0.1 deg C -60.0 to +60.0, 2047 = N/A (default),</t>
  </si>
  <si>
    <t>164-170</t>
  </si>
  <si>
    <t>Relative Humidity</t>
  </si>
  <si>
    <t>humidity</t>
  </si>
  <si>
    <t>0-100%, units of 1%, 127 = N/A (default).</t>
  </si>
  <si>
    <t>171-180</t>
  </si>
  <si>
    <t>Dew Point</t>
  </si>
  <si>
    <t>dewpoint</t>
  </si>
  <si>
    <t>-20.0 to +50.0: 0.1 deg C, 1023 = N/A (default),</t>
  </si>
  <si>
    <t>181-189</t>
  </si>
  <si>
    <t>Air Pressure</t>
  </si>
  <si>
    <t>pressure</t>
  </si>
  <si>
    <t>800-1200hPa: units 1hPa, 511 = N/A (default).</t>
  </si>
  <si>
    <t>190-191</t>
  </si>
  <si>
    <t>Pressure Tendency</t>
  </si>
  <si>
    <t>pressuretend</t>
  </si>
  <si>
    <t>0 = steady, 1 = decreasing, 2 = increasing, 3 - N/A (default).</t>
  </si>
  <si>
    <t>192-199</t>
  </si>
  <si>
    <t>Horiz. Visibility</t>
  </si>
  <si>
    <t>visibility</t>
  </si>
  <si>
    <t>0-25.0, units of 0.1nm 255 = N/A (default)</t>
  </si>
  <si>
    <t>200-208</t>
  </si>
  <si>
    <t>Water Level</t>
  </si>
  <si>
    <t>waterlevel</t>
  </si>
  <si>
    <t>-10.0 to +30.0 in 0.1m, 511 = N/A (default).</t>
  </si>
  <si>
    <t>209-210</t>
  </si>
  <si>
    <t>Water Level Trend</t>
  </si>
  <si>
    <t>leveltrend</t>
  </si>
  <si>
    <t>211-218</t>
  </si>
  <si>
    <t>Surface Current Speed</t>
  </si>
  <si>
    <t>cspeed</t>
  </si>
  <si>
    <t>0.0-25.0 knots: units 0.1 knot</t>
  </si>
  <si>
    <t>219-227</t>
  </si>
  <si>
    <t>Surface Current Direction</t>
  </si>
  <si>
    <t>cdir</t>
  </si>
  <si>
    <t>0-359: deg from true north, 511 = N/A (default)</t>
  </si>
  <si>
    <t>228-235</t>
  </si>
  <si>
    <t>Current Speed #2</t>
  </si>
  <si>
    <t>cspeed2</t>
  </si>
  <si>
    <t>0.0-25.0 in units of 0.1 knot, 255 = N/A (default).</t>
  </si>
  <si>
    <t>236-244</t>
  </si>
  <si>
    <t>Current Direction #2</t>
  </si>
  <si>
    <t>cdir2</t>
  </si>
  <si>
    <t>0-359: deg. fom true north, 511 = N/A (default)</t>
  </si>
  <si>
    <t>245-249</t>
  </si>
  <si>
    <t>Measurement Depth #2</t>
  </si>
  <si>
    <t>cdepth2</t>
  </si>
  <si>
    <t>0-30m down: units 0.1m, 31 = N/A (default).</t>
  </si>
  <si>
    <t>250-257</t>
  </si>
  <si>
    <t>Current Speed #3</t>
  </si>
  <si>
    <t>cspeed3</t>
  </si>
  <si>
    <t>0.0-25.0: units of 0.1 knot, 255 = N/A (default).</t>
  </si>
  <si>
    <t>258-266</t>
  </si>
  <si>
    <t>Current Direction #3</t>
  </si>
  <si>
    <t>cdir3</t>
  </si>
  <si>
    <t>0-359: degrees fom true north, 511 = N/A (default).</t>
  </si>
  <si>
    <t>267-271</t>
  </si>
  <si>
    <t>Measurement Depth #3</t>
  </si>
  <si>
    <t>cdepth3</t>
  </si>
  <si>
    <t>272-279</t>
  </si>
  <si>
    <t>Wave height</t>
  </si>
  <si>
    <t>waveheight</t>
  </si>
  <si>
    <t>0-25m: units of 0.1m, 255 = N/A (default).</t>
  </si>
  <si>
    <t>280-285</t>
  </si>
  <si>
    <t>Wave period</t>
  </si>
  <si>
    <t>waveperiod</t>
  </si>
  <si>
    <t>Seconds 0-60: 63 = N/A (default).</t>
  </si>
  <si>
    <t>286-294</t>
  </si>
  <si>
    <t>Wave direction</t>
  </si>
  <si>
    <t>wavedir</t>
  </si>
  <si>
    <t>0-359: deg. ffom true north, 511 = N/A (default).</t>
  </si>
  <si>
    <t>295-302</t>
  </si>
  <si>
    <t>Swell height</t>
  </si>
  <si>
    <t>swellheight</t>
  </si>
  <si>
    <t>0-25m: units of 0.1m 255 = N/A (default).</t>
  </si>
  <si>
    <t>303-308</t>
  </si>
  <si>
    <t>Swell period</t>
  </si>
  <si>
    <t>swellperiod</t>
  </si>
  <si>
    <t>309-317</t>
  </si>
  <si>
    <t>Swell direction</t>
  </si>
  <si>
    <t>swelldir</t>
  </si>
  <si>
    <t>0-359: deg. fom true north, 511 = N/A (default).</t>
  </si>
  <si>
    <t>318-321</t>
  </si>
  <si>
    <t>Sea state</t>
  </si>
  <si>
    <t>seastate</t>
  </si>
  <si>
    <t>See "Beaufort Scale"</t>
  </si>
  <si>
    <t>322-331</t>
  </si>
  <si>
    <t>Water Temperature</t>
  </si>
  <si>
    <t>watertemp</t>
  </si>
  <si>
    <t>-10.0 to 50.0: units 0.1 C, 1023 = N/A (default).</t>
  </si>
  <si>
    <t>332-334</t>
  </si>
  <si>
    <t>3</t>
  </si>
  <si>
    <t>Precipitation</t>
  </si>
  <si>
    <t>preciptype</t>
  </si>
  <si>
    <t>See "Precipitation Types"</t>
  </si>
  <si>
    <t>335-343</t>
  </si>
  <si>
    <t>Salinity</t>
  </si>
  <si>
    <t>salinity</t>
  </si>
  <si>
    <t>0.0-50.0%: units 0.1%, 511 = N/A (default)</t>
  </si>
  <si>
    <t>344-345</t>
  </si>
  <si>
    <t>Ice</t>
  </si>
  <si>
    <t>ice</t>
  </si>
  <si>
    <t>0 = No 1 = Yes 2 = (reserved for future use) 3 = not available = default</t>
  </si>
  <si>
    <t>346-351</t>
  </si>
  <si>
    <t>Under way using engine</t>
  </si>
  <si>
    <t>At anchor</t>
  </si>
  <si>
    <t>Not under command</t>
  </si>
  <si>
    <t>Restricted manoeuverability</t>
  </si>
  <si>
    <t>Constrained by her draught</t>
  </si>
  <si>
    <t>Moored</t>
  </si>
  <si>
    <t>Aground</t>
  </si>
  <si>
    <t>Engaged in Fishing</t>
  </si>
  <si>
    <t>Under way sailing</t>
  </si>
  <si>
    <t>Reserved for future amendment of Navigational Status for HSC</t>
  </si>
  <si>
    <t>Reserved for future amendment of Navigational Status for WIG</t>
  </si>
  <si>
    <t>AIS-SART is active</t>
  </si>
  <si>
    <t>Not defined (default)</t>
  </si>
  <si>
    <t>Wing in ground (WIG), all ships of this type</t>
  </si>
  <si>
    <t>Wing in ground (WIG), Hazardous category A</t>
  </si>
  <si>
    <t>Wing in ground (WIG), Hazardous category B</t>
  </si>
  <si>
    <t>Wing in ground (WIG), Hazardous category C</t>
  </si>
  <si>
    <t>Wing in ground (WIG), Hazardous category D</t>
  </si>
  <si>
    <t>Wing in ground (WIG), Reserved for future use</t>
  </si>
  <si>
    <t>Fishing</t>
  </si>
  <si>
    <t>Towing</t>
  </si>
  <si>
    <t>Towing: length exceeds 200m or breadth exceeds 25m</t>
  </si>
  <si>
    <t>Dredging or underwater ops</t>
  </si>
  <si>
    <t>Diving ops</t>
  </si>
  <si>
    <t>Military ops</t>
  </si>
  <si>
    <t>Sailing</t>
  </si>
  <si>
    <t>Pleasure Craft</t>
  </si>
  <si>
    <t>High speed craft (HSC), all ships of this type</t>
  </si>
  <si>
    <t>High speed craft (HSC), Hazardous category A</t>
  </si>
  <si>
    <t>High speed craft (HSC), Hazardous category B</t>
  </si>
  <si>
    <t>High speed craft (HSC), Hazardous category C</t>
  </si>
  <si>
    <t>High speed craft (HSC), Hazardous category D</t>
  </si>
  <si>
    <t>High speed craft (HSC), Reserved for future use</t>
  </si>
  <si>
    <t>High speed craft (HSC), No additional information</t>
  </si>
  <si>
    <t>Pilot Vessel</t>
  </si>
  <si>
    <t>Search and Rescue vessel</t>
  </si>
  <si>
    <t>Tug</t>
  </si>
  <si>
    <t>Port Tender</t>
  </si>
  <si>
    <t>Anti-pollution equipment</t>
  </si>
  <si>
    <t>Law Enforcement</t>
  </si>
  <si>
    <t>Spare - Local Vessel</t>
  </si>
  <si>
    <t>Medical Transport</t>
  </si>
  <si>
    <t>Noncombatant ship according to RR Resolution No. 18</t>
  </si>
  <si>
    <t>Passenger, all ships of this type</t>
  </si>
  <si>
    <t>Passenger, Hazardous category A</t>
  </si>
  <si>
    <t>Passenger, Hazardous category B</t>
  </si>
  <si>
    <t>Passenger, Hazardous category C</t>
  </si>
  <si>
    <t>Passenger, Hazardous category D</t>
  </si>
  <si>
    <t>Passenger, Reserved for future use</t>
  </si>
  <si>
    <t>Passenger, No additional information</t>
  </si>
  <si>
    <t>Cargo, all ships of this type</t>
  </si>
  <si>
    <t>Cargo, Hazardous category A</t>
  </si>
  <si>
    <t>Cargo, Hazardous category B</t>
  </si>
  <si>
    <t>Cargo, Hazardous category C</t>
  </si>
  <si>
    <t>Cargo, Hazardous category D</t>
  </si>
  <si>
    <t>Cargo, Reserved for future use</t>
  </si>
  <si>
    <t>Cargo, No additional information</t>
  </si>
  <si>
    <t>Tanker, all ships of this type</t>
  </si>
  <si>
    <t>Tanker, Hazardous category A</t>
  </si>
  <si>
    <t>Tanker, Hazardous category B</t>
  </si>
  <si>
    <t>Tanker, Hazardous category C</t>
  </si>
  <si>
    <t>Tanker, Hazardous category D</t>
  </si>
  <si>
    <t>Tanker, Reserved for future use</t>
  </si>
  <si>
    <t>Tanker, No additional information</t>
  </si>
  <si>
    <t>Other Type, all ships of this type</t>
  </si>
  <si>
    <t>Other Type, Hazardous category A</t>
  </si>
  <si>
    <t>Other Type, Hazardous category B</t>
  </si>
  <si>
    <t>Other Type, Hazardous category C</t>
  </si>
  <si>
    <t>Other Type, Hazardous category D</t>
  </si>
  <si>
    <t>Other Type, Reserved for future use</t>
  </si>
  <si>
    <t>Other Type, no additional information</t>
  </si>
  <si>
    <t>"@"</t>
  </si>
  <si>
    <t>"P"</t>
  </si>
  <si>
    <t>" "</t>
  </si>
  <si>
    <t>"0"</t>
  </si>
  <si>
    <t>"A"</t>
  </si>
  <si>
    <t>"Q"</t>
  </si>
  <si>
    <t>"!"</t>
  </si>
  <si>
    <t>"1"</t>
  </si>
  <si>
    <t>"B"</t>
  </si>
  <si>
    <t>"R"</t>
  </si>
  <si>
    <t>"""</t>
  </si>
  <si>
    <t>"2"</t>
  </si>
  <si>
    <t>"C"</t>
  </si>
  <si>
    <t>"S"</t>
  </si>
  <si>
    <t>"\#"</t>
  </si>
  <si>
    <t>"3"</t>
  </si>
  <si>
    <t>"D"</t>
  </si>
  <si>
    <t>"T"</t>
  </si>
  <si>
    <t>"$"</t>
  </si>
  <si>
    <t>"4"</t>
  </si>
  <si>
    <t>"E"</t>
  </si>
  <si>
    <t>"U"</t>
  </si>
  <si>
    <t>"%"</t>
  </si>
  <si>
    <t>"5"</t>
  </si>
  <si>
    <t>"F"</t>
  </si>
  <si>
    <t>"V"</t>
  </si>
  <si>
    <t>"&amp;"</t>
  </si>
  <si>
    <t>"6"</t>
  </si>
  <si>
    <t>"G"</t>
  </si>
  <si>
    <t>"W"</t>
  </si>
  <si>
    <t>"\'"</t>
  </si>
  <si>
    <t>"7"</t>
  </si>
  <si>
    <t>"H"</t>
  </si>
  <si>
    <t>"X"</t>
  </si>
  <si>
    <t>"("</t>
  </si>
  <si>
    <t>"8"</t>
  </si>
  <si>
    <t>"I"</t>
  </si>
  <si>
    <t>"Y"</t>
  </si>
  <si>
    <t>")"</t>
  </si>
  <si>
    <t>"9"</t>
  </si>
  <si>
    <t>"J"</t>
  </si>
  <si>
    <t>"Z"</t>
  </si>
  <si>
    <t>"\*"</t>
  </si>
  <si>
    <t>":"</t>
  </si>
  <si>
    <t>"K"</t>
  </si>
  <si>
    <t>"["</t>
  </si>
  <si>
    <t>"\+"</t>
  </si>
  <si>
    <t>";"</t>
  </si>
  <si>
    <t>"L"</t>
  </si>
  <si>
    <t>"\"</t>
  </si>
  <si>
    <t>","</t>
  </si>
  <si>
    <t>"&lt;"</t>
  </si>
  <si>
    <t>"M"</t>
  </si>
  <si>
    <t>"]"</t>
  </si>
  <si>
    <t>"-"</t>
  </si>
  <si>
    <t>"="</t>
  </si>
  <si>
    <t>"N"</t>
  </si>
  <si>
    <t>"\^"</t>
  </si>
  <si>
    <t>"."</t>
  </si>
  <si>
    <t>"&gt;"</t>
  </si>
  <si>
    <t>"O"</t>
  </si>
  <si>
    <t>"\_"</t>
  </si>
  <si>
    <t>"/"</t>
  </si>
  <si>
    <t>"?"</t>
  </si>
  <si>
    <t>Interrogation</t>
  </si>
  <si>
    <t>Assigned Mode Command</t>
  </si>
  <si>
    <t>Global navigation-satellite system broadcast binary message</t>
  </si>
  <si>
    <t>stationId</t>
  </si>
  <si>
    <t>zCount</t>
  </si>
  <si>
    <t>health</t>
  </si>
  <si>
    <t>Station Identification</t>
  </si>
  <si>
    <t>Zcount</t>
  </si>
  <si>
    <t>words</t>
  </si>
  <si>
    <t>GNSS Message</t>
  </si>
  <si>
    <t>gnssMessage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</si>
</sst>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rgb="FF000000"/>
      <name val="Calibri"/>
      <family val="2"/>
      <charset val="1"/>
    </font>
    <font>
      <sz val="11"/>
      <color rgb="FFFF0000"/>
      <name val="Calibri"/>
      <family val="2"/>
      <charset val="1"/>
    </font>
    <font>
      <sz val="11"/>
      <color rgb="FF000000"/>
      <name val="Inherit"/>
      <charset val="1"/>
    </font>
  </fonts>
  <fills count="12">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FF7F00"/>
        <bgColor rgb="FFFF9900"/>
      </patternFill>
    </fill>
    <fill>
      <patternFill patternType="solid">
        <fgColor rgb="FF3FBE3F"/>
        <bgColor rgb="FF00B050"/>
      </patternFill>
    </fill>
    <fill>
      <patternFill patternType="solid">
        <fgColor rgb="FFFFFF00"/>
        <bgColor rgb="FFFFFF00"/>
      </patternFill>
    </fill>
    <fill>
      <patternFill patternType="solid">
        <fgColor rgb="FF00FF00"/>
        <bgColor rgb="FF3FBE3F"/>
      </patternFill>
    </fill>
    <fill>
      <patternFill patternType="solid">
        <fgColor rgb="FFFFC000"/>
        <bgColor rgb="FFFF9900"/>
      </patternFill>
    </fill>
    <fill>
      <patternFill patternType="solid">
        <fgColor rgb="FFFFFFFF"/>
        <bgColor rgb="FFFFFFCC"/>
      </patternFill>
    </fill>
    <fill>
      <patternFill patternType="solid">
        <fgColor rgb="FF00B050"/>
        <bgColor indexed="64"/>
      </patternFill>
    </fill>
    <fill>
      <patternFill patternType="solid">
        <fgColor rgb="FFFFFF00"/>
        <bgColor indexed="64"/>
      </patternFill>
    </fill>
  </fills>
  <borders count="5">
    <border>
      <left/>
      <right/>
      <top/>
      <bottom/>
      <diagonal/>
    </border>
    <border>
      <left/>
      <right style="medium">
        <color rgb="FFDEDEDE"/>
      </right>
      <top style="medium">
        <color rgb="FFDEDEDE"/>
      </top>
      <bottom style="medium">
        <color rgb="FFDEDEDE"/>
      </bottom>
      <diagonal/>
    </border>
    <border>
      <left/>
      <right/>
      <top style="medium">
        <color rgb="FFDEDEDE"/>
      </top>
      <bottom style="medium">
        <color rgb="FFDEDEDE"/>
      </bottom>
      <diagonal/>
    </border>
    <border>
      <left/>
      <right style="medium">
        <color rgb="FFDEDEDE"/>
      </right>
      <top/>
      <bottom style="medium">
        <color rgb="FFDEDEDE"/>
      </bottom>
      <diagonal/>
    </border>
    <border>
      <left/>
      <right/>
      <top/>
      <bottom style="medium">
        <color rgb="FFDEDEDE"/>
      </bottom>
      <diagonal/>
    </border>
  </borders>
  <cellStyleXfs count="1">
    <xf numFmtId="0" fontId="0" fillId="0" borderId="0"/>
  </cellStyleXfs>
  <cellXfs count="23">
    <xf numFmtId="0" fontId="0" fillId="0" borderId="0" xfId="0"/>
    <xf numFmtId="1" fontId="0" fillId="0" borderId="0" xfId="0" applyNumberFormat="1"/>
    <xf numFmtId="49" fontId="0" fillId="2" borderId="0" xfId="0" applyNumberFormat="1" applyFont="1" applyFill="1"/>
    <xf numFmtId="1" fontId="0" fillId="2" borderId="0" xfId="0" applyNumberFormat="1" applyFont="1" applyFill="1"/>
    <xf numFmtId="49" fontId="0" fillId="0" borderId="0" xfId="0" applyNumberFormat="1"/>
    <xf numFmtId="49" fontId="0" fillId="3" borderId="0" xfId="0" applyNumberFormat="1" applyFont="1" applyFill="1"/>
    <xf numFmtId="1" fontId="0" fillId="3" borderId="0" xfId="0" applyNumberFormat="1" applyFont="1" applyFill="1"/>
    <xf numFmtId="49" fontId="0" fillId="4" borderId="0" xfId="0" applyNumberFormat="1" applyFont="1" applyFill="1"/>
    <xf numFmtId="1" fontId="0" fillId="5" borderId="0" xfId="0" applyNumberFormat="1" applyFont="1" applyFill="1"/>
    <xf numFmtId="0" fontId="0" fillId="6" borderId="0" xfId="0" applyFill="1"/>
    <xf numFmtId="49" fontId="0" fillId="7" borderId="0" xfId="0" applyNumberFormat="1" applyFont="1" applyFill="1"/>
    <xf numFmtId="1" fontId="0" fillId="7" borderId="0" xfId="0" applyNumberFormat="1" applyFont="1" applyFill="1"/>
    <xf numFmtId="49" fontId="1" fillId="0" borderId="0" xfId="0" applyNumberFormat="1" applyFont="1"/>
    <xf numFmtId="49" fontId="0" fillId="5" borderId="0" xfId="0" applyNumberFormat="1" applyFont="1" applyFill="1"/>
    <xf numFmtId="0" fontId="0" fillId="8" borderId="0" xfId="0" applyFill="1"/>
    <xf numFmtId="0" fontId="1" fillId="0" borderId="0" xfId="0" applyFont="1"/>
    <xf numFmtId="0" fontId="2" fillId="9" borderId="1" xfId="0" applyFont="1" applyFill="1" applyBorder="1" applyAlignment="1">
      <alignment horizontal="left" vertical="center" wrapText="1" readingOrder="1"/>
    </xf>
    <xf numFmtId="0" fontId="2" fillId="9" borderId="2" xfId="0" applyFont="1" applyFill="1" applyBorder="1" applyAlignment="1">
      <alignment horizontal="left" vertical="center" wrapText="1" readingOrder="1"/>
    </xf>
    <xf numFmtId="0" fontId="2" fillId="9" borderId="3" xfId="0" applyFont="1" applyFill="1" applyBorder="1" applyAlignment="1">
      <alignment horizontal="left" vertical="center" wrapText="1" readingOrder="1"/>
    </xf>
    <xf numFmtId="0" fontId="2" fillId="9" borderId="4" xfId="0" applyFont="1" applyFill="1" applyBorder="1" applyAlignment="1">
      <alignment horizontal="left" vertical="center" wrapText="1" readingOrder="1"/>
    </xf>
    <xf numFmtId="49" fontId="0" fillId="10" borderId="0" xfId="0" applyNumberFormat="1" applyFill="1"/>
    <xf numFmtId="1" fontId="0" fillId="10" borderId="0" xfId="0" applyNumberFormat="1" applyFill="1"/>
    <xf numFmtId="0" fontId="0" fillId="11"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7F00"/>
      <rgbColor rgb="FF666699"/>
      <rgbColor rgb="FF969696"/>
      <rgbColor rgb="FF003366"/>
      <rgbColor rgb="FF3FBE3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tabSelected="1" topLeftCell="A208" zoomScaleNormal="100" workbookViewId="0">
      <selection activeCell="A246" sqref="A246"/>
    </sheetView>
  </sheetViews>
  <sheetFormatPr defaultRowHeight="15"/>
  <cols>
    <col min="1" max="1" width="7.7109375" customWidth="1"/>
    <col min="2" max="3" width="8.42578125" style="1" customWidth="1"/>
    <col min="4" max="4" width="8.5703125" style="1" customWidth="1"/>
    <col min="5" max="5" width="25" customWidth="1"/>
    <col min="6" max="6" width="12.28515625" customWidth="1"/>
    <col min="7" max="7" width="3.28515625" customWidth="1"/>
    <col min="8" max="8" width="42.28515625" customWidth="1"/>
    <col min="9" max="9" width="80.7109375" customWidth="1"/>
    <col min="10" max="1025" width="8.7109375" customWidth="1"/>
  </cols>
  <sheetData>
    <row r="1" spans="1:10">
      <c r="B1" s="1" t="s">
        <v>0</v>
      </c>
      <c r="C1" s="1" t="s">
        <v>1</v>
      </c>
      <c r="D1" s="1" t="s">
        <v>2</v>
      </c>
      <c r="E1" t="s">
        <v>3</v>
      </c>
      <c r="F1" t="s">
        <v>4</v>
      </c>
      <c r="G1" t="s">
        <v>5</v>
      </c>
      <c r="H1" t="s">
        <v>6</v>
      </c>
    </row>
    <row r="2" spans="1:10">
      <c r="A2" s="2" t="s">
        <v>7</v>
      </c>
      <c r="B2" s="3" t="s">
        <v>8</v>
      </c>
      <c r="C2" s="1" t="s">
        <v>9</v>
      </c>
      <c r="E2" s="4"/>
      <c r="F2" s="4"/>
      <c r="G2" s="4"/>
      <c r="H2" s="4"/>
    </row>
    <row r="3" spans="1:10">
      <c r="A3" s="4"/>
      <c r="B3" s="1">
        <v>0</v>
      </c>
      <c r="C3" s="1">
        <f t="shared" ref="C3:C18" si="0">B3+D3-1</f>
        <v>5</v>
      </c>
      <c r="D3" s="1">
        <v>6</v>
      </c>
      <c r="E3" s="4" t="s">
        <v>10</v>
      </c>
      <c r="F3" s="4" t="s">
        <v>11</v>
      </c>
      <c r="G3" s="4" t="s">
        <v>12</v>
      </c>
      <c r="H3" s="4" t="s">
        <v>13</v>
      </c>
      <c r="I3" t="str">
        <f t="shared" ref="I3:I18" si="1">"messageBlocks.add(new PayloadBlock("&amp;B3&amp;", "&amp;C3&amp;", "&amp;D3&amp;", "&amp;CHAR(34)&amp;E3&amp;CHAR(34)&amp;", "&amp;CHAR(34)&amp;F3&amp;CHAR(34)&amp;", "&amp;CHAR(34)&amp;G3&amp;CHAR(34)&amp;", "&amp;CHAR(34)&amp;H3&amp;CHAR(34)&amp;"));"</f>
        <v>messageBlocks.add(new PayloadBlock(0, 5, 6, "Message Type", "type", "u", "Constant: 1-3"));</v>
      </c>
      <c r="J3" s="4"/>
    </row>
    <row r="4" spans="1:10">
      <c r="A4" s="4"/>
      <c r="B4" s="1">
        <f t="shared" ref="B4:B18" si="2">B3+D3</f>
        <v>6</v>
      </c>
      <c r="C4" s="1">
        <f t="shared" si="0"/>
        <v>7</v>
      </c>
      <c r="D4" s="1">
        <v>2</v>
      </c>
      <c r="E4" s="4" t="s">
        <v>14</v>
      </c>
      <c r="F4" s="4" t="s">
        <v>15</v>
      </c>
      <c r="G4" s="4" t="s">
        <v>12</v>
      </c>
      <c r="H4" s="4" t="s">
        <v>16</v>
      </c>
      <c r="I4" t="str">
        <f t="shared" si="1"/>
        <v>messageBlocks.add(new PayloadBlock(6, 7, 2, "Repeat Indicator", "repeat", "u", "Message repeat count"));</v>
      </c>
      <c r="J4" s="4"/>
    </row>
    <row r="5" spans="1:10">
      <c r="A5" s="4"/>
      <c r="B5" s="1">
        <f t="shared" si="2"/>
        <v>8</v>
      </c>
      <c r="C5" s="1">
        <f t="shared" si="0"/>
        <v>37</v>
      </c>
      <c r="D5" s="1">
        <v>30</v>
      </c>
      <c r="E5" s="4" t="s">
        <v>17</v>
      </c>
      <c r="F5" s="4" t="s">
        <v>18</v>
      </c>
      <c r="G5" s="4" t="s">
        <v>12</v>
      </c>
      <c r="H5" s="4" t="s">
        <v>19</v>
      </c>
      <c r="I5" t="str">
        <f t="shared" si="1"/>
        <v>messageBlocks.add(new PayloadBlock(8, 37, 30, "MMSI", "mmsi", "u", "9 decimal digits"));</v>
      </c>
      <c r="J5" s="4"/>
    </row>
    <row r="6" spans="1:10">
      <c r="A6" s="4"/>
      <c r="B6" s="1">
        <f t="shared" si="2"/>
        <v>38</v>
      </c>
      <c r="C6" s="1">
        <f t="shared" si="0"/>
        <v>41</v>
      </c>
      <c r="D6" s="1">
        <v>4</v>
      </c>
      <c r="E6" s="4" t="s">
        <v>20</v>
      </c>
      <c r="F6" s="4" t="s">
        <v>21</v>
      </c>
      <c r="G6" s="4" t="s">
        <v>22</v>
      </c>
      <c r="H6" s="4" t="s">
        <v>23</v>
      </c>
      <c r="I6" t="str">
        <f t="shared" si="1"/>
        <v>messageBlocks.add(new PayloadBlock(38, 41, 4, "Navigation Status", "status", "e", "See "Navigation Status""));</v>
      </c>
      <c r="J6" s="4"/>
    </row>
    <row r="7" spans="1:10">
      <c r="A7" s="4"/>
      <c r="B7" s="1">
        <f t="shared" si="2"/>
        <v>42</v>
      </c>
      <c r="C7" s="1">
        <f t="shared" si="0"/>
        <v>49</v>
      </c>
      <c r="D7" s="1">
        <v>8</v>
      </c>
      <c r="E7" s="4" t="s">
        <v>24</v>
      </c>
      <c r="F7" s="4" t="s">
        <v>25</v>
      </c>
      <c r="G7" s="4" t="s">
        <v>26</v>
      </c>
      <c r="H7" s="4" t="s">
        <v>27</v>
      </c>
      <c r="I7" t="str">
        <f t="shared" si="1"/>
        <v>messageBlocks.add(new PayloadBlock(42, 49, 8, "Rate of Turn (ROT)", "turn", "I3", "See below"));</v>
      </c>
      <c r="J7" s="4"/>
    </row>
    <row r="8" spans="1:10">
      <c r="A8" s="4"/>
      <c r="B8" s="1">
        <f t="shared" si="2"/>
        <v>50</v>
      </c>
      <c r="C8" s="1">
        <f t="shared" si="0"/>
        <v>59</v>
      </c>
      <c r="D8" s="1">
        <v>10</v>
      </c>
      <c r="E8" s="4" t="s">
        <v>28</v>
      </c>
      <c r="F8" s="4" t="s">
        <v>29</v>
      </c>
      <c r="G8" s="4" t="s">
        <v>30</v>
      </c>
      <c r="H8" s="4" t="s">
        <v>27</v>
      </c>
      <c r="I8" t="str">
        <f t="shared" si="1"/>
        <v>messageBlocks.add(new PayloadBlock(50, 59, 10, "Speed Over Ground (SOG)", "speed", "U1", "See below"));</v>
      </c>
      <c r="J8" s="4"/>
    </row>
    <row r="9" spans="1:10">
      <c r="A9" s="4"/>
      <c r="B9" s="1">
        <f t="shared" si="2"/>
        <v>60</v>
      </c>
      <c r="C9" s="1">
        <f t="shared" si="0"/>
        <v>60</v>
      </c>
      <c r="D9" s="1">
        <v>1</v>
      </c>
      <c r="E9" s="4" t="s">
        <v>31</v>
      </c>
      <c r="F9" s="4" t="s">
        <v>32</v>
      </c>
      <c r="G9" s="4" t="s">
        <v>33</v>
      </c>
      <c r="H9" s="4" t="s">
        <v>27</v>
      </c>
      <c r="I9" t="str">
        <f t="shared" si="1"/>
        <v>messageBlocks.add(new PayloadBlock(60, 60, 1, "Position Accuracy", "accuracy", "b", "See below"));</v>
      </c>
      <c r="J9" s="4"/>
    </row>
    <row r="10" spans="1:10">
      <c r="A10" s="4"/>
      <c r="B10" s="1">
        <f t="shared" si="2"/>
        <v>61</v>
      </c>
      <c r="C10" s="1">
        <f t="shared" si="0"/>
        <v>88</v>
      </c>
      <c r="D10" s="1">
        <v>28</v>
      </c>
      <c r="E10" s="4" t="s">
        <v>34</v>
      </c>
      <c r="F10" s="4" t="s">
        <v>35</v>
      </c>
      <c r="G10" s="4" t="s">
        <v>36</v>
      </c>
      <c r="H10" s="4" t="s">
        <v>37</v>
      </c>
      <c r="I10" t="str">
        <f t="shared" si="1"/>
        <v>messageBlocks.add(new PayloadBlock(61, 88, 28, "Longitude", "lon", "I4", "Minutes/10000 (see below)"));</v>
      </c>
      <c r="J10" s="4"/>
    </row>
    <row r="11" spans="1:10">
      <c r="A11" s="4"/>
      <c r="B11" s="1">
        <f t="shared" si="2"/>
        <v>89</v>
      </c>
      <c r="C11" s="1">
        <f t="shared" si="0"/>
        <v>115</v>
      </c>
      <c r="D11" s="1">
        <v>27</v>
      </c>
      <c r="E11" s="4" t="s">
        <v>38</v>
      </c>
      <c r="F11" s="4" t="s">
        <v>39</v>
      </c>
      <c r="G11" s="4" t="s">
        <v>36</v>
      </c>
      <c r="H11" s="4" t="s">
        <v>37</v>
      </c>
      <c r="I11" t="str">
        <f t="shared" si="1"/>
        <v>messageBlocks.add(new PayloadBlock(89, 115, 27, "Latitude", "lat", "I4", "Minutes/10000 (see below)"));</v>
      </c>
      <c r="J11" s="4"/>
    </row>
    <row r="12" spans="1:10">
      <c r="A12" s="4"/>
      <c r="B12" s="1">
        <f t="shared" si="2"/>
        <v>116</v>
      </c>
      <c r="C12" s="1">
        <f t="shared" si="0"/>
        <v>127</v>
      </c>
      <c r="D12" s="1">
        <v>12</v>
      </c>
      <c r="E12" s="4" t="s">
        <v>40</v>
      </c>
      <c r="F12" s="4" t="s">
        <v>41</v>
      </c>
      <c r="G12" s="4" t="s">
        <v>30</v>
      </c>
      <c r="H12" s="4" t="s">
        <v>42</v>
      </c>
      <c r="I12" t="str">
        <f t="shared" si="1"/>
        <v>messageBlocks.add(new PayloadBlock(116, 127, 12, "Course Over Ground (COG)", "course", "U1", "Relative to true north, to 0.1 degree precision"));</v>
      </c>
      <c r="J12" s="4"/>
    </row>
    <row r="13" spans="1:10">
      <c r="A13" s="4"/>
      <c r="B13" s="1">
        <f t="shared" si="2"/>
        <v>128</v>
      </c>
      <c r="C13" s="1">
        <f t="shared" si="0"/>
        <v>136</v>
      </c>
      <c r="D13" s="1">
        <v>9</v>
      </c>
      <c r="E13" s="4" t="s">
        <v>43</v>
      </c>
      <c r="F13" s="4" t="s">
        <v>44</v>
      </c>
      <c r="G13" s="4" t="s">
        <v>12</v>
      </c>
      <c r="H13" s="4" t="s">
        <v>45</v>
      </c>
      <c r="I13" t="str">
        <f t="shared" si="1"/>
        <v>messageBlocks.add(new PayloadBlock(128, 136, 9, "True Heading (HDG)", "heading", "u", "0 to 359 degrees, 511 = not available."));</v>
      </c>
      <c r="J13" s="4"/>
    </row>
    <row r="14" spans="1:10">
      <c r="A14" s="4"/>
      <c r="B14" s="1">
        <f t="shared" si="2"/>
        <v>137</v>
      </c>
      <c r="C14" s="1">
        <f t="shared" si="0"/>
        <v>142</v>
      </c>
      <c r="D14" s="1">
        <v>6</v>
      </c>
      <c r="E14" s="4" t="s">
        <v>46</v>
      </c>
      <c r="F14" s="4" t="s">
        <v>47</v>
      </c>
      <c r="G14" s="4" t="s">
        <v>12</v>
      </c>
      <c r="H14" s="4" t="s">
        <v>48</v>
      </c>
      <c r="I14" t="str">
        <f t="shared" si="1"/>
        <v>messageBlocks.add(new PayloadBlock(137, 142, 6, "Time Stamp", "second", "u", "Second of UTC timestamp"));</v>
      </c>
      <c r="J14" s="4"/>
    </row>
    <row r="15" spans="1:10">
      <c r="A15" s="4"/>
      <c r="B15" s="1">
        <f t="shared" si="2"/>
        <v>143</v>
      </c>
      <c r="C15" s="1">
        <f t="shared" si="0"/>
        <v>144</v>
      </c>
      <c r="D15" s="1">
        <v>2</v>
      </c>
      <c r="E15" s="4" t="s">
        <v>49</v>
      </c>
      <c r="F15" s="4" t="s">
        <v>50</v>
      </c>
      <c r="G15" s="4" t="s">
        <v>22</v>
      </c>
      <c r="H15" s="4" t="s">
        <v>51</v>
      </c>
      <c r="I15" t="str">
        <f t="shared" si="1"/>
        <v>messageBlocks.add(new PayloadBlock(143, 144, 2, "Maneuver Indicator", "maneuver", "e", "See "Maneuver Indicator""));</v>
      </c>
      <c r="J15" s="4"/>
    </row>
    <row r="16" spans="1:10">
      <c r="A16" s="4"/>
      <c r="B16" s="1">
        <f t="shared" si="2"/>
        <v>145</v>
      </c>
      <c r="C16" s="1">
        <f t="shared" si="0"/>
        <v>147</v>
      </c>
      <c r="D16" s="1">
        <v>3</v>
      </c>
      <c r="E16" s="4" t="s">
        <v>52</v>
      </c>
      <c r="F16" s="4"/>
      <c r="G16" s="4" t="s">
        <v>53</v>
      </c>
      <c r="H16" s="4" t="s">
        <v>54</v>
      </c>
      <c r="I16" t="str">
        <f t="shared" si="1"/>
        <v>messageBlocks.add(new PayloadBlock(145, 147, 3, "Spare", "", "x", "Not used"));</v>
      </c>
      <c r="J16" s="4"/>
    </row>
    <row r="17" spans="1:13">
      <c r="A17" s="4"/>
      <c r="B17" s="1">
        <f t="shared" si="2"/>
        <v>148</v>
      </c>
      <c r="C17" s="1">
        <f t="shared" si="0"/>
        <v>148</v>
      </c>
      <c r="D17" s="1">
        <v>1</v>
      </c>
      <c r="E17" s="4" t="s">
        <v>55</v>
      </c>
      <c r="F17" s="4" t="s">
        <v>56</v>
      </c>
      <c r="G17" s="4" t="s">
        <v>33</v>
      </c>
      <c r="H17" s="4" t="s">
        <v>27</v>
      </c>
      <c r="I17" t="str">
        <f t="shared" si="1"/>
        <v>messageBlocks.add(new PayloadBlock(148, 148, 1, "RAIM flag", "raim", "b", "See below"));</v>
      </c>
      <c r="J17" s="4"/>
    </row>
    <row r="18" spans="1:13">
      <c r="A18" s="4"/>
      <c r="B18" s="1">
        <f t="shared" si="2"/>
        <v>149</v>
      </c>
      <c r="C18" s="1">
        <f t="shared" si="0"/>
        <v>167</v>
      </c>
      <c r="D18" s="1">
        <v>19</v>
      </c>
      <c r="E18" s="4" t="s">
        <v>57</v>
      </c>
      <c r="F18" s="4" t="s">
        <v>58</v>
      </c>
      <c r="G18" s="4" t="s">
        <v>12</v>
      </c>
      <c r="H18" s="4" t="s">
        <v>27</v>
      </c>
      <c r="I18" t="str">
        <f t="shared" si="1"/>
        <v>messageBlocks.add(new PayloadBlock(149, 167, 19, "Radio status", "radio", "u", "See below"));</v>
      </c>
      <c r="J18" s="4"/>
    </row>
    <row r="19" spans="1:13">
      <c r="A19" s="4"/>
      <c r="D19" s="1">
        <f>SUM(D3:D18)</f>
        <v>168</v>
      </c>
      <c r="E19" s="4"/>
      <c r="F19" s="4"/>
      <c r="G19" s="4"/>
      <c r="H19" s="4"/>
      <c r="J19" s="4"/>
    </row>
    <row r="20" spans="1:13">
      <c r="A20" s="4"/>
      <c r="E20" s="4"/>
      <c r="F20" s="4"/>
      <c r="G20" s="4"/>
      <c r="H20" s="4"/>
      <c r="J20" s="4"/>
    </row>
    <row r="21" spans="1:13">
      <c r="A21" s="4"/>
      <c r="B21" s="1" t="s">
        <v>59</v>
      </c>
      <c r="E21" s="4"/>
      <c r="F21" s="4"/>
      <c r="G21" s="4"/>
      <c r="H21" s="4"/>
      <c r="J21" s="4"/>
    </row>
    <row r="22" spans="1:13">
      <c r="A22" s="4"/>
      <c r="B22" s="1">
        <v>0</v>
      </c>
      <c r="C22" s="1">
        <f>B22+D22-1</f>
        <v>1</v>
      </c>
      <c r="D22" s="1">
        <v>2</v>
      </c>
      <c r="E22" s="4" t="s">
        <v>60</v>
      </c>
      <c r="F22" s="4" t="s">
        <v>61</v>
      </c>
      <c r="G22" s="4" t="s">
        <v>12</v>
      </c>
      <c r="H22" s="4" t="s">
        <v>62</v>
      </c>
      <c r="I22" t="str">
        <f>"messageBlocks.add(new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spans="1:13">
      <c r="A23" s="4"/>
      <c r="B23" s="1">
        <f>B22+D22</f>
        <v>2</v>
      </c>
      <c r="C23" s="1">
        <f>B23+D23-1</f>
        <v>4</v>
      </c>
      <c r="D23" s="1">
        <v>3</v>
      </c>
      <c r="E23" s="4" t="s">
        <v>63</v>
      </c>
      <c r="F23" s="4" t="s">
        <v>64</v>
      </c>
      <c r="G23" s="4" t="s">
        <v>12</v>
      </c>
      <c r="H23" s="4" t="s">
        <v>65</v>
      </c>
      <c r="I23" t="str">
        <f>"messageBlocks.add(new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spans="1:13">
      <c r="A24" s="4"/>
      <c r="B24" s="1">
        <f>B23+D23</f>
        <v>5</v>
      </c>
      <c r="C24" s="1">
        <f>B24+D24-1</f>
        <v>18</v>
      </c>
      <c r="D24" s="1">
        <v>14</v>
      </c>
      <c r="E24" s="4" t="s">
        <v>66</v>
      </c>
      <c r="F24" s="4" t="s">
        <v>67</v>
      </c>
      <c r="G24" s="4" t="s">
        <v>12</v>
      </c>
      <c r="H24" s="4" t="s">
        <v>19</v>
      </c>
      <c r="I24" t="str">
        <f>"messageBlocks.add(new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spans="1:13">
      <c r="A25" s="4"/>
      <c r="E25" s="4"/>
      <c r="F25" s="4"/>
      <c r="G25" s="4"/>
      <c r="H25" s="4"/>
      <c r="J25" s="4"/>
    </row>
    <row r="26" spans="1:13">
      <c r="A26" s="4"/>
      <c r="E26" s="4"/>
      <c r="F26" s="4"/>
      <c r="G26" s="4"/>
      <c r="H26" s="4"/>
      <c r="J26" s="4"/>
    </row>
    <row r="27" spans="1:13">
      <c r="A27" s="4"/>
      <c r="E27" s="4"/>
      <c r="F27" s="4"/>
      <c r="G27" s="4"/>
      <c r="H27" s="4"/>
      <c r="I27" s="4"/>
      <c r="J27" s="4"/>
    </row>
    <row r="28" spans="1:13">
      <c r="A28" s="2" t="s">
        <v>7</v>
      </c>
      <c r="B28" s="3" t="s">
        <v>68</v>
      </c>
      <c r="C28" s="1" t="s">
        <v>69</v>
      </c>
      <c r="E28" s="4"/>
      <c r="F28" s="4"/>
      <c r="G28" s="4"/>
      <c r="H28" s="4"/>
      <c r="I28" s="4"/>
      <c r="J28" s="4"/>
      <c r="K28" s="4"/>
      <c r="L28" s="4"/>
      <c r="M28" s="4"/>
    </row>
    <row r="29" spans="1:13">
      <c r="A29" s="4"/>
      <c r="B29" s="1">
        <v>0</v>
      </c>
      <c r="C29" s="1">
        <f t="shared" ref="C29:C45" si="3">B29+D29-1</f>
        <v>5</v>
      </c>
      <c r="D29">
        <v>6</v>
      </c>
      <c r="E29" s="4" t="s">
        <v>10</v>
      </c>
      <c r="F29" s="4" t="s">
        <v>11</v>
      </c>
      <c r="G29" s="4" t="s">
        <v>12</v>
      </c>
      <c r="H29" s="4" t="s">
        <v>70</v>
      </c>
      <c r="I29" t="str">
        <f t="shared" ref="I29:I45" si="4">"messageBlocks.add(new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spans="1:13">
      <c r="A30" s="4"/>
      <c r="B30" s="1">
        <f t="shared" ref="B30:B45" si="5">B29+D29</f>
        <v>6</v>
      </c>
      <c r="C30" s="1">
        <f t="shared" si="3"/>
        <v>7</v>
      </c>
      <c r="D30">
        <v>2</v>
      </c>
      <c r="E30" s="4" t="s">
        <v>14</v>
      </c>
      <c r="F30" s="4" t="s">
        <v>15</v>
      </c>
      <c r="G30" s="4" t="s">
        <v>12</v>
      </c>
      <c r="H30" s="4" t="s">
        <v>71</v>
      </c>
      <c r="I30" t="str">
        <f t="shared" si="4"/>
        <v>messageBlocks.add(new PayloadBlock(6, 7, 2, "Repeat Indicator", "repeat", "u", "As in Common Navigation Block"));</v>
      </c>
      <c r="J30" s="4"/>
      <c r="K30" s="4"/>
      <c r="L30" s="4"/>
      <c r="M30" s="4"/>
    </row>
    <row r="31" spans="1:13">
      <c r="A31" s="4"/>
      <c r="B31" s="1">
        <f t="shared" si="5"/>
        <v>8</v>
      </c>
      <c r="C31" s="1">
        <f t="shared" si="3"/>
        <v>37</v>
      </c>
      <c r="D31">
        <v>30</v>
      </c>
      <c r="E31" s="4" t="s">
        <v>17</v>
      </c>
      <c r="F31" s="4" t="s">
        <v>18</v>
      </c>
      <c r="G31" s="4" t="s">
        <v>12</v>
      </c>
      <c r="H31" s="4" t="s">
        <v>19</v>
      </c>
      <c r="I31" t="str">
        <f t="shared" si="4"/>
        <v>messageBlocks.add(new PayloadBlock(8, 37, 30, "MMSI", "mmsi", "u", "9 decimal digits"));</v>
      </c>
      <c r="J31" s="4"/>
      <c r="K31" s="4"/>
      <c r="L31" s="4"/>
      <c r="M31" s="4"/>
    </row>
    <row r="32" spans="1:13">
      <c r="A32" s="4"/>
      <c r="B32" s="1">
        <f t="shared" si="5"/>
        <v>38</v>
      </c>
      <c r="C32" s="1">
        <f t="shared" si="3"/>
        <v>51</v>
      </c>
      <c r="D32">
        <v>14</v>
      </c>
      <c r="E32" s="4" t="s">
        <v>72</v>
      </c>
      <c r="F32" s="4" t="s">
        <v>73</v>
      </c>
      <c r="G32" s="4" t="s">
        <v>12</v>
      </c>
      <c r="H32" s="4" t="s">
        <v>74</v>
      </c>
      <c r="I32" t="str">
        <f t="shared" si="4"/>
        <v>messageBlocks.add(new PayloadBlock(38, 51, 14, "Year (UTC)", "year", "u", "UTC, 1-9999, 0 = N/A (default)"));</v>
      </c>
      <c r="J32" s="4"/>
      <c r="K32" s="4"/>
      <c r="L32" s="4"/>
      <c r="M32" s="4"/>
    </row>
    <row r="33" spans="1:13">
      <c r="A33" s="4"/>
      <c r="B33" s="1">
        <f t="shared" si="5"/>
        <v>52</v>
      </c>
      <c r="C33" s="1">
        <f t="shared" si="3"/>
        <v>55</v>
      </c>
      <c r="D33">
        <v>4</v>
      </c>
      <c r="E33" s="4" t="s">
        <v>75</v>
      </c>
      <c r="F33" s="4" t="s">
        <v>76</v>
      </c>
      <c r="G33" s="4" t="s">
        <v>12</v>
      </c>
      <c r="H33" s="4" t="s">
        <v>77</v>
      </c>
      <c r="I33" t="str">
        <f t="shared" si="4"/>
        <v>messageBlocks.add(new PayloadBlock(52, 55, 4, "Month (UTC)", "month", "u", "1-12; 0 = N/A (default)"));</v>
      </c>
      <c r="J33" s="4"/>
      <c r="K33" s="4"/>
      <c r="L33" s="4"/>
      <c r="M33" s="4"/>
    </row>
    <row r="34" spans="1:13">
      <c r="A34" s="4"/>
      <c r="B34" s="1">
        <f t="shared" si="5"/>
        <v>56</v>
      </c>
      <c r="C34" s="1">
        <f t="shared" si="3"/>
        <v>60</v>
      </c>
      <c r="D34">
        <v>5</v>
      </c>
      <c r="E34" s="4" t="s">
        <v>78</v>
      </c>
      <c r="F34" s="4" t="s">
        <v>79</v>
      </c>
      <c r="G34" s="4" t="s">
        <v>12</v>
      </c>
      <c r="H34" s="4" t="s">
        <v>80</v>
      </c>
      <c r="I34" t="str">
        <f t="shared" si="4"/>
        <v>messageBlocks.add(new PayloadBlock(56, 60, 5, "Day (UTC)", "day", "u", "1-31; 0 = N/A (default)"));</v>
      </c>
      <c r="J34" s="4"/>
      <c r="K34" s="4"/>
      <c r="L34" s="4"/>
      <c r="M34" s="4"/>
    </row>
    <row r="35" spans="1:13">
      <c r="A35" s="4"/>
      <c r="B35" s="1">
        <f t="shared" si="5"/>
        <v>61</v>
      </c>
      <c r="C35" s="1">
        <f t="shared" si="3"/>
        <v>65</v>
      </c>
      <c r="D35">
        <v>5</v>
      </c>
      <c r="E35" s="4" t="s">
        <v>81</v>
      </c>
      <c r="F35" s="4" t="s">
        <v>82</v>
      </c>
      <c r="G35" s="4" t="s">
        <v>12</v>
      </c>
      <c r="H35" s="4" t="s">
        <v>83</v>
      </c>
      <c r="I35" t="str">
        <f t="shared" si="4"/>
        <v>messageBlocks.add(new PayloadBlock(61, 65, 5, "Hour (UTC)", "hour", "u", "0-23; 24 = N/A (default)"));</v>
      </c>
      <c r="J35" s="4"/>
      <c r="K35" s="4"/>
      <c r="L35" s="4"/>
      <c r="M35" s="4"/>
    </row>
    <row r="36" spans="1:13">
      <c r="A36" s="4"/>
      <c r="B36" s="1">
        <f t="shared" si="5"/>
        <v>66</v>
      </c>
      <c r="C36" s="1">
        <f t="shared" si="3"/>
        <v>71</v>
      </c>
      <c r="D36">
        <v>6</v>
      </c>
      <c r="E36" s="4" t="s">
        <v>84</v>
      </c>
      <c r="F36" s="4" t="s">
        <v>85</v>
      </c>
      <c r="G36" s="4" t="s">
        <v>12</v>
      </c>
      <c r="H36" s="4" t="s">
        <v>86</v>
      </c>
      <c r="I36" t="str">
        <f t="shared" si="4"/>
        <v>messageBlocks.add(new PayloadBlock(66, 71, 6, "Minute (UTC)", "minute", "u", "0-59; 60 = N/A (default)"));</v>
      </c>
      <c r="J36" s="4"/>
      <c r="K36" s="4"/>
      <c r="L36" s="4"/>
      <c r="M36" s="4"/>
    </row>
    <row r="37" spans="1:13">
      <c r="A37" s="4"/>
      <c r="B37" s="1">
        <f t="shared" si="5"/>
        <v>72</v>
      </c>
      <c r="C37" s="1">
        <f t="shared" si="3"/>
        <v>77</v>
      </c>
      <c r="D37">
        <v>6</v>
      </c>
      <c r="E37" s="4" t="s">
        <v>87</v>
      </c>
      <c r="F37" s="4" t="s">
        <v>47</v>
      </c>
      <c r="G37" s="4" t="s">
        <v>12</v>
      </c>
      <c r="H37" s="4" t="s">
        <v>86</v>
      </c>
      <c r="I37" t="str">
        <f t="shared" si="4"/>
        <v>messageBlocks.add(new PayloadBlock(72, 77, 6, "Second (UTC)", "second", "u", "0-59; 60 = N/A (default)"));</v>
      </c>
      <c r="J37" s="4"/>
      <c r="K37" s="4"/>
      <c r="L37" s="4"/>
      <c r="M37" s="4"/>
    </row>
    <row r="38" spans="1:13">
      <c r="A38" s="4"/>
      <c r="B38" s="1">
        <f t="shared" si="5"/>
        <v>78</v>
      </c>
      <c r="C38" s="1">
        <f t="shared" si="3"/>
        <v>78</v>
      </c>
      <c r="D38">
        <v>1</v>
      </c>
      <c r="E38" s="4" t="s">
        <v>88</v>
      </c>
      <c r="F38" s="4" t="s">
        <v>32</v>
      </c>
      <c r="G38" s="4" t="s">
        <v>33</v>
      </c>
      <c r="H38" s="4" t="s">
        <v>71</v>
      </c>
      <c r="I38" t="str">
        <f t="shared" si="4"/>
        <v>messageBlocks.add(new PayloadBlock(78, 78, 1, "Fix quality", "accuracy", "b", "As in Common Navigation Block"));</v>
      </c>
      <c r="J38" s="4"/>
      <c r="K38" s="4"/>
      <c r="L38" s="4"/>
      <c r="M38" s="4"/>
    </row>
    <row r="39" spans="1:13">
      <c r="A39" s="4"/>
      <c r="B39" s="1">
        <f t="shared" si="5"/>
        <v>79</v>
      </c>
      <c r="C39" s="1">
        <f t="shared" si="3"/>
        <v>106</v>
      </c>
      <c r="D39">
        <v>28</v>
      </c>
      <c r="E39" s="4" t="s">
        <v>34</v>
      </c>
      <c r="F39" s="4" t="s">
        <v>35</v>
      </c>
      <c r="G39" s="4" t="s">
        <v>36</v>
      </c>
      <c r="H39" s="4" t="s">
        <v>71</v>
      </c>
      <c r="I39" t="str">
        <f t="shared" si="4"/>
        <v>messageBlocks.add(new PayloadBlock(79, 106, 28, "Longitude", "lon", "I4", "As in Common Navigation Block"));</v>
      </c>
      <c r="J39" s="4"/>
      <c r="K39" s="4"/>
      <c r="L39" s="4"/>
      <c r="M39" s="4"/>
    </row>
    <row r="40" spans="1:13">
      <c r="A40" s="4"/>
      <c r="B40" s="1">
        <f t="shared" si="5"/>
        <v>107</v>
      </c>
      <c r="C40" s="1">
        <f t="shared" si="3"/>
        <v>133</v>
      </c>
      <c r="D40">
        <v>27</v>
      </c>
      <c r="E40" s="4" t="s">
        <v>38</v>
      </c>
      <c r="F40" s="4" t="s">
        <v>39</v>
      </c>
      <c r="G40" s="4" t="s">
        <v>36</v>
      </c>
      <c r="H40" s="4" t="s">
        <v>71</v>
      </c>
      <c r="I40" t="str">
        <f t="shared" si="4"/>
        <v>messageBlocks.add(new PayloadBlock(107, 133, 27, "Latitude", "lat", "I4", "As in Common Navigation Block"));</v>
      </c>
      <c r="J40" s="4"/>
      <c r="K40" s="4"/>
      <c r="L40" s="4"/>
      <c r="M40" s="4"/>
    </row>
    <row r="41" spans="1:13">
      <c r="A41" s="4"/>
      <c r="B41" s="1">
        <f t="shared" si="5"/>
        <v>134</v>
      </c>
      <c r="C41" s="1">
        <f t="shared" si="3"/>
        <v>137</v>
      </c>
      <c r="D41">
        <v>4</v>
      </c>
      <c r="E41" s="4" t="s">
        <v>89</v>
      </c>
      <c r="F41" s="4" t="s">
        <v>90</v>
      </c>
      <c r="G41" s="4" t="s">
        <v>22</v>
      </c>
      <c r="H41" s="4" t="s">
        <v>91</v>
      </c>
      <c r="I41" t="str">
        <f t="shared" si="4"/>
        <v>messageBlocks.add(new PayloadBlock(134, 137, 4, "Type of EPFD", "epfd", "e", "See "EPFD Fix Types""));</v>
      </c>
      <c r="J41" s="4"/>
      <c r="K41" s="4"/>
      <c r="L41" s="4"/>
      <c r="M41" s="4"/>
    </row>
    <row r="42" spans="1:13">
      <c r="A42" s="4"/>
      <c r="B42" s="1">
        <f t="shared" si="5"/>
        <v>138</v>
      </c>
      <c r="C42" s="1">
        <f t="shared" si="3"/>
        <v>138</v>
      </c>
      <c r="D42">
        <v>1</v>
      </c>
      <c r="E42" s="4" t="s">
        <v>92</v>
      </c>
      <c r="F42" s="4" t="s">
        <v>93</v>
      </c>
      <c r="G42" s="4" t="s">
        <v>12</v>
      </c>
      <c r="H42" s="4"/>
      <c r="I42" t="str">
        <f t="shared" si="4"/>
        <v>messageBlocks.add(new PayloadBlock(138, 138, 1, "Control for Long Range Broadcast", "lrbcontrol", "u", ""));</v>
      </c>
      <c r="J42" s="4"/>
      <c r="K42" s="4"/>
      <c r="L42" s="4"/>
      <c r="M42" s="4"/>
    </row>
    <row r="43" spans="1:13">
      <c r="A43" s="4"/>
      <c r="B43" s="1">
        <f t="shared" si="5"/>
        <v>139</v>
      </c>
      <c r="C43" s="1">
        <f t="shared" si="3"/>
        <v>147</v>
      </c>
      <c r="D43">
        <v>9</v>
      </c>
      <c r="E43" s="4" t="s">
        <v>52</v>
      </c>
      <c r="F43" s="4"/>
      <c r="G43" s="4" t="s">
        <v>53</v>
      </c>
      <c r="H43" s="4" t="s">
        <v>54</v>
      </c>
      <c r="I43" t="str">
        <f t="shared" si="4"/>
        <v>messageBlocks.add(new PayloadBlock(139, 147, 9, "Spare", "", "x", "Not used"));</v>
      </c>
      <c r="J43" s="4"/>
      <c r="K43" s="4"/>
      <c r="L43" s="4"/>
      <c r="M43" s="4"/>
    </row>
    <row r="44" spans="1:13">
      <c r="A44" s="4"/>
      <c r="B44" s="1">
        <f t="shared" si="5"/>
        <v>148</v>
      </c>
      <c r="C44" s="1">
        <f t="shared" si="3"/>
        <v>148</v>
      </c>
      <c r="D44">
        <v>1</v>
      </c>
      <c r="E44" s="4" t="s">
        <v>55</v>
      </c>
      <c r="F44" s="4" t="s">
        <v>56</v>
      </c>
      <c r="G44" s="4" t="s">
        <v>33</v>
      </c>
      <c r="H44" s="4" t="s">
        <v>94</v>
      </c>
      <c r="I44" t="str">
        <f t="shared" si="4"/>
        <v>messageBlocks.add(new PayloadBlock(148, 148, 1, "RAIM flag", "raim", "b", "As for common navigation block"));</v>
      </c>
      <c r="J44" s="4"/>
      <c r="K44" s="4"/>
      <c r="L44" s="4"/>
      <c r="M44" s="4"/>
    </row>
    <row r="45" spans="1:13">
      <c r="A45" s="4"/>
      <c r="B45" s="1">
        <f t="shared" si="5"/>
        <v>149</v>
      </c>
      <c r="C45" s="1">
        <f t="shared" si="3"/>
        <v>167</v>
      </c>
      <c r="D45">
        <v>19</v>
      </c>
      <c r="E45" s="4" t="s">
        <v>57</v>
      </c>
      <c r="F45" s="4" t="s">
        <v>58</v>
      </c>
      <c r="G45" s="4" t="s">
        <v>12</v>
      </c>
      <c r="H45" s="4" t="s">
        <v>95</v>
      </c>
      <c r="I45" t="str">
        <f t="shared" si="4"/>
        <v>messageBlocks.add(new PayloadBlock(149, 167, 19, "Radio status", "radio", "u", "As in same bits for Type 1"));</v>
      </c>
      <c r="J45" s="4"/>
      <c r="K45" s="4"/>
      <c r="L45" s="4"/>
      <c r="M45" s="4"/>
    </row>
    <row r="46" spans="1:13">
      <c r="A46" s="4"/>
      <c r="D46" s="1">
        <f>SUM(D29:D45)</f>
        <v>168</v>
      </c>
      <c r="E46" s="4"/>
      <c r="F46" s="4"/>
      <c r="G46" s="4"/>
      <c r="H46" s="4"/>
      <c r="I46" s="4"/>
      <c r="J46" s="4"/>
      <c r="K46" s="4"/>
      <c r="L46" s="4"/>
      <c r="M46" s="4"/>
    </row>
    <row r="47" spans="1:13">
      <c r="A47" s="4"/>
      <c r="E47" s="4"/>
      <c r="F47" s="4"/>
      <c r="G47" s="4"/>
      <c r="H47" s="4"/>
      <c r="I47" s="4"/>
      <c r="J47" s="4"/>
      <c r="K47" s="4"/>
      <c r="L47" s="4"/>
      <c r="M47" s="4"/>
    </row>
    <row r="48" spans="1:13">
      <c r="A48" s="2" t="s">
        <v>7</v>
      </c>
      <c r="B48" s="3" t="s">
        <v>96</v>
      </c>
      <c r="C48" s="1" t="s">
        <v>97</v>
      </c>
      <c r="E48" s="4"/>
      <c r="F48" s="4"/>
      <c r="G48" s="4"/>
      <c r="H48" s="4"/>
      <c r="I48" s="4"/>
      <c r="J48" s="4"/>
      <c r="K48" s="4"/>
      <c r="L48" s="4"/>
      <c r="M48" s="4"/>
    </row>
    <row r="49" spans="1:13">
      <c r="A49" s="4"/>
      <c r="B49" s="1">
        <v>0</v>
      </c>
      <c r="C49" s="1">
        <f t="shared" ref="C49:C66" si="6">B49+D49-1</f>
        <v>5</v>
      </c>
      <c r="D49">
        <v>6</v>
      </c>
      <c r="E49" s="4" t="s">
        <v>10</v>
      </c>
      <c r="F49" s="4" t="s">
        <v>11</v>
      </c>
      <c r="G49" s="4" t="s">
        <v>12</v>
      </c>
      <c r="H49" s="4" t="s">
        <v>98</v>
      </c>
      <c r="I49" t="str">
        <f t="shared" ref="I49:I66" si="7">"messageBlocks.add(new PayloadBlock("&amp;B49&amp;", "&amp;C49&amp;", "&amp;D49&amp;", "&amp;CHAR(34)&amp;E49&amp;CHAR(34)&amp;", "&amp;CHAR(34)&amp;F49&amp;CHAR(34)&amp;", "&amp;CHAR(34)&amp;G49&amp;CHAR(34)&amp;", "&amp;CHAR(34)&amp;H49&amp;CHAR(34)&amp;"));"</f>
        <v>messageBlocks.add(new PayloadBlock(0, 5, 6, "Message Type", "type", "u", "Constant: 5"));</v>
      </c>
      <c r="J49" s="4"/>
      <c r="K49" s="4"/>
      <c r="L49" s="4"/>
      <c r="M49" s="4"/>
    </row>
    <row r="50" spans="1:13">
      <c r="A50" s="4"/>
      <c r="B50" s="1">
        <f t="shared" ref="B50:B66" si="8">B49+D49</f>
        <v>6</v>
      </c>
      <c r="C50" s="1">
        <f t="shared" si="6"/>
        <v>7</v>
      </c>
      <c r="D50">
        <v>2</v>
      </c>
      <c r="E50" s="4" t="s">
        <v>14</v>
      </c>
      <c r="F50" s="4" t="s">
        <v>15</v>
      </c>
      <c r="G50" s="4" t="s">
        <v>12</v>
      </c>
      <c r="H50" s="4" t="s">
        <v>16</v>
      </c>
      <c r="I50" t="str">
        <f t="shared" si="7"/>
        <v>messageBlocks.add(new PayloadBlock(6, 7, 2, "Repeat Indicator", "repeat", "u", "Message repeat count"));</v>
      </c>
      <c r="J50" s="4"/>
      <c r="K50" s="4"/>
      <c r="L50" s="4"/>
      <c r="M50" s="4"/>
    </row>
    <row r="51" spans="1:13">
      <c r="A51" s="4"/>
      <c r="B51" s="1">
        <f t="shared" si="8"/>
        <v>8</v>
      </c>
      <c r="C51" s="1">
        <f t="shared" si="6"/>
        <v>37</v>
      </c>
      <c r="D51">
        <v>30</v>
      </c>
      <c r="E51" s="4" t="s">
        <v>17</v>
      </c>
      <c r="F51" s="4" t="s">
        <v>18</v>
      </c>
      <c r="G51" s="4" t="s">
        <v>12</v>
      </c>
      <c r="H51" s="4" t="s">
        <v>99</v>
      </c>
      <c r="I51" t="str">
        <f t="shared" si="7"/>
        <v>messageBlocks.add(new PayloadBlock(8, 37, 30, "MMSI", "mmsi", "u", "9 digits"));</v>
      </c>
      <c r="J51" s="4"/>
      <c r="K51" s="4"/>
      <c r="L51" s="4"/>
      <c r="M51" s="4"/>
    </row>
    <row r="52" spans="1:13">
      <c r="A52" s="4"/>
      <c r="B52" s="1">
        <f t="shared" si="8"/>
        <v>38</v>
      </c>
      <c r="C52" s="1">
        <f t="shared" si="6"/>
        <v>39</v>
      </c>
      <c r="D52">
        <v>2</v>
      </c>
      <c r="E52" s="4" t="s">
        <v>100</v>
      </c>
      <c r="F52" s="4" t="s">
        <v>101</v>
      </c>
      <c r="G52" s="4" t="s">
        <v>12</v>
      </c>
      <c r="H52" s="4" t="s">
        <v>102</v>
      </c>
      <c r="I52" t="str">
        <f t="shared" si="7"/>
        <v>messageBlocks.add(new PayloadBlock(38, 39, 2, "AIS Version", "ais_version", "u", "0=[ITU1371], 1-3 = future editions"));</v>
      </c>
      <c r="J52" s="4"/>
      <c r="K52" s="4"/>
      <c r="L52" s="4"/>
      <c r="M52" s="4"/>
    </row>
    <row r="53" spans="1:13">
      <c r="A53" s="4"/>
      <c r="B53" s="1">
        <f t="shared" si="8"/>
        <v>40</v>
      </c>
      <c r="C53" s="1">
        <f t="shared" si="6"/>
        <v>69</v>
      </c>
      <c r="D53">
        <v>30</v>
      </c>
      <c r="E53" s="4" t="s">
        <v>103</v>
      </c>
      <c r="F53" s="4" t="s">
        <v>104</v>
      </c>
      <c r="G53" s="4" t="s">
        <v>12</v>
      </c>
      <c r="H53" s="4" t="s">
        <v>105</v>
      </c>
      <c r="I53" t="str">
        <f t="shared" si="7"/>
        <v>messageBlocks.add(new PayloadBlock(40, 69, 30, "IMO Number", "imo", "u", "IMO ship ID number"));</v>
      </c>
      <c r="J53" s="4"/>
      <c r="K53" s="4"/>
      <c r="L53" s="4"/>
      <c r="M53" s="4"/>
    </row>
    <row r="54" spans="1:13">
      <c r="A54" s="4"/>
      <c r="B54" s="1">
        <f t="shared" si="8"/>
        <v>70</v>
      </c>
      <c r="C54" s="1">
        <f t="shared" si="6"/>
        <v>111</v>
      </c>
      <c r="D54">
        <v>42</v>
      </c>
      <c r="E54" s="4" t="s">
        <v>106</v>
      </c>
      <c r="F54" s="4" t="s">
        <v>107</v>
      </c>
      <c r="G54" s="4" t="s">
        <v>108</v>
      </c>
      <c r="H54" s="4" t="s">
        <v>109</v>
      </c>
      <c r="I54" t="str">
        <f t="shared" si="7"/>
        <v>messageBlocks.add(new PayloadBlock(70, 111, 42, "Call Sign", "callsign", "t", "7 six-bit characters"));</v>
      </c>
      <c r="J54" s="4"/>
      <c r="K54" s="4"/>
      <c r="L54" s="4"/>
      <c r="M54" s="4"/>
    </row>
    <row r="55" spans="1:13">
      <c r="A55" s="4"/>
      <c r="B55" s="1">
        <f t="shared" si="8"/>
        <v>112</v>
      </c>
      <c r="C55" s="1">
        <f t="shared" si="6"/>
        <v>231</v>
      </c>
      <c r="D55">
        <v>120</v>
      </c>
      <c r="E55" s="4" t="s">
        <v>110</v>
      </c>
      <c r="F55" s="4" t="s">
        <v>111</v>
      </c>
      <c r="G55" s="4" t="s">
        <v>108</v>
      </c>
      <c r="H55" s="4" t="s">
        <v>112</v>
      </c>
      <c r="I55" t="str">
        <f t="shared" si="7"/>
        <v>messageBlocks.add(new PayloadBlock(112, 231, 120, "Vessel Name", "shipname", "t", "20 six-bit characters"));</v>
      </c>
      <c r="J55" s="4"/>
      <c r="K55" s="4"/>
      <c r="L55" s="4"/>
      <c r="M55" s="4"/>
    </row>
    <row r="56" spans="1:13">
      <c r="A56" s="4"/>
      <c r="B56" s="1">
        <f t="shared" si="8"/>
        <v>232</v>
      </c>
      <c r="C56" s="1">
        <f t="shared" si="6"/>
        <v>239</v>
      </c>
      <c r="D56">
        <v>8</v>
      </c>
      <c r="E56" s="4" t="s">
        <v>113</v>
      </c>
      <c r="F56" s="4" t="s">
        <v>114</v>
      </c>
      <c r="G56" s="4" t="s">
        <v>22</v>
      </c>
      <c r="H56" s="4" t="s">
        <v>115</v>
      </c>
      <c r="I56" t="str">
        <f t="shared" si="7"/>
        <v>messageBlocks.add(new PayloadBlock(232, 239, 8, "Ship Type", "shiptype", "e", "See "Codes for Ship Type""));</v>
      </c>
      <c r="J56" s="4"/>
      <c r="K56" s="4"/>
      <c r="L56" s="4"/>
      <c r="M56" s="4"/>
    </row>
    <row r="57" spans="1:13">
      <c r="A57" s="4"/>
      <c r="B57" s="1">
        <f t="shared" si="8"/>
        <v>240</v>
      </c>
      <c r="C57" s="1">
        <f t="shared" si="6"/>
        <v>269</v>
      </c>
      <c r="D57">
        <v>30</v>
      </c>
      <c r="E57" s="4" t="s">
        <v>116</v>
      </c>
      <c r="F57" s="4" t="s">
        <v>117</v>
      </c>
      <c r="G57" s="4" t="s">
        <v>12</v>
      </c>
      <c r="H57" s="4" t="s">
        <v>118</v>
      </c>
      <c r="I57" t="str">
        <f t="shared" si="7"/>
        <v>messageBlocks.add(new PayloadBlock(240, 269, 30, "Vessel Dimensions", "dimension", "u", "Meters"));</v>
      </c>
      <c r="J57" s="4"/>
      <c r="K57" s="4"/>
      <c r="L57" s="4"/>
      <c r="M57" s="4"/>
    </row>
    <row r="58" spans="1:13">
      <c r="A58" s="4"/>
      <c r="B58" s="1">
        <f t="shared" si="8"/>
        <v>270</v>
      </c>
      <c r="C58" s="1">
        <f t="shared" si="6"/>
        <v>273</v>
      </c>
      <c r="D58">
        <v>4</v>
      </c>
      <c r="E58" s="4" t="s">
        <v>119</v>
      </c>
      <c r="F58" s="4" t="s">
        <v>90</v>
      </c>
      <c r="G58" s="4" t="s">
        <v>22</v>
      </c>
      <c r="H58" s="4" t="s">
        <v>91</v>
      </c>
      <c r="I58" t="str">
        <f t="shared" si="7"/>
        <v>messageBlocks.add(new PayloadBlock(270, 273, 4, "Position Fix Type", "epfd", "e", "See "EPFD Fix Types""));</v>
      </c>
      <c r="J58" s="4"/>
      <c r="K58" s="4"/>
      <c r="L58" s="4"/>
      <c r="M58" s="4"/>
    </row>
    <row r="59" spans="1:13">
      <c r="A59" s="4"/>
      <c r="B59" s="1">
        <f t="shared" si="8"/>
        <v>274</v>
      </c>
      <c r="C59" s="1">
        <f t="shared" si="6"/>
        <v>277</v>
      </c>
      <c r="D59">
        <v>4</v>
      </c>
      <c r="E59" s="4" t="s">
        <v>120</v>
      </c>
      <c r="F59" s="4" t="s">
        <v>76</v>
      </c>
      <c r="G59" s="4" t="s">
        <v>12</v>
      </c>
      <c r="H59" s="4" t="s">
        <v>121</v>
      </c>
      <c r="I59" t="str">
        <f t="shared" si="7"/>
        <v>messageBlocks.add(new PayloadBlock(274, 277, 4, "ETA month (UTC)", "month", "u", "1-12, 0=N/A (default)"));</v>
      </c>
      <c r="J59" s="4"/>
      <c r="K59" s="4"/>
      <c r="L59" s="4"/>
      <c r="M59" s="4"/>
    </row>
    <row r="60" spans="1:13">
      <c r="A60" s="4"/>
      <c r="B60" s="1">
        <f t="shared" si="8"/>
        <v>278</v>
      </c>
      <c r="C60" s="1">
        <f t="shared" si="6"/>
        <v>282</v>
      </c>
      <c r="D60">
        <v>5</v>
      </c>
      <c r="E60" s="4" t="s">
        <v>122</v>
      </c>
      <c r="F60" s="4" t="s">
        <v>79</v>
      </c>
      <c r="G60" s="4" t="s">
        <v>12</v>
      </c>
      <c r="H60" s="4" t="s">
        <v>123</v>
      </c>
      <c r="I60" t="str">
        <f t="shared" si="7"/>
        <v>messageBlocks.add(new PayloadBlock(278, 282, 5, "ETA day (UTC)", "day", "u", "1-31, 0=N/A (default)"));</v>
      </c>
      <c r="J60" s="4"/>
      <c r="K60" s="4"/>
      <c r="L60" s="4"/>
      <c r="M60" s="4"/>
    </row>
    <row r="61" spans="1:13">
      <c r="A61" s="4"/>
      <c r="B61" s="1">
        <f t="shared" si="8"/>
        <v>283</v>
      </c>
      <c r="C61" s="1">
        <f t="shared" si="6"/>
        <v>287</v>
      </c>
      <c r="D61">
        <v>5</v>
      </c>
      <c r="E61" s="4" t="s">
        <v>124</v>
      </c>
      <c r="F61" s="4" t="s">
        <v>82</v>
      </c>
      <c r="G61" s="4" t="s">
        <v>12</v>
      </c>
      <c r="H61" s="4" t="s">
        <v>125</v>
      </c>
      <c r="I61" t="str">
        <f t="shared" si="7"/>
        <v>messageBlocks.add(new PayloadBlock(283, 287, 5, "ETA hour (UTC)", "hour", "u", "0-23, 24=N/A (default)"));</v>
      </c>
      <c r="J61" s="4"/>
      <c r="K61" s="4"/>
      <c r="L61" s="4"/>
      <c r="M61" s="4"/>
    </row>
    <row r="62" spans="1:13">
      <c r="A62" s="4"/>
      <c r="B62" s="1">
        <f t="shared" si="8"/>
        <v>288</v>
      </c>
      <c r="C62" s="1">
        <f t="shared" si="6"/>
        <v>293</v>
      </c>
      <c r="D62">
        <v>6</v>
      </c>
      <c r="E62" s="4" t="s">
        <v>126</v>
      </c>
      <c r="F62" s="4" t="s">
        <v>85</v>
      </c>
      <c r="G62" s="4" t="s">
        <v>12</v>
      </c>
      <c r="H62" s="4" t="s">
        <v>127</v>
      </c>
      <c r="I62" t="str">
        <f t="shared" si="7"/>
        <v>messageBlocks.add(new PayloadBlock(288, 293, 6, "ETA minute (UTC)", "minute", "u", "0-59, 60=N/A (default)"));</v>
      </c>
      <c r="J62" s="4"/>
      <c r="K62" s="4"/>
      <c r="L62" s="4"/>
      <c r="M62" s="4"/>
    </row>
    <row r="63" spans="1:13">
      <c r="A63" s="4"/>
      <c r="B63" s="1">
        <f t="shared" si="8"/>
        <v>294</v>
      </c>
      <c r="C63" s="1">
        <f t="shared" si="6"/>
        <v>301</v>
      </c>
      <c r="D63">
        <v>8</v>
      </c>
      <c r="E63" s="4" t="s">
        <v>128</v>
      </c>
      <c r="F63" s="4" t="s">
        <v>129</v>
      </c>
      <c r="G63" s="4" t="s">
        <v>30</v>
      </c>
      <c r="H63" s="4" t="s">
        <v>130</v>
      </c>
      <c r="I63" t="str">
        <f t="shared" si="7"/>
        <v>messageBlocks.add(new PayloadBlock(294, 301, 8, "Draught", "draught", "U1", "Meters/10"));</v>
      </c>
      <c r="J63" s="4"/>
      <c r="K63" s="4"/>
      <c r="L63" s="4"/>
      <c r="M63" s="4"/>
    </row>
    <row r="64" spans="1:13">
      <c r="A64" s="4"/>
      <c r="B64" s="1">
        <f t="shared" si="8"/>
        <v>302</v>
      </c>
      <c r="C64" s="1">
        <f t="shared" si="6"/>
        <v>421</v>
      </c>
      <c r="D64">
        <v>120</v>
      </c>
      <c r="E64" s="4" t="s">
        <v>131</v>
      </c>
      <c r="F64" s="4" t="s">
        <v>132</v>
      </c>
      <c r="G64" s="4" t="s">
        <v>108</v>
      </c>
      <c r="H64" s="4" t="s">
        <v>133</v>
      </c>
      <c r="I64" t="str">
        <f t="shared" si="7"/>
        <v>messageBlocks.add(new PayloadBlock(302, 421, 120, "Destination", "destination", "t", "20 6-bit characters"));</v>
      </c>
      <c r="J64" s="4"/>
      <c r="K64" s="4"/>
      <c r="L64" s="4"/>
      <c r="M64" s="4"/>
    </row>
    <row r="65" spans="1:13">
      <c r="A65" s="4"/>
      <c r="B65" s="1">
        <f t="shared" si="8"/>
        <v>422</v>
      </c>
      <c r="C65" s="1">
        <f t="shared" si="6"/>
        <v>422</v>
      </c>
      <c r="D65">
        <v>1</v>
      </c>
      <c r="E65" s="4" t="s">
        <v>134</v>
      </c>
      <c r="F65" s="4" t="s">
        <v>135</v>
      </c>
      <c r="G65" s="4" t="s">
        <v>12</v>
      </c>
      <c r="H65" s="4" t="s">
        <v>136</v>
      </c>
      <c r="I65" t="str">
        <f t="shared" si="7"/>
        <v>messageBlocks.add(new PayloadBlock(422, 422, 1, "DTE", "dte", "u", "0=Data terminal ready, 1=Not ready (default)."));</v>
      </c>
      <c r="J65" s="4"/>
      <c r="K65" s="4"/>
      <c r="L65" s="4"/>
      <c r="M65" s="4"/>
    </row>
    <row r="66" spans="1:13">
      <c r="A66" s="4"/>
      <c r="B66" s="1">
        <f t="shared" si="8"/>
        <v>423</v>
      </c>
      <c r="C66" s="1">
        <f t="shared" si="6"/>
        <v>423</v>
      </c>
      <c r="D66">
        <v>1</v>
      </c>
      <c r="E66" s="4" t="s">
        <v>52</v>
      </c>
      <c r="F66" s="4"/>
      <c r="G66" s="4" t="s">
        <v>53</v>
      </c>
      <c r="H66" s="4" t="s">
        <v>54</v>
      </c>
      <c r="I66" t="str">
        <f t="shared" si="7"/>
        <v>messageBlocks.add(new PayloadBlock(423, 423, 1, "Spare", "", "x", "Not used"));</v>
      </c>
      <c r="J66" s="4"/>
      <c r="K66" s="4"/>
      <c r="L66" s="4"/>
      <c r="M66" s="4"/>
    </row>
    <row r="67" spans="1:13">
      <c r="A67" s="4"/>
      <c r="D67">
        <f>SUM(D49:D66)</f>
        <v>424</v>
      </c>
      <c r="E67" s="4"/>
      <c r="F67" s="4"/>
      <c r="G67" s="4"/>
      <c r="H67" s="4"/>
      <c r="J67" s="4"/>
      <c r="K67" s="4"/>
      <c r="L67" s="4"/>
      <c r="M67" s="4"/>
    </row>
    <row r="68" spans="1:13">
      <c r="A68" s="4"/>
      <c r="D68"/>
      <c r="E68" s="4"/>
      <c r="F68" s="4"/>
      <c r="G68" s="4"/>
      <c r="H68" s="4"/>
      <c r="J68" s="4"/>
      <c r="K68" s="4"/>
      <c r="L68" s="4"/>
      <c r="M68" s="4"/>
    </row>
    <row r="69" spans="1:13">
      <c r="A69" s="4"/>
      <c r="B69" s="1" t="s">
        <v>137</v>
      </c>
      <c r="D69"/>
      <c r="E69" s="4"/>
      <c r="F69" s="4"/>
      <c r="G69" s="4"/>
      <c r="H69" s="4"/>
      <c r="J69" s="4"/>
      <c r="K69" s="4"/>
      <c r="L69" s="4"/>
      <c r="M69" s="4"/>
    </row>
    <row r="70" spans="1:13">
      <c r="A70" s="4"/>
      <c r="B70" s="1">
        <v>0</v>
      </c>
      <c r="C70" s="1">
        <f>B70+D70-1</f>
        <v>8</v>
      </c>
      <c r="D70">
        <v>9</v>
      </c>
      <c r="E70" s="4" t="s">
        <v>138</v>
      </c>
      <c r="F70" s="4" t="s">
        <v>139</v>
      </c>
      <c r="G70" s="4" t="s">
        <v>12</v>
      </c>
      <c r="H70" s="4" t="s">
        <v>118</v>
      </c>
      <c r="I70" t="str">
        <f>"messageBlocks.add(new PayloadBlock("&amp;B70&amp;", "&amp;C70&amp;", "&amp;D70&amp;", "&amp;CHAR(34)&amp;E70&amp;CHAR(34)&amp;", "&amp;CHAR(34)&amp;F70&amp;CHAR(34)&amp;", "&amp;CHAR(34)&amp;G70&amp;CHAR(34)&amp;", "&amp;CHAR(34)&amp;H70&amp;CHAR(34)&amp;"));"</f>
        <v>messageBlocks.add(new PayloadBlock(0, 8, 9, "Dimension to Bow", "to_bow", "u", "Meters"));</v>
      </c>
      <c r="J70" s="4"/>
      <c r="K70" s="4"/>
      <c r="L70" s="4"/>
      <c r="M70" s="4"/>
    </row>
    <row r="71" spans="1:13">
      <c r="A71" s="4"/>
      <c r="B71" s="1">
        <f>B70+D70</f>
        <v>9</v>
      </c>
      <c r="C71" s="1">
        <f>B71+D71-1</f>
        <v>17</v>
      </c>
      <c r="D71">
        <v>9</v>
      </c>
      <c r="E71" s="4" t="s">
        <v>140</v>
      </c>
      <c r="F71" s="4" t="s">
        <v>141</v>
      </c>
      <c r="G71" s="4" t="s">
        <v>12</v>
      </c>
      <c r="H71" s="4" t="s">
        <v>118</v>
      </c>
      <c r="I71" t="str">
        <f>"messageBlocks.add(new PayloadBlock("&amp;B71&amp;", "&amp;C71&amp;", "&amp;D71&amp;", "&amp;CHAR(34)&amp;E71&amp;CHAR(34)&amp;", "&amp;CHAR(34)&amp;F71&amp;CHAR(34)&amp;", "&amp;CHAR(34)&amp;G71&amp;CHAR(34)&amp;", "&amp;CHAR(34)&amp;H71&amp;CHAR(34)&amp;"));"</f>
        <v>messageBlocks.add(new PayloadBlock(9, 17, 9, "Dimension to Stern", "to_stern", "u", "Meters"));</v>
      </c>
      <c r="J71" s="4"/>
      <c r="K71" s="4"/>
      <c r="L71" s="4"/>
      <c r="M71" s="4"/>
    </row>
    <row r="72" spans="1:13">
      <c r="A72" s="4"/>
      <c r="B72" s="1">
        <f>B71+D71</f>
        <v>18</v>
      </c>
      <c r="C72" s="1">
        <f>B72+D72-1</f>
        <v>23</v>
      </c>
      <c r="D72">
        <v>6</v>
      </c>
      <c r="E72" s="4" t="s">
        <v>142</v>
      </c>
      <c r="F72" s="4" t="s">
        <v>143</v>
      </c>
      <c r="G72" s="4" t="s">
        <v>12</v>
      </c>
      <c r="H72" s="4" t="s">
        <v>118</v>
      </c>
      <c r="I72" t="str">
        <f>"messageBlocks.add(new PayloadBlock("&amp;B72&amp;", "&amp;C72&amp;", "&amp;D72&amp;", "&amp;CHAR(34)&amp;E72&amp;CHAR(34)&amp;", "&amp;CHAR(34)&amp;F72&amp;CHAR(34)&amp;", "&amp;CHAR(34)&amp;G72&amp;CHAR(34)&amp;", "&amp;CHAR(34)&amp;H72&amp;CHAR(34)&amp;"));"</f>
        <v>messageBlocks.add(new PayloadBlock(18, 23, 6, "Dimension to Port", "to_port", "u", "Meters"));</v>
      </c>
      <c r="J72" s="4"/>
      <c r="K72" s="4"/>
      <c r="L72" s="4"/>
      <c r="M72" s="4"/>
    </row>
    <row r="73" spans="1:13">
      <c r="A73" s="4"/>
      <c r="B73" s="1">
        <f>B72+D72</f>
        <v>24</v>
      </c>
      <c r="C73" s="1">
        <f>B73+D73-1</f>
        <v>29</v>
      </c>
      <c r="D73">
        <v>6</v>
      </c>
      <c r="E73" s="4" t="s">
        <v>144</v>
      </c>
      <c r="F73" s="4" t="s">
        <v>145</v>
      </c>
      <c r="G73" s="4" t="s">
        <v>12</v>
      </c>
      <c r="H73" s="4" t="s">
        <v>118</v>
      </c>
      <c r="I73" t="str">
        <f>"messageBlocks.add(new PayloadBlock("&amp;B73&amp;", "&amp;C73&amp;", "&amp;D73&amp;", "&amp;CHAR(34)&amp;E73&amp;CHAR(34)&amp;", "&amp;CHAR(34)&amp;F73&amp;CHAR(34)&amp;", "&amp;CHAR(34)&amp;G73&amp;CHAR(34)&amp;", "&amp;CHAR(34)&amp;H73&amp;CHAR(34)&amp;"));"</f>
        <v>messageBlocks.add(new PayloadBlock(24, 29, 6, "Dimension to Starboard", "to_starboard", "u", "Meters"));</v>
      </c>
      <c r="J73" s="4"/>
      <c r="K73" s="4"/>
      <c r="L73" s="4"/>
      <c r="M73" s="4"/>
    </row>
    <row r="74" spans="1:13">
      <c r="A74" s="4"/>
      <c r="D74"/>
      <c r="E74" s="4"/>
      <c r="F74" s="4"/>
      <c r="G74" s="4"/>
      <c r="H74" s="4"/>
      <c r="J74" s="4"/>
      <c r="K74" s="4"/>
      <c r="L74" s="4"/>
      <c r="M74" s="4"/>
    </row>
    <row r="75" spans="1:13">
      <c r="A75" s="4"/>
      <c r="E75" s="4"/>
      <c r="F75" s="4"/>
      <c r="G75" s="4"/>
      <c r="H75" s="4"/>
      <c r="I75" s="4"/>
      <c r="J75" s="4"/>
      <c r="K75" s="4"/>
      <c r="L75" s="4"/>
      <c r="M75" s="4"/>
    </row>
    <row r="76" spans="1:13">
      <c r="A76" s="5" t="s">
        <v>7</v>
      </c>
      <c r="B76" s="6" t="s">
        <v>146</v>
      </c>
      <c r="C76" s="1" t="s">
        <v>147</v>
      </c>
      <c r="E76" s="4"/>
      <c r="F76" s="4"/>
      <c r="G76" s="4"/>
      <c r="H76" s="4"/>
      <c r="I76" s="4"/>
      <c r="J76" s="4"/>
      <c r="K76" s="4"/>
      <c r="L76" s="4"/>
      <c r="M76" s="4"/>
    </row>
    <row r="77" spans="1:13">
      <c r="A77" s="4"/>
      <c r="B77" s="1">
        <v>0</v>
      </c>
      <c r="C77" s="1">
        <f t="shared" ref="C77:C85" si="9">B77+D77-1</f>
        <v>5</v>
      </c>
      <c r="D77">
        <v>6</v>
      </c>
      <c r="E77" s="4" t="s">
        <v>10</v>
      </c>
      <c r="F77" s="4" t="s">
        <v>11</v>
      </c>
      <c r="G77" s="4" t="s">
        <v>12</v>
      </c>
      <c r="H77" s="4" t="s">
        <v>148</v>
      </c>
      <c r="I77" t="str">
        <f t="shared" ref="I77:I86" si="10">"messageBlocks.add(new PayloadBlock("&amp;B77&amp;", "&amp;C77&amp;", "&amp;D77&amp;", "&amp;CHAR(34)&amp;E77&amp;CHAR(34)&amp;", "&amp;CHAR(34)&amp;F77&amp;CHAR(34)&amp;", "&amp;CHAR(34)&amp;G77&amp;CHAR(34)&amp;", "&amp;CHAR(34)&amp;H77&amp;CHAR(34)&amp;"));"</f>
        <v>messageBlocks.add(new PayloadBlock(0, 5, 6, "Message Type", "type", "u", "Constant: 6"));</v>
      </c>
      <c r="J77" s="4"/>
      <c r="K77" s="4"/>
      <c r="L77" s="4"/>
      <c r="M77" s="4"/>
    </row>
    <row r="78" spans="1:13">
      <c r="A78" s="4"/>
      <c r="B78" s="1">
        <f t="shared" ref="B78:B86" si="11">B77+D77</f>
        <v>6</v>
      </c>
      <c r="C78" s="1">
        <f t="shared" si="9"/>
        <v>7</v>
      </c>
      <c r="D78">
        <v>2</v>
      </c>
      <c r="E78" s="4" t="s">
        <v>14</v>
      </c>
      <c r="F78" s="4" t="s">
        <v>15</v>
      </c>
      <c r="G78" s="4" t="s">
        <v>12</v>
      </c>
      <c r="H78" s="4" t="s">
        <v>71</v>
      </c>
      <c r="I78" t="str">
        <f t="shared" si="10"/>
        <v>messageBlocks.add(new PayloadBlock(6, 7, 2, "Repeat Indicator", "repeat", "u", "As in Common Navigation Block"));</v>
      </c>
      <c r="J78" s="4"/>
      <c r="K78" s="4"/>
      <c r="L78" s="4"/>
      <c r="M78" s="4"/>
    </row>
    <row r="79" spans="1:13">
      <c r="A79" s="4"/>
      <c r="B79" s="1">
        <f t="shared" si="11"/>
        <v>8</v>
      </c>
      <c r="C79" s="1">
        <f t="shared" si="9"/>
        <v>37</v>
      </c>
      <c r="D79">
        <v>30</v>
      </c>
      <c r="E79" s="4" t="s">
        <v>149</v>
      </c>
      <c r="F79" s="4" t="s">
        <v>18</v>
      </c>
      <c r="G79" s="4" t="s">
        <v>12</v>
      </c>
      <c r="H79" s="4" t="s">
        <v>19</v>
      </c>
      <c r="I79" t="str">
        <f t="shared" si="10"/>
        <v>messageBlocks.add(new PayloadBlock(8, 37, 30, "Source MMSI", "mmsi", "u", "9 decimal digits"));</v>
      </c>
      <c r="J79" s="4"/>
      <c r="K79" s="4"/>
      <c r="L79" s="4"/>
      <c r="M79" s="4"/>
    </row>
    <row r="80" spans="1:13">
      <c r="A80" s="4"/>
      <c r="B80" s="1">
        <f t="shared" si="11"/>
        <v>38</v>
      </c>
      <c r="C80" s="1">
        <f t="shared" si="9"/>
        <v>39</v>
      </c>
      <c r="D80">
        <v>2</v>
      </c>
      <c r="E80" s="4" t="s">
        <v>150</v>
      </c>
      <c r="F80" s="4" t="s">
        <v>151</v>
      </c>
      <c r="G80" s="4" t="s">
        <v>12</v>
      </c>
      <c r="H80" s="4" t="s">
        <v>152</v>
      </c>
      <c r="I80" t="str">
        <f t="shared" si="10"/>
        <v>messageBlocks.add(new PayloadBlock(38, 39, 2, "Sequence Number", "seqno", "u", "Unsigned integer 0-3"));</v>
      </c>
      <c r="J80" s="4"/>
      <c r="K80" s="4"/>
      <c r="L80" s="4"/>
      <c r="M80" s="4"/>
    </row>
    <row r="81" spans="1:13">
      <c r="A81" s="4"/>
      <c r="B81" s="1">
        <f t="shared" si="11"/>
        <v>40</v>
      </c>
      <c r="C81" s="1">
        <f t="shared" si="9"/>
        <v>69</v>
      </c>
      <c r="D81">
        <v>30</v>
      </c>
      <c r="E81" s="4" t="s">
        <v>153</v>
      </c>
      <c r="F81" s="4" t="s">
        <v>154</v>
      </c>
      <c r="G81" s="4" t="s">
        <v>12</v>
      </c>
      <c r="H81" s="4" t="s">
        <v>19</v>
      </c>
      <c r="I81" t="str">
        <f t="shared" si="10"/>
        <v>messageBlocks.add(new PayloadBlock(40, 69, 30, "Destination MMSI", "dest_mmsi", "u", "9 decimal digits"));</v>
      </c>
      <c r="J81" s="4"/>
      <c r="K81" s="4"/>
      <c r="L81" s="4"/>
      <c r="M81" s="4"/>
    </row>
    <row r="82" spans="1:13">
      <c r="A82" s="4"/>
      <c r="B82" s="1">
        <f t="shared" si="11"/>
        <v>70</v>
      </c>
      <c r="C82" s="1">
        <f t="shared" si="9"/>
        <v>70</v>
      </c>
      <c r="D82">
        <v>1</v>
      </c>
      <c r="E82" s="4" t="s">
        <v>155</v>
      </c>
      <c r="F82" s="4" t="s">
        <v>156</v>
      </c>
      <c r="G82" s="4" t="s">
        <v>33</v>
      </c>
      <c r="H82" s="4" t="s">
        <v>157</v>
      </c>
      <c r="I82" t="str">
        <f t="shared" si="10"/>
        <v>messageBlocks.add(new PayloadBlock(70, 70, 1, "Retransmit flag", "retransmit", "b", "0 = no retransmit (default) 1 = retransmitted"));</v>
      </c>
      <c r="J82" s="4"/>
      <c r="K82" s="4"/>
      <c r="L82" s="4"/>
      <c r="M82" s="4"/>
    </row>
    <row r="83" spans="1:13">
      <c r="A83" s="4"/>
      <c r="B83" s="1">
        <f t="shared" si="11"/>
        <v>71</v>
      </c>
      <c r="C83" s="1">
        <f t="shared" si="9"/>
        <v>71</v>
      </c>
      <c r="D83">
        <v>1</v>
      </c>
      <c r="E83" s="4" t="s">
        <v>52</v>
      </c>
      <c r="F83" s="4"/>
      <c r="G83" s="4" t="s">
        <v>53</v>
      </c>
      <c r="H83" s="4" t="s">
        <v>54</v>
      </c>
      <c r="I83" t="str">
        <f t="shared" si="10"/>
        <v>messageBlocks.add(new PayloadBlock(71, 71, 1, "Spare", "", "x", "Not used"));</v>
      </c>
      <c r="J83" s="4"/>
      <c r="K83" s="4"/>
      <c r="L83" s="4"/>
      <c r="M83" s="4"/>
    </row>
    <row r="84" spans="1:13">
      <c r="A84" s="4"/>
      <c r="B84" s="1">
        <f t="shared" si="11"/>
        <v>72</v>
      </c>
      <c r="C84" s="1">
        <f t="shared" si="9"/>
        <v>81</v>
      </c>
      <c r="D84">
        <v>10</v>
      </c>
      <c r="E84" s="4" t="s">
        <v>158</v>
      </c>
      <c r="F84" s="4" t="s">
        <v>159</v>
      </c>
      <c r="G84" s="4" t="s">
        <v>12</v>
      </c>
      <c r="H84" s="4" t="s">
        <v>160</v>
      </c>
      <c r="I84" t="str">
        <f t="shared" si="10"/>
        <v>messageBlocks.add(new PayloadBlock(72, 81, 10, "Designated Area Code", "dac", "u", "Unsigned integer"));</v>
      </c>
      <c r="J84" s="4"/>
      <c r="K84" s="4"/>
      <c r="L84" s="4"/>
      <c r="M84" s="4"/>
    </row>
    <row r="85" spans="1:13">
      <c r="A85" s="4"/>
      <c r="B85" s="1">
        <f t="shared" si="11"/>
        <v>82</v>
      </c>
      <c r="C85" s="1">
        <f t="shared" si="9"/>
        <v>87</v>
      </c>
      <c r="D85">
        <v>6</v>
      </c>
      <c r="E85" s="4" t="s">
        <v>161</v>
      </c>
      <c r="F85" s="4" t="s">
        <v>162</v>
      </c>
      <c r="G85" s="4" t="s">
        <v>12</v>
      </c>
      <c r="H85" s="4" t="s">
        <v>160</v>
      </c>
      <c r="I85" t="str">
        <f t="shared" si="10"/>
        <v>messageBlocks.add(new PayloadBlock(82, 87, 6, "Functional ID", "fid", "u", "Unsigned integer"));</v>
      </c>
      <c r="J85" s="4"/>
      <c r="K85" s="4"/>
      <c r="L85" s="4"/>
      <c r="M85" s="4"/>
    </row>
    <row r="86" spans="1:13">
      <c r="A86" s="4"/>
      <c r="B86" s="1">
        <f t="shared" si="11"/>
        <v>88</v>
      </c>
      <c r="C86" s="1" t="s">
        <v>163</v>
      </c>
      <c r="D86">
        <v>920</v>
      </c>
      <c r="E86" s="4" t="s">
        <v>164</v>
      </c>
      <c r="F86" s="4" t="s">
        <v>165</v>
      </c>
      <c r="G86" s="4" t="s">
        <v>166</v>
      </c>
      <c r="H86" s="4" t="s">
        <v>167</v>
      </c>
      <c r="I86" t="str">
        <f t="shared" si="10"/>
        <v>messageBlocks.add(new PayloadBlock(88, -1, 920, "Data", "data", "d", "Binary data May be shorter than 920 bits."));</v>
      </c>
      <c r="J86" s="4"/>
      <c r="K86" s="4"/>
      <c r="L86" s="4"/>
      <c r="M86" s="4"/>
    </row>
    <row r="87" spans="1:13">
      <c r="A87" s="4"/>
      <c r="D87">
        <f>SUM(D77:D86)</f>
        <v>1008</v>
      </c>
      <c r="E87" s="4"/>
      <c r="F87" s="4"/>
      <c r="G87" s="4"/>
      <c r="H87" s="4"/>
      <c r="J87" s="4"/>
      <c r="K87" s="4"/>
      <c r="L87" s="4"/>
      <c r="M87" s="4"/>
    </row>
    <row r="88" spans="1:13">
      <c r="A88" s="4"/>
      <c r="E88" s="4"/>
      <c r="F88" s="4"/>
      <c r="G88" s="4"/>
      <c r="H88" s="4"/>
      <c r="I88" s="4"/>
      <c r="J88" s="4"/>
      <c r="K88" s="4"/>
      <c r="L88" s="4"/>
      <c r="M88" s="4"/>
    </row>
    <row r="89" spans="1:13">
      <c r="A89" s="7" t="s">
        <v>7</v>
      </c>
      <c r="B89" s="8" t="s">
        <v>168</v>
      </c>
      <c r="C89" s="1" t="s">
        <v>169</v>
      </c>
      <c r="E89" s="4"/>
      <c r="F89" s="4"/>
      <c r="G89" s="4"/>
      <c r="H89" s="4"/>
      <c r="I89" s="4"/>
      <c r="J89" s="4"/>
      <c r="K89" s="4"/>
      <c r="L89" s="4"/>
      <c r="M89" s="4"/>
    </row>
    <row r="90" spans="1:13">
      <c r="A90" s="4"/>
      <c r="B90" s="1">
        <v>0</v>
      </c>
      <c r="C90" s="1">
        <f t="shared" ref="C90:C101" si="12">B90+D90-1</f>
        <v>5</v>
      </c>
      <c r="D90">
        <v>6</v>
      </c>
      <c r="E90" s="4" t="s">
        <v>10</v>
      </c>
      <c r="F90" s="4" t="s">
        <v>11</v>
      </c>
      <c r="G90" s="4" t="s">
        <v>12</v>
      </c>
      <c r="H90" s="4" t="s">
        <v>170</v>
      </c>
      <c r="I90" t="str">
        <f t="shared" ref="I90:I101" si="13">"messageBlocks.add(new PayloadBlock("&amp;B90&amp;", "&amp;C90&amp;", "&amp;D90&amp;", "&amp;CHAR(34)&amp;E90&amp;CHAR(34)&amp;", "&amp;CHAR(34)&amp;F90&amp;CHAR(34)&amp;", "&amp;CHAR(34)&amp;G90&amp;CHAR(34)&amp;", "&amp;CHAR(34)&amp;H90&amp;CHAR(34)&amp;"));"</f>
        <v>messageBlocks.add(new PayloadBlock(0, 5, 6, "Message Type", "type", "u", "Constant: 7"));</v>
      </c>
      <c r="J90" s="4"/>
      <c r="K90" s="4"/>
      <c r="L90" s="4"/>
      <c r="M90" s="4"/>
    </row>
    <row r="91" spans="1:13">
      <c r="A91" s="4"/>
      <c r="B91" s="1">
        <f t="shared" ref="B91:B101" si="14">B90+D90</f>
        <v>6</v>
      </c>
      <c r="C91" s="1">
        <f t="shared" si="12"/>
        <v>7</v>
      </c>
      <c r="D91">
        <v>2</v>
      </c>
      <c r="E91" s="4" t="s">
        <v>14</v>
      </c>
      <c r="F91" s="4" t="s">
        <v>15</v>
      </c>
      <c r="G91" s="4" t="s">
        <v>12</v>
      </c>
      <c r="H91" s="4" t="s">
        <v>71</v>
      </c>
      <c r="I91" t="str">
        <f t="shared" si="13"/>
        <v>messageBlocks.add(new PayloadBlock(6, 7, 2, "Repeat Indicator", "repeat", "u", "As in Common Navigation Block"));</v>
      </c>
      <c r="J91" s="4"/>
      <c r="K91" s="4"/>
      <c r="L91" s="4"/>
      <c r="M91" s="4"/>
    </row>
    <row r="92" spans="1:13">
      <c r="A92" s="4"/>
      <c r="B92" s="1">
        <f t="shared" si="14"/>
        <v>8</v>
      </c>
      <c r="C92" s="1">
        <f t="shared" si="12"/>
        <v>37</v>
      </c>
      <c r="D92">
        <v>30</v>
      </c>
      <c r="E92" s="4" t="s">
        <v>149</v>
      </c>
      <c r="F92" s="4" t="s">
        <v>18</v>
      </c>
      <c r="G92" s="4" t="s">
        <v>12</v>
      </c>
      <c r="H92" s="4" t="s">
        <v>19</v>
      </c>
      <c r="I92" t="str">
        <f t="shared" si="13"/>
        <v>messageBlocks.add(new PayloadBlock(8, 37, 30, "Source MMSI", "mmsi", "u", "9 decimal digits"));</v>
      </c>
      <c r="J92" s="4"/>
      <c r="K92" s="4"/>
      <c r="L92" s="4"/>
      <c r="M92" s="4"/>
    </row>
    <row r="93" spans="1:13">
      <c r="A93" s="4"/>
      <c r="B93" s="1">
        <f t="shared" si="14"/>
        <v>38</v>
      </c>
      <c r="C93" s="1">
        <f t="shared" si="12"/>
        <v>39</v>
      </c>
      <c r="D93">
        <v>2</v>
      </c>
      <c r="E93" s="4" t="s">
        <v>52</v>
      </c>
      <c r="F93" s="4"/>
      <c r="G93" s="4" t="s">
        <v>53</v>
      </c>
      <c r="H93" s="4" t="s">
        <v>54</v>
      </c>
      <c r="I93" t="str">
        <f t="shared" si="13"/>
        <v>messageBlocks.add(new PayloadBlock(38, 39, 2, "Spare", "", "x", "Not used"));</v>
      </c>
      <c r="J93" s="4"/>
      <c r="K93" s="4"/>
      <c r="L93" s="4"/>
      <c r="M93" s="4"/>
    </row>
    <row r="94" spans="1:13">
      <c r="A94" s="4"/>
      <c r="B94" s="1">
        <f t="shared" si="14"/>
        <v>40</v>
      </c>
      <c r="C94" s="1">
        <f t="shared" si="12"/>
        <v>69</v>
      </c>
      <c r="D94">
        <v>30</v>
      </c>
      <c r="E94" s="4" t="s">
        <v>171</v>
      </c>
      <c r="F94" s="4" t="s">
        <v>172</v>
      </c>
      <c r="G94" s="4" t="s">
        <v>12</v>
      </c>
      <c r="H94" s="4" t="s">
        <v>19</v>
      </c>
      <c r="I94" t="str">
        <f t="shared" si="13"/>
        <v>messageBlocks.add(new PayloadBlock(40, 69, 30, "MMSI number 1", "mmsi1", "u", "9 decimal digits"));</v>
      </c>
      <c r="J94" s="4"/>
      <c r="K94" s="4"/>
      <c r="L94" s="4"/>
      <c r="M94" s="4"/>
    </row>
    <row r="95" spans="1:13">
      <c r="A95" s="4"/>
      <c r="B95" s="1">
        <f t="shared" si="14"/>
        <v>70</v>
      </c>
      <c r="C95" s="1">
        <f t="shared" si="12"/>
        <v>71</v>
      </c>
      <c r="D95">
        <v>2</v>
      </c>
      <c r="E95" s="4" t="s">
        <v>173</v>
      </c>
      <c r="F95" s="4" t="s">
        <v>174</v>
      </c>
      <c r="G95" s="4" t="s">
        <v>12</v>
      </c>
      <c r="H95" s="4" t="s">
        <v>54</v>
      </c>
      <c r="I95" t="str">
        <f t="shared" si="13"/>
        <v>messageBlocks.add(new PayloadBlock(70, 71, 2, "Sequence for MMSI 1", "mmsiseq1", "u", "Not used"));</v>
      </c>
      <c r="J95" s="4"/>
      <c r="K95" s="4"/>
      <c r="L95" s="4"/>
      <c r="M95" s="4"/>
    </row>
    <row r="96" spans="1:13">
      <c r="A96" s="4"/>
      <c r="B96" s="1">
        <f t="shared" si="14"/>
        <v>72</v>
      </c>
      <c r="C96" s="1">
        <f t="shared" si="12"/>
        <v>101</v>
      </c>
      <c r="D96">
        <v>30</v>
      </c>
      <c r="E96" s="4" t="s">
        <v>175</v>
      </c>
      <c r="F96" s="4" t="s">
        <v>176</v>
      </c>
      <c r="G96" s="4" t="s">
        <v>12</v>
      </c>
      <c r="H96" s="4" t="s">
        <v>19</v>
      </c>
      <c r="I96" s="9" t="str">
        <f t="shared" si="13"/>
        <v>messageBlocks.add(new PayloadBlock(72, 101, 30, "MMSI number 2", "mmsi2", "u", "9 decimal digits"));</v>
      </c>
      <c r="J96" s="4"/>
      <c r="K96" s="4"/>
      <c r="L96" s="4"/>
      <c r="M96" s="4"/>
    </row>
    <row r="97" spans="1:13">
      <c r="A97" s="4"/>
      <c r="B97" s="1">
        <f t="shared" si="14"/>
        <v>102</v>
      </c>
      <c r="C97" s="1">
        <f t="shared" si="12"/>
        <v>103</v>
      </c>
      <c r="D97">
        <v>2</v>
      </c>
      <c r="E97" s="4" t="s">
        <v>177</v>
      </c>
      <c r="F97" s="4" t="s">
        <v>178</v>
      </c>
      <c r="G97" s="4" t="s">
        <v>12</v>
      </c>
      <c r="H97" s="4" t="s">
        <v>54</v>
      </c>
      <c r="I97" s="9" t="str">
        <f t="shared" si="13"/>
        <v>messageBlocks.add(new PayloadBlock(102, 103, 2, "Sequence for MMSI 2", "mmsiseq2", "u", "Not used"));</v>
      </c>
      <c r="J97" s="4"/>
      <c r="K97" s="4"/>
      <c r="L97" s="4"/>
      <c r="M97" s="4"/>
    </row>
    <row r="98" spans="1:13">
      <c r="A98" s="4"/>
      <c r="B98" s="1">
        <f t="shared" si="14"/>
        <v>104</v>
      </c>
      <c r="C98" s="1">
        <f t="shared" si="12"/>
        <v>133</v>
      </c>
      <c r="D98">
        <v>30</v>
      </c>
      <c r="E98" s="4" t="s">
        <v>179</v>
      </c>
      <c r="F98" s="4" t="s">
        <v>180</v>
      </c>
      <c r="G98" s="4" t="s">
        <v>12</v>
      </c>
      <c r="H98" s="4" t="s">
        <v>19</v>
      </c>
      <c r="I98" s="9" t="str">
        <f t="shared" si="13"/>
        <v>messageBlocks.add(new PayloadBlock(104, 133, 30, "MMSI number 3", "mmsi3", "u", "9 decimal digits"));</v>
      </c>
      <c r="J98" s="4"/>
      <c r="K98" s="4"/>
      <c r="L98" s="4"/>
      <c r="M98" s="4"/>
    </row>
    <row r="99" spans="1:13">
      <c r="A99" s="4"/>
      <c r="B99" s="1">
        <f t="shared" si="14"/>
        <v>134</v>
      </c>
      <c r="C99" s="1">
        <f t="shared" si="12"/>
        <v>135</v>
      </c>
      <c r="D99">
        <v>2</v>
      </c>
      <c r="E99" s="4" t="s">
        <v>181</v>
      </c>
      <c r="F99" s="4" t="s">
        <v>182</v>
      </c>
      <c r="G99" s="4" t="s">
        <v>12</v>
      </c>
      <c r="H99" s="4" t="s">
        <v>54</v>
      </c>
      <c r="I99" s="9" t="str">
        <f t="shared" si="13"/>
        <v>messageBlocks.add(new PayloadBlock(134, 135, 2, "Sequence for MMSI 3", "mmsiseq3", "u", "Not used"));</v>
      </c>
      <c r="J99" s="4"/>
      <c r="K99" s="4"/>
      <c r="L99" s="4"/>
      <c r="M99" s="4"/>
    </row>
    <row r="100" spans="1:13">
      <c r="A100" s="4"/>
      <c r="B100" s="1">
        <f t="shared" si="14"/>
        <v>136</v>
      </c>
      <c r="C100" s="1">
        <f t="shared" si="12"/>
        <v>165</v>
      </c>
      <c r="D100">
        <v>30</v>
      </c>
      <c r="E100" s="4" t="s">
        <v>183</v>
      </c>
      <c r="F100" s="4" t="s">
        <v>184</v>
      </c>
      <c r="G100" s="4" t="s">
        <v>12</v>
      </c>
      <c r="H100" s="4" t="s">
        <v>19</v>
      </c>
      <c r="I100" s="9" t="str">
        <f t="shared" si="13"/>
        <v>messageBlocks.add(new PayloadBlock(136, 165, 30, "MMSI number 4", "mmsi4", "u", "9 decimal digits"));</v>
      </c>
      <c r="J100" s="4"/>
      <c r="K100" s="4"/>
      <c r="L100" s="4"/>
      <c r="M100" s="4"/>
    </row>
    <row r="101" spans="1:13">
      <c r="A101" s="4"/>
      <c r="B101" s="1">
        <f t="shared" si="14"/>
        <v>166</v>
      </c>
      <c r="C101" s="1">
        <f t="shared" si="12"/>
        <v>167</v>
      </c>
      <c r="D101">
        <v>2</v>
      </c>
      <c r="E101" s="4" t="s">
        <v>185</v>
      </c>
      <c r="F101" s="4" t="s">
        <v>186</v>
      </c>
      <c r="G101" s="4" t="s">
        <v>12</v>
      </c>
      <c r="H101" s="4" t="s">
        <v>54</v>
      </c>
      <c r="I101" s="9" t="str">
        <f t="shared" si="13"/>
        <v>messageBlocks.add(new PayloadBlock(166, 167, 2, "Sequence for MMSI 4", "mmsiseq4", "u", "Not used"));</v>
      </c>
      <c r="J101" s="4"/>
      <c r="K101" s="4"/>
      <c r="L101" s="4"/>
      <c r="M101" s="4"/>
    </row>
    <row r="102" spans="1:13">
      <c r="A102" s="4"/>
      <c r="D102">
        <f>SUM(D90:D101)</f>
        <v>168</v>
      </c>
      <c r="E102" s="4"/>
      <c r="F102" s="4"/>
      <c r="G102" s="4"/>
      <c r="H102" s="4"/>
      <c r="J102" s="4"/>
      <c r="K102" s="4"/>
      <c r="L102" s="4"/>
      <c r="M102" s="4"/>
    </row>
    <row r="103" spans="1:13">
      <c r="A103" s="4"/>
      <c r="E103" s="4"/>
      <c r="F103" s="4"/>
      <c r="G103" s="4"/>
      <c r="H103" s="4"/>
      <c r="I103" s="4"/>
      <c r="J103" s="4"/>
      <c r="K103" s="4"/>
      <c r="L103" s="4"/>
      <c r="M103" s="4"/>
    </row>
    <row r="104" spans="1:13">
      <c r="A104" s="5" t="s">
        <v>7</v>
      </c>
      <c r="B104" s="6" t="s">
        <v>187</v>
      </c>
      <c r="C104" s="1" t="s">
        <v>188</v>
      </c>
      <c r="E104" s="4"/>
      <c r="F104" s="4"/>
      <c r="G104" s="4"/>
      <c r="H104" s="4"/>
      <c r="I104" s="4"/>
      <c r="J104" s="4"/>
      <c r="K104" s="4"/>
      <c r="L104" s="4"/>
      <c r="M104" s="4"/>
    </row>
    <row r="105" spans="1:13">
      <c r="A105" s="4"/>
      <c r="B105" s="1">
        <v>0</v>
      </c>
      <c r="C105" s="1">
        <f t="shared" ref="C105:C110" si="15">B105+D105-1</f>
        <v>5</v>
      </c>
      <c r="D105">
        <v>6</v>
      </c>
      <c r="E105" s="4" t="s">
        <v>10</v>
      </c>
      <c r="F105" s="4" t="s">
        <v>11</v>
      </c>
      <c r="G105" s="4" t="s">
        <v>12</v>
      </c>
      <c r="H105" s="4" t="s">
        <v>189</v>
      </c>
      <c r="I105" t="str">
        <f t="shared" ref="I105:I111" si="16">"messageBlocks.add(new PayloadBlock("&amp;B105&amp;", "&amp;C105&amp;", "&amp;D105&amp;", "&amp;CHAR(34)&amp;E105&amp;CHAR(34)&amp;", "&amp;CHAR(34)&amp;F105&amp;CHAR(34)&amp;", "&amp;CHAR(34)&amp;G105&amp;CHAR(34)&amp;", "&amp;CHAR(34)&amp;H105&amp;CHAR(34)&amp;"));"</f>
        <v>messageBlocks.add(new PayloadBlock(0, 5, 6, "Message Type", "type", "u", "Constant: 8"));</v>
      </c>
      <c r="J105" s="4"/>
      <c r="K105" s="4"/>
      <c r="L105" s="4"/>
      <c r="M105" s="4"/>
    </row>
    <row r="106" spans="1:13">
      <c r="A106" s="4"/>
      <c r="B106" s="1">
        <f t="shared" ref="B106:B111" si="17">B105+D105</f>
        <v>6</v>
      </c>
      <c r="C106" s="1">
        <f t="shared" si="15"/>
        <v>7</v>
      </c>
      <c r="D106">
        <v>2</v>
      </c>
      <c r="E106" s="4" t="s">
        <v>14</v>
      </c>
      <c r="F106" s="4" t="s">
        <v>15</v>
      </c>
      <c r="G106" s="4" t="s">
        <v>12</v>
      </c>
      <c r="H106" s="4" t="s">
        <v>71</v>
      </c>
      <c r="I106" t="str">
        <f t="shared" si="16"/>
        <v>messageBlocks.add(new PayloadBlock(6, 7, 2, "Repeat Indicator", "repeat", "u", "As in Common Navigation Block"));</v>
      </c>
      <c r="J106" s="4"/>
      <c r="K106" s="4"/>
      <c r="L106" s="4"/>
      <c r="M106" s="4"/>
    </row>
    <row r="107" spans="1:13">
      <c r="A107" s="4"/>
      <c r="B107" s="1">
        <f t="shared" si="17"/>
        <v>8</v>
      </c>
      <c r="C107" s="1">
        <f t="shared" si="15"/>
        <v>37</v>
      </c>
      <c r="D107">
        <v>30</v>
      </c>
      <c r="E107" s="4" t="s">
        <v>149</v>
      </c>
      <c r="F107" s="4" t="s">
        <v>18</v>
      </c>
      <c r="G107" s="4" t="s">
        <v>12</v>
      </c>
      <c r="H107" s="4" t="s">
        <v>19</v>
      </c>
      <c r="I107" t="str">
        <f t="shared" si="16"/>
        <v>messageBlocks.add(new PayloadBlock(8, 37, 30, "Source MMSI", "mmsi", "u", "9 decimal digits"));</v>
      </c>
      <c r="J107" s="4"/>
      <c r="K107" s="4"/>
      <c r="L107" s="4"/>
      <c r="M107" s="4"/>
    </row>
    <row r="108" spans="1:13">
      <c r="A108" s="4"/>
      <c r="B108" s="1">
        <f t="shared" si="17"/>
        <v>38</v>
      </c>
      <c r="C108" s="1">
        <f t="shared" si="15"/>
        <v>39</v>
      </c>
      <c r="D108">
        <v>2</v>
      </c>
      <c r="E108" s="4" t="s">
        <v>52</v>
      </c>
      <c r="F108" s="4"/>
      <c r="G108" s="4" t="s">
        <v>53</v>
      </c>
      <c r="H108" s="4" t="s">
        <v>54</v>
      </c>
      <c r="I108" t="str">
        <f t="shared" si="16"/>
        <v>messageBlocks.add(new PayloadBlock(38, 39, 2, "Spare", "", "x", "Not used"));</v>
      </c>
      <c r="J108" s="4"/>
      <c r="K108" s="4"/>
      <c r="L108" s="4"/>
      <c r="M108" s="4"/>
    </row>
    <row r="109" spans="1:13">
      <c r="A109" s="4"/>
      <c r="B109" s="1">
        <f t="shared" si="17"/>
        <v>40</v>
      </c>
      <c r="C109" s="1">
        <f t="shared" si="15"/>
        <v>49</v>
      </c>
      <c r="D109">
        <v>10</v>
      </c>
      <c r="E109" s="4" t="s">
        <v>158</v>
      </c>
      <c r="F109" s="4" t="s">
        <v>159</v>
      </c>
      <c r="G109" s="4" t="s">
        <v>12</v>
      </c>
      <c r="H109" s="4" t="s">
        <v>160</v>
      </c>
      <c r="I109" t="str">
        <f t="shared" si="16"/>
        <v>messageBlocks.add(new PayloadBlock(40, 49, 10, "Designated Area Code", "dac", "u", "Unsigned integer"));</v>
      </c>
      <c r="J109" s="4"/>
      <c r="K109" s="4"/>
      <c r="L109" s="4"/>
      <c r="M109" s="4"/>
    </row>
    <row r="110" spans="1:13">
      <c r="A110" s="4"/>
      <c r="B110" s="1">
        <f t="shared" si="17"/>
        <v>50</v>
      </c>
      <c r="C110" s="1">
        <f t="shared" si="15"/>
        <v>55</v>
      </c>
      <c r="D110">
        <v>6</v>
      </c>
      <c r="E110" s="4" t="s">
        <v>161</v>
      </c>
      <c r="F110" s="4" t="s">
        <v>162</v>
      </c>
      <c r="G110" s="4" t="s">
        <v>12</v>
      </c>
      <c r="H110" s="4" t="s">
        <v>160</v>
      </c>
      <c r="I110" t="str">
        <f t="shared" si="16"/>
        <v>messageBlocks.add(new PayloadBlock(50, 55, 6, "Functional ID", "fid", "u", "Unsigned integer"));</v>
      </c>
      <c r="J110" s="4"/>
      <c r="K110" s="4"/>
      <c r="L110" s="4"/>
      <c r="M110" s="4"/>
    </row>
    <row r="111" spans="1:13">
      <c r="A111" s="4"/>
      <c r="B111" s="1">
        <f t="shared" si="17"/>
        <v>56</v>
      </c>
      <c r="C111" s="1">
        <v>-1</v>
      </c>
      <c r="D111">
        <v>952</v>
      </c>
      <c r="E111" s="4" t="s">
        <v>164</v>
      </c>
      <c r="F111" s="4" t="s">
        <v>165</v>
      </c>
      <c r="G111" s="4" t="s">
        <v>166</v>
      </c>
      <c r="H111" s="4" t="s">
        <v>190</v>
      </c>
      <c r="I111" t="str">
        <f t="shared" si="16"/>
        <v>messageBlocks.add(new PayloadBlock(56, -1, 952, "Data", "data", "d", "Binary data, May be shorter than 952 bits."));</v>
      </c>
      <c r="J111" s="4"/>
      <c r="K111" s="4"/>
      <c r="L111" s="4"/>
      <c r="M111" s="4"/>
    </row>
    <row r="112" spans="1:13">
      <c r="A112" s="4"/>
      <c r="D112">
        <f>SUM(D105:D111)</f>
        <v>1008</v>
      </c>
      <c r="E112" s="4"/>
      <c r="F112" s="4"/>
      <c r="G112" s="4"/>
      <c r="H112" s="4"/>
      <c r="J112" s="4"/>
      <c r="K112" s="4"/>
      <c r="L112" s="4"/>
      <c r="M112" s="4"/>
    </row>
    <row r="113" spans="1:13">
      <c r="A113" s="4"/>
      <c r="E113" s="4"/>
      <c r="F113" s="4"/>
      <c r="G113" s="4"/>
      <c r="H113" s="4"/>
      <c r="I113" s="4"/>
      <c r="J113" s="4"/>
      <c r="K113" s="4"/>
      <c r="L113" s="4"/>
      <c r="M113" s="4"/>
    </row>
    <row r="114" spans="1:13">
      <c r="A114" s="10" t="s">
        <v>7</v>
      </c>
      <c r="B114" s="11" t="s">
        <v>191</v>
      </c>
      <c r="C114" s="1" t="s">
        <v>192</v>
      </c>
      <c r="E114" s="4"/>
      <c r="F114" s="4"/>
      <c r="G114" s="4"/>
      <c r="H114" s="4"/>
      <c r="I114" s="4"/>
      <c r="J114" s="4"/>
      <c r="K114" s="4"/>
      <c r="L114" s="4"/>
      <c r="M114" s="4"/>
    </row>
    <row r="115" spans="1:13">
      <c r="A115" s="4"/>
      <c r="B115" s="1">
        <v>0</v>
      </c>
      <c r="C115" s="1">
        <f t="shared" ref="C115:C132" si="18">B115+D115-1</f>
        <v>5</v>
      </c>
      <c r="D115">
        <v>6</v>
      </c>
      <c r="E115" s="4" t="s">
        <v>10</v>
      </c>
      <c r="F115" s="4" t="s">
        <v>11</v>
      </c>
      <c r="G115" s="4" t="s">
        <v>12</v>
      </c>
      <c r="H115" s="4" t="s">
        <v>193</v>
      </c>
      <c r="I115" t="str">
        <f t="shared" ref="I115:I132" si="19">"messageBlocks.add(new PayloadBlock("&amp;B115&amp;", "&amp;C115&amp;", "&amp;D115&amp;", "&amp;CHAR(34)&amp;E115&amp;CHAR(34)&amp;", "&amp;CHAR(34)&amp;F115&amp;CHAR(34)&amp;", "&amp;CHAR(34)&amp;G115&amp;CHAR(34)&amp;", "&amp;CHAR(34)&amp;H115&amp;CHAR(34)&amp;"));"</f>
        <v>messageBlocks.add(new PayloadBlock(0, 5, 6, "Message Type", "type", "u", "Constant: 9"));</v>
      </c>
      <c r="J115" s="4"/>
      <c r="K115" s="4"/>
      <c r="L115" s="4"/>
      <c r="M115" s="4"/>
    </row>
    <row r="116" spans="1:13">
      <c r="A116" s="4"/>
      <c r="B116" s="1">
        <f t="shared" ref="B116:B132" si="20">B115+D115</f>
        <v>6</v>
      </c>
      <c r="C116" s="1">
        <f t="shared" si="18"/>
        <v>7</v>
      </c>
      <c r="D116">
        <v>2</v>
      </c>
      <c r="E116" s="4" t="s">
        <v>14</v>
      </c>
      <c r="F116" s="4" t="s">
        <v>15</v>
      </c>
      <c r="G116" s="4" t="s">
        <v>12</v>
      </c>
      <c r="H116" s="4" t="s">
        <v>71</v>
      </c>
      <c r="I116" t="str">
        <f t="shared" si="19"/>
        <v>messageBlocks.add(new PayloadBlock(6, 7, 2, "Repeat Indicator", "repeat", "u", "As in Common Navigation Block"));</v>
      </c>
      <c r="J116" s="4"/>
      <c r="K116" s="4"/>
      <c r="L116" s="4"/>
      <c r="M116" s="4"/>
    </row>
    <row r="117" spans="1:13">
      <c r="A117" s="4"/>
      <c r="B117" s="1">
        <f t="shared" si="20"/>
        <v>8</v>
      </c>
      <c r="C117" s="1">
        <f t="shared" si="18"/>
        <v>37</v>
      </c>
      <c r="D117">
        <v>30</v>
      </c>
      <c r="E117" s="4" t="s">
        <v>17</v>
      </c>
      <c r="F117" s="4" t="s">
        <v>18</v>
      </c>
      <c r="G117" s="4" t="s">
        <v>12</v>
      </c>
      <c r="H117" s="4" t="s">
        <v>19</v>
      </c>
      <c r="I117" t="str">
        <f t="shared" si="19"/>
        <v>messageBlocks.add(new PayloadBlock(8, 37, 30, "MMSI", "mmsi", "u", "9 decimal digits"));</v>
      </c>
      <c r="J117" s="4"/>
      <c r="K117" s="4"/>
      <c r="L117" s="4"/>
      <c r="M117" s="4"/>
    </row>
    <row r="118" spans="1:13">
      <c r="A118" s="4"/>
      <c r="B118" s="1">
        <f t="shared" si="20"/>
        <v>38</v>
      </c>
      <c r="C118" s="1">
        <f t="shared" si="18"/>
        <v>49</v>
      </c>
      <c r="D118">
        <v>12</v>
      </c>
      <c r="E118" s="4" t="s">
        <v>194</v>
      </c>
      <c r="F118" s="4" t="s">
        <v>195</v>
      </c>
      <c r="G118" s="4" t="s">
        <v>12</v>
      </c>
      <c r="H118" s="4" t="s">
        <v>27</v>
      </c>
      <c r="I118" t="str">
        <f t="shared" si="19"/>
        <v>messageBlocks.add(new PayloadBlock(38, 49, 12, "Altitude", "altitude", "u", "See below"));</v>
      </c>
      <c r="J118" s="4"/>
      <c r="K118" s="4"/>
      <c r="L118" s="4"/>
      <c r="M118" s="4"/>
    </row>
    <row r="119" spans="1:13">
      <c r="A119" s="4"/>
      <c r="B119" s="1">
        <f t="shared" si="20"/>
        <v>50</v>
      </c>
      <c r="C119" s="1">
        <f t="shared" si="18"/>
        <v>59</v>
      </c>
      <c r="D119">
        <v>10</v>
      </c>
      <c r="E119" s="4" t="s">
        <v>196</v>
      </c>
      <c r="F119" s="4" t="s">
        <v>29</v>
      </c>
      <c r="G119" s="4" t="s">
        <v>12</v>
      </c>
      <c r="H119" s="4" t="s">
        <v>27</v>
      </c>
      <c r="I119" t="str">
        <f t="shared" si="19"/>
        <v>messageBlocks.add(new PayloadBlock(50, 59, 10, "SOG", "speed", "u", "See below"));</v>
      </c>
      <c r="J119" s="4"/>
      <c r="K119" s="4"/>
      <c r="L119" s="4"/>
      <c r="M119" s="4"/>
    </row>
    <row r="120" spans="1:13">
      <c r="A120" s="4"/>
      <c r="B120" s="1">
        <f t="shared" si="20"/>
        <v>60</v>
      </c>
      <c r="C120" s="1">
        <f t="shared" si="18"/>
        <v>60</v>
      </c>
      <c r="D120">
        <v>1</v>
      </c>
      <c r="E120" s="4" t="s">
        <v>31</v>
      </c>
      <c r="F120" s="4" t="s">
        <v>32</v>
      </c>
      <c r="G120" s="4" t="s">
        <v>12</v>
      </c>
      <c r="H120" s="4" t="s">
        <v>27</v>
      </c>
      <c r="I120" t="str">
        <f t="shared" si="19"/>
        <v>messageBlocks.add(new PayloadBlock(60, 60, 1, "Position Accuracy", "accuracy", "u", "See below"));</v>
      </c>
      <c r="J120" s="4"/>
      <c r="K120" s="4"/>
      <c r="L120" s="4"/>
      <c r="M120" s="4"/>
    </row>
    <row r="121" spans="1:13">
      <c r="A121" s="4"/>
      <c r="B121" s="1">
        <f t="shared" si="20"/>
        <v>61</v>
      </c>
      <c r="C121" s="1">
        <f t="shared" si="18"/>
        <v>88</v>
      </c>
      <c r="D121">
        <v>28</v>
      </c>
      <c r="E121" s="4" t="s">
        <v>34</v>
      </c>
      <c r="F121" s="4" t="s">
        <v>35</v>
      </c>
      <c r="G121" s="4" t="s">
        <v>36</v>
      </c>
      <c r="H121" s="4" t="s">
        <v>197</v>
      </c>
      <c r="I121" t="str">
        <f t="shared" si="19"/>
        <v>messageBlocks.add(new PayloadBlock(61, 88, 28, "Longitude", "lon", "I4", "Minutes/10000 (as in CNB)"));</v>
      </c>
      <c r="J121" s="4"/>
      <c r="K121" s="4"/>
      <c r="L121" s="4"/>
      <c r="M121" s="4"/>
    </row>
    <row r="122" spans="1:13">
      <c r="A122" s="4"/>
      <c r="B122" s="1">
        <f t="shared" si="20"/>
        <v>89</v>
      </c>
      <c r="C122" s="1">
        <f t="shared" si="18"/>
        <v>115</v>
      </c>
      <c r="D122">
        <v>27</v>
      </c>
      <c r="E122" s="4" t="s">
        <v>38</v>
      </c>
      <c r="F122" s="4" t="s">
        <v>39</v>
      </c>
      <c r="G122" s="4" t="s">
        <v>36</v>
      </c>
      <c r="H122" s="4" t="s">
        <v>197</v>
      </c>
      <c r="I122" t="str">
        <f t="shared" si="19"/>
        <v>messageBlocks.add(new PayloadBlock(89, 115, 27, "Latitude", "lat", "I4", "Minutes/10000 (as in CNB)"));</v>
      </c>
      <c r="J122" s="4"/>
      <c r="K122" s="4"/>
      <c r="L122" s="4"/>
      <c r="M122" s="4"/>
    </row>
    <row r="123" spans="1:13">
      <c r="A123" s="4"/>
      <c r="B123" s="1">
        <f t="shared" si="20"/>
        <v>116</v>
      </c>
      <c r="C123" s="1">
        <f t="shared" si="18"/>
        <v>127</v>
      </c>
      <c r="D123">
        <v>12</v>
      </c>
      <c r="E123" s="4" t="s">
        <v>198</v>
      </c>
      <c r="F123" s="4" t="s">
        <v>41</v>
      </c>
      <c r="G123" s="4" t="s">
        <v>30</v>
      </c>
      <c r="H123" s="4" t="s">
        <v>199</v>
      </c>
      <c r="I123" t="str">
        <f t="shared" si="19"/>
        <v>messageBlocks.add(new PayloadBlock(116, 127, 12, "Course Over Ground", "course", "U1", "True bearing, 0.1 degree units"));</v>
      </c>
      <c r="J123" s="4"/>
      <c r="K123" s="4"/>
      <c r="L123" s="4"/>
      <c r="M123" s="4"/>
    </row>
    <row r="124" spans="1:13">
      <c r="A124" s="4"/>
      <c r="B124" s="1">
        <f t="shared" si="20"/>
        <v>128</v>
      </c>
      <c r="C124" s="1">
        <f t="shared" si="18"/>
        <v>133</v>
      </c>
      <c r="D124">
        <v>6</v>
      </c>
      <c r="E124" s="4" t="s">
        <v>46</v>
      </c>
      <c r="F124" s="4" t="s">
        <v>47</v>
      </c>
      <c r="G124" s="4" t="s">
        <v>12</v>
      </c>
      <c r="H124" s="4" t="s">
        <v>200</v>
      </c>
      <c r="I124" t="str">
        <f t="shared" si="19"/>
        <v>messageBlocks.add(new PayloadBlock(128, 133, 6, "Time Stamp", "second", "u", "UTC second."));</v>
      </c>
      <c r="J124" s="4"/>
      <c r="K124" s="4"/>
      <c r="L124" s="4"/>
      <c r="M124" s="4"/>
    </row>
    <row r="125" spans="1:13">
      <c r="A125" s="4"/>
      <c r="B125" s="1">
        <f t="shared" si="20"/>
        <v>134</v>
      </c>
      <c r="C125" s="1">
        <f t="shared" si="18"/>
        <v>134</v>
      </c>
      <c r="D125">
        <v>1</v>
      </c>
      <c r="E125" s="4" t="s">
        <v>201</v>
      </c>
      <c r="F125" s="4" t="s">
        <v>202</v>
      </c>
      <c r="G125" s="4" t="s">
        <v>12</v>
      </c>
      <c r="H125" s="4" t="s">
        <v>203</v>
      </c>
      <c r="I125" t="str">
        <f t="shared" si="19"/>
        <v>messageBlocks.add(new PayloadBlock(134, 134, 1, "Altitude Sensor", "altitudesensor", "u", "0=GNSS;1=barometric source"));</v>
      </c>
      <c r="J125" s="4"/>
      <c r="K125" s="4"/>
      <c r="L125" s="4"/>
      <c r="M125" s="4"/>
    </row>
    <row r="126" spans="1:13">
      <c r="A126" s="4"/>
      <c r="B126" s="1">
        <f t="shared" si="20"/>
        <v>135</v>
      </c>
      <c r="C126" s="1">
        <f t="shared" si="18"/>
        <v>141</v>
      </c>
      <c r="D126">
        <v>7</v>
      </c>
      <c r="E126" s="4" t="s">
        <v>204</v>
      </c>
      <c r="F126" s="4" t="s">
        <v>205</v>
      </c>
      <c r="G126" s="4" t="s">
        <v>53</v>
      </c>
      <c r="H126" s="4" t="s">
        <v>206</v>
      </c>
      <c r="I126" t="str">
        <f t="shared" si="19"/>
        <v>messageBlocks.add(new PayloadBlock(135, 141, 7, "Regional reserved", "regional", "x", "Reserved"));</v>
      </c>
      <c r="J126" s="4"/>
      <c r="K126" s="4"/>
      <c r="L126" s="4"/>
      <c r="M126" s="4"/>
    </row>
    <row r="127" spans="1:13">
      <c r="A127" s="4"/>
      <c r="B127" s="1">
        <f t="shared" si="20"/>
        <v>142</v>
      </c>
      <c r="C127" s="1">
        <f t="shared" si="18"/>
        <v>142</v>
      </c>
      <c r="D127">
        <v>1</v>
      </c>
      <c r="E127" s="4" t="s">
        <v>134</v>
      </c>
      <c r="F127" s="4" t="s">
        <v>135</v>
      </c>
      <c r="G127" s="4" t="s">
        <v>12</v>
      </c>
      <c r="H127" s="4" t="s">
        <v>207</v>
      </c>
      <c r="I127" t="str">
        <f t="shared" si="19"/>
        <v>messageBlocks.add(new PayloadBlock(142, 142, 1, "DTE", "dte", "u", "0=Data terminal ready, 1=Data terminal not ready (default)"));</v>
      </c>
      <c r="J127" s="4"/>
      <c r="K127" s="4"/>
      <c r="L127" s="4"/>
      <c r="M127" s="4"/>
    </row>
    <row r="128" spans="1:13">
      <c r="A128" s="4"/>
      <c r="B128" s="1">
        <f t="shared" si="20"/>
        <v>143</v>
      </c>
      <c r="C128" s="1">
        <f t="shared" si="18"/>
        <v>145</v>
      </c>
      <c r="D128">
        <v>3</v>
      </c>
      <c r="E128" s="4" t="s">
        <v>52</v>
      </c>
      <c r="F128" s="4"/>
      <c r="G128" s="4" t="s">
        <v>53</v>
      </c>
      <c r="H128" s="4" t="s">
        <v>54</v>
      </c>
      <c r="I128" t="str">
        <f t="shared" si="19"/>
        <v>messageBlocks.add(new PayloadBlock(143, 145, 3, "Spare", "", "x", "Not used"));</v>
      </c>
      <c r="J128" s="4"/>
      <c r="K128" s="4"/>
      <c r="L128" s="4"/>
      <c r="M128" s="4"/>
    </row>
    <row r="129" spans="1:13">
      <c r="A129" s="4"/>
      <c r="B129" s="1">
        <f t="shared" si="20"/>
        <v>146</v>
      </c>
      <c r="C129" s="1">
        <f t="shared" si="18"/>
        <v>146</v>
      </c>
      <c r="D129">
        <v>1</v>
      </c>
      <c r="E129" s="4" t="s">
        <v>208</v>
      </c>
      <c r="F129" s="4" t="s">
        <v>209</v>
      </c>
      <c r="G129" s="4" t="s">
        <v>33</v>
      </c>
      <c r="H129" s="4" t="s">
        <v>210</v>
      </c>
      <c r="I129" t="str">
        <f t="shared" si="19"/>
        <v>messageBlocks.add(new PayloadBlock(146, 146, 1, "Assigned", "assigned", "b", "Assigned-mode flag"));</v>
      </c>
      <c r="J129" s="4"/>
      <c r="K129" s="4"/>
      <c r="L129" s="4"/>
      <c r="M129" s="4"/>
    </row>
    <row r="130" spans="1:13">
      <c r="A130" s="4"/>
      <c r="B130" s="1">
        <f t="shared" si="20"/>
        <v>147</v>
      </c>
      <c r="C130" s="1">
        <f t="shared" si="18"/>
        <v>147</v>
      </c>
      <c r="D130">
        <v>1</v>
      </c>
      <c r="E130" s="4" t="s">
        <v>55</v>
      </c>
      <c r="F130" s="4" t="s">
        <v>56</v>
      </c>
      <c r="G130" s="4" t="s">
        <v>33</v>
      </c>
      <c r="H130" s="4" t="s">
        <v>94</v>
      </c>
      <c r="I130" t="str">
        <f t="shared" si="19"/>
        <v>messageBlocks.add(new PayloadBlock(147, 147, 1, "RAIM flag", "raim", "b", "As for common navigation block"));</v>
      </c>
      <c r="J130" s="4"/>
      <c r="K130" s="4"/>
      <c r="L130" s="4"/>
      <c r="M130" s="4"/>
    </row>
    <row r="131" spans="1:13">
      <c r="A131" s="4"/>
      <c r="B131" s="1">
        <f t="shared" si="20"/>
        <v>148</v>
      </c>
      <c r="C131" s="1">
        <f t="shared" si="18"/>
        <v>148</v>
      </c>
      <c r="D131">
        <v>1</v>
      </c>
      <c r="E131" s="4" t="s">
        <v>211</v>
      </c>
      <c r="F131" s="4" t="s">
        <v>212</v>
      </c>
      <c r="G131" s="4" t="s">
        <v>12</v>
      </c>
      <c r="H131" s="4" t="s">
        <v>213</v>
      </c>
      <c r="I131" t="str">
        <f t="shared" si="19"/>
        <v>messageBlocks.add(new PayloadBlock(148, 148, 1, "Comm State Selector", "commflag", "u", "0=SOTDMA, 1=ITDMA"));</v>
      </c>
      <c r="J131" s="4"/>
      <c r="K131" s="4"/>
      <c r="L131" s="4"/>
      <c r="M131" s="4"/>
    </row>
    <row r="132" spans="1:13">
      <c r="A132" s="4"/>
      <c r="B132" s="1">
        <f t="shared" si="20"/>
        <v>149</v>
      </c>
      <c r="C132" s="1">
        <f t="shared" si="18"/>
        <v>167</v>
      </c>
      <c r="D132">
        <v>19</v>
      </c>
      <c r="E132" s="4" t="s">
        <v>57</v>
      </c>
      <c r="F132" s="4" t="s">
        <v>58</v>
      </c>
      <c r="G132" s="4" t="s">
        <v>12</v>
      </c>
      <c r="H132" s="4" t="s">
        <v>214</v>
      </c>
      <c r="I132" t="str">
        <f t="shared" si="19"/>
        <v>messageBlocks.add(new PayloadBlock(149, 167, 19, "Radio status", "radio", "u", "See [IALA] for details."));</v>
      </c>
      <c r="J132" s="4"/>
      <c r="K132" s="4"/>
      <c r="L132" s="4"/>
      <c r="M132" s="4"/>
    </row>
    <row r="133" spans="1:13">
      <c r="A133" s="4"/>
      <c r="D133">
        <f>SUM(D115:D132)</f>
        <v>168</v>
      </c>
      <c r="E133" s="4"/>
      <c r="F133" s="4"/>
      <c r="G133" s="4"/>
      <c r="H133" s="4"/>
      <c r="J133" s="4"/>
      <c r="K133" s="4"/>
      <c r="L133" s="4"/>
      <c r="M133" s="4"/>
    </row>
    <row r="134" spans="1:13">
      <c r="A134" s="4"/>
      <c r="E134" s="4"/>
      <c r="F134" s="4"/>
      <c r="G134" s="4"/>
      <c r="H134" s="4"/>
      <c r="I134" s="4"/>
      <c r="J134" s="4"/>
      <c r="K134" s="4"/>
      <c r="L134" s="4"/>
      <c r="M134" s="4"/>
    </row>
    <row r="135" spans="1:13">
      <c r="A135" s="4" t="s">
        <v>7</v>
      </c>
      <c r="B135" s="8" t="s">
        <v>215</v>
      </c>
      <c r="C135" s="1" t="s">
        <v>216</v>
      </c>
      <c r="E135" s="4"/>
      <c r="F135" s="4"/>
      <c r="G135" s="4"/>
      <c r="H135" s="4"/>
      <c r="I135" s="4"/>
      <c r="J135" s="4"/>
      <c r="K135" s="4"/>
      <c r="L135" s="4"/>
      <c r="M135" s="4"/>
    </row>
    <row r="136" spans="1:13">
      <c r="A136" s="4"/>
      <c r="B136" s="1">
        <v>0</v>
      </c>
      <c r="C136" s="1">
        <f t="shared" ref="C136:C141" si="21">B136+D136-1</f>
        <v>5</v>
      </c>
      <c r="D136">
        <v>6</v>
      </c>
      <c r="E136" s="4" t="s">
        <v>10</v>
      </c>
      <c r="F136" s="4" t="s">
        <v>11</v>
      </c>
      <c r="G136" s="4" t="s">
        <v>12</v>
      </c>
      <c r="H136" s="4" t="s">
        <v>217</v>
      </c>
      <c r="I136" t="str">
        <f t="shared" ref="I136:I141" si="22">"messageBlocks.add(new PayloadBlock("&amp;B136&amp;", "&amp;C136&amp;", "&amp;D136&amp;", "&amp;CHAR(34)&amp;E136&amp;CHAR(34)&amp;", "&amp;CHAR(34)&amp;F136&amp;CHAR(34)&amp;", "&amp;CHAR(34)&amp;G136&amp;CHAR(34)&amp;", "&amp;CHAR(34)&amp;H136&amp;CHAR(34)&amp;"));"</f>
        <v>messageBlocks.add(new PayloadBlock(0, 5, 6, "Message Type", "type", "u", "Constant: 10"));</v>
      </c>
      <c r="J136" s="4"/>
      <c r="K136" s="4"/>
      <c r="L136" s="4"/>
      <c r="M136" s="4"/>
    </row>
    <row r="137" spans="1:13">
      <c r="A137" s="4"/>
      <c r="B137" s="1">
        <f>B136+D136</f>
        <v>6</v>
      </c>
      <c r="C137" s="1">
        <f t="shared" si="21"/>
        <v>7</v>
      </c>
      <c r="D137">
        <v>2</v>
      </c>
      <c r="E137" s="4" t="s">
        <v>14</v>
      </c>
      <c r="F137" s="4" t="s">
        <v>15</v>
      </c>
      <c r="G137" s="4" t="s">
        <v>12</v>
      </c>
      <c r="H137" s="4" t="s">
        <v>71</v>
      </c>
      <c r="I137" t="str">
        <f t="shared" si="22"/>
        <v>messageBlocks.add(new PayloadBlock(6, 7, 2, "Repeat Indicator", "repeat", "u", "As in Common Navigation Block"));</v>
      </c>
      <c r="J137" s="4"/>
      <c r="K137" s="4"/>
      <c r="L137" s="4"/>
      <c r="M137" s="4"/>
    </row>
    <row r="138" spans="1:13">
      <c r="A138" s="4"/>
      <c r="B138" s="1">
        <f>B137+D137</f>
        <v>8</v>
      </c>
      <c r="C138" s="1">
        <f t="shared" si="21"/>
        <v>37</v>
      </c>
      <c r="D138">
        <v>30</v>
      </c>
      <c r="E138" s="4" t="s">
        <v>149</v>
      </c>
      <c r="F138" s="4" t="s">
        <v>18</v>
      </c>
      <c r="G138" s="4" t="s">
        <v>12</v>
      </c>
      <c r="H138" s="4" t="s">
        <v>19</v>
      </c>
      <c r="I138" t="str">
        <f t="shared" si="22"/>
        <v>messageBlocks.add(new PayloadBlock(8, 37, 30, "Source MMSI", "mmsi", "u", "9 decimal digits"));</v>
      </c>
      <c r="J138" s="4"/>
      <c r="K138" s="4"/>
      <c r="L138" s="4"/>
      <c r="M138" s="4"/>
    </row>
    <row r="139" spans="1:13">
      <c r="A139" s="4"/>
      <c r="B139" s="1">
        <f>B138+D138</f>
        <v>38</v>
      </c>
      <c r="C139" s="1">
        <f t="shared" si="21"/>
        <v>39</v>
      </c>
      <c r="D139">
        <v>2</v>
      </c>
      <c r="E139" s="4" t="s">
        <v>52</v>
      </c>
      <c r="F139" s="4"/>
      <c r="G139" s="4" t="s">
        <v>53</v>
      </c>
      <c r="H139" s="4" t="s">
        <v>54</v>
      </c>
      <c r="I139" t="str">
        <f t="shared" si="22"/>
        <v>messageBlocks.add(new PayloadBlock(38, 39, 2, "Spare", "", "x", "Not used"));</v>
      </c>
      <c r="J139" s="4"/>
      <c r="K139" s="4"/>
      <c r="L139" s="4"/>
      <c r="M139" s="4"/>
    </row>
    <row r="140" spans="1:13">
      <c r="A140" s="4"/>
      <c r="B140" s="1">
        <f>B139+D139</f>
        <v>40</v>
      </c>
      <c r="C140" s="1">
        <f t="shared" si="21"/>
        <v>69</v>
      </c>
      <c r="D140">
        <v>30</v>
      </c>
      <c r="E140" s="4" t="s">
        <v>153</v>
      </c>
      <c r="F140" s="4" t="s">
        <v>154</v>
      </c>
      <c r="G140" s="4" t="s">
        <v>12</v>
      </c>
      <c r="H140" s="4" t="s">
        <v>19</v>
      </c>
      <c r="I140" t="str">
        <f t="shared" si="22"/>
        <v>messageBlocks.add(new PayloadBlock(40, 69, 30, "Destination MMSI", "dest_mmsi", "u", "9 decimal digits"));</v>
      </c>
      <c r="J140" s="4"/>
      <c r="K140" s="4"/>
      <c r="L140" s="4"/>
      <c r="M140" s="4"/>
    </row>
    <row r="141" spans="1:13">
      <c r="A141" s="4"/>
      <c r="B141" s="1">
        <f>B140+D140</f>
        <v>70</v>
      </c>
      <c r="C141" s="1">
        <f t="shared" si="21"/>
        <v>71</v>
      </c>
      <c r="D141">
        <v>2</v>
      </c>
      <c r="E141" s="4" t="s">
        <v>52</v>
      </c>
      <c r="F141" s="4"/>
      <c r="G141" s="4" t="s">
        <v>53</v>
      </c>
      <c r="H141" s="4" t="s">
        <v>54</v>
      </c>
      <c r="I141" t="str">
        <f t="shared" si="22"/>
        <v>messageBlocks.add(new PayloadBlock(70, 71, 2, "Spare", "", "x", "Not used"));</v>
      </c>
      <c r="J141" s="4"/>
      <c r="K141" s="4"/>
      <c r="L141" s="4"/>
      <c r="M141" s="4"/>
    </row>
    <row r="142" spans="1:13">
      <c r="A142" s="4"/>
      <c r="D142">
        <f>SUM(D136:D141)</f>
        <v>72</v>
      </c>
      <c r="E142" s="4"/>
      <c r="F142" s="4"/>
      <c r="G142" s="4"/>
      <c r="H142" s="4"/>
      <c r="J142" s="4"/>
      <c r="K142" s="4"/>
      <c r="L142" s="4"/>
      <c r="M142" s="4"/>
    </row>
    <row r="143" spans="1:13">
      <c r="A143" s="4"/>
      <c r="E143" s="4"/>
      <c r="F143" s="4"/>
      <c r="G143" s="4"/>
      <c r="H143" s="4"/>
      <c r="I143" s="4"/>
      <c r="J143" s="4"/>
      <c r="K143" s="4"/>
      <c r="L143" s="4"/>
      <c r="M143" s="4"/>
    </row>
    <row r="144" spans="1:13">
      <c r="A144" s="10" t="s">
        <v>7</v>
      </c>
      <c r="B144" s="11" t="s">
        <v>218</v>
      </c>
      <c r="C144" s="1" t="s">
        <v>219</v>
      </c>
      <c r="E144" s="4"/>
      <c r="F144" s="4"/>
      <c r="G144" s="4"/>
      <c r="H144" s="12" t="s">
        <v>220</v>
      </c>
      <c r="I144" s="4"/>
      <c r="J144" s="4"/>
      <c r="K144" s="4"/>
      <c r="L144" s="4"/>
      <c r="M144" s="4"/>
    </row>
    <row r="145" spans="1:13">
      <c r="A145" s="4"/>
      <c r="B145" s="1">
        <v>0</v>
      </c>
      <c r="C145" s="1">
        <f t="shared" ref="C145:C161" si="23">B145+D145-1</f>
        <v>5</v>
      </c>
      <c r="D145">
        <v>6</v>
      </c>
      <c r="E145" s="4" t="s">
        <v>10</v>
      </c>
      <c r="F145" s="4" t="s">
        <v>11</v>
      </c>
      <c r="G145" s="4" t="s">
        <v>12</v>
      </c>
      <c r="H145" s="4" t="s">
        <v>70</v>
      </c>
      <c r="I145" t="str">
        <f t="shared" ref="I145:I161" si="24">"messageBlocks.add(new PayloadBlock("&amp;B145&amp;", "&amp;C145&amp;", "&amp;D145&amp;", "&amp;CHAR(34)&amp;E145&amp;CHAR(34)&amp;", "&amp;CHAR(34)&amp;F145&amp;CHAR(34)&amp;", "&amp;CHAR(34)&amp;G145&amp;CHAR(34)&amp;", "&amp;CHAR(34)&amp;H145&amp;CHAR(34)&amp;"));"</f>
        <v>messageBlocks.add(new PayloadBlock(0, 5, 6, "Message Type", "type", "u", "Constant: 4"));</v>
      </c>
      <c r="J145" s="4"/>
      <c r="K145" s="4"/>
      <c r="L145" s="4"/>
      <c r="M145" s="4"/>
    </row>
    <row r="146" spans="1:13">
      <c r="A146" s="4"/>
      <c r="B146" s="1">
        <f t="shared" ref="B146:B161" si="25">B145+D145</f>
        <v>6</v>
      </c>
      <c r="C146" s="1">
        <f t="shared" si="23"/>
        <v>7</v>
      </c>
      <c r="D146">
        <v>2</v>
      </c>
      <c r="E146" s="4" t="s">
        <v>14</v>
      </c>
      <c r="F146" s="4" t="s">
        <v>15</v>
      </c>
      <c r="G146" s="4" t="s">
        <v>12</v>
      </c>
      <c r="H146" s="4" t="s">
        <v>71</v>
      </c>
      <c r="I146" t="str">
        <f t="shared" si="24"/>
        <v>messageBlocks.add(new PayloadBlock(6, 7, 2, "Repeat Indicator", "repeat", "u", "As in Common Navigation Block"));</v>
      </c>
      <c r="J146" s="4"/>
      <c r="K146" s="4"/>
      <c r="L146" s="4"/>
      <c r="M146" s="4"/>
    </row>
    <row r="147" spans="1:13">
      <c r="A147" s="4"/>
      <c r="B147" s="1">
        <f t="shared" si="25"/>
        <v>8</v>
      </c>
      <c r="C147" s="1">
        <f t="shared" si="23"/>
        <v>37</v>
      </c>
      <c r="D147">
        <v>30</v>
      </c>
      <c r="E147" s="4" t="s">
        <v>17</v>
      </c>
      <c r="F147" s="4" t="s">
        <v>18</v>
      </c>
      <c r="G147" s="4" t="s">
        <v>12</v>
      </c>
      <c r="H147" s="4" t="s">
        <v>19</v>
      </c>
      <c r="I147" t="str">
        <f t="shared" si="24"/>
        <v>messageBlocks.add(new PayloadBlock(8, 37, 30, "MMSI", "mmsi", "u", "9 decimal digits"));</v>
      </c>
      <c r="J147" s="4"/>
      <c r="K147" s="4"/>
      <c r="L147" s="4"/>
      <c r="M147" s="4"/>
    </row>
    <row r="148" spans="1:13">
      <c r="A148" s="4"/>
      <c r="B148" s="1">
        <f t="shared" si="25"/>
        <v>38</v>
      </c>
      <c r="C148" s="1">
        <f t="shared" si="23"/>
        <v>51</v>
      </c>
      <c r="D148">
        <v>14</v>
      </c>
      <c r="E148" s="4" t="s">
        <v>72</v>
      </c>
      <c r="F148" s="4" t="s">
        <v>73</v>
      </c>
      <c r="G148" s="4" t="s">
        <v>12</v>
      </c>
      <c r="H148" s="4" t="s">
        <v>74</v>
      </c>
      <c r="I148" t="str">
        <f t="shared" si="24"/>
        <v>messageBlocks.add(new PayloadBlock(38, 51, 14, "Year (UTC)", "year", "u", "UTC, 1-9999, 0 = N/A (default)"));</v>
      </c>
      <c r="J148" s="4"/>
      <c r="K148" s="4"/>
      <c r="L148" s="4"/>
      <c r="M148" s="4"/>
    </row>
    <row r="149" spans="1:13">
      <c r="A149" s="4"/>
      <c r="B149" s="1">
        <f t="shared" si="25"/>
        <v>52</v>
      </c>
      <c r="C149" s="1">
        <f t="shared" si="23"/>
        <v>55</v>
      </c>
      <c r="D149">
        <v>4</v>
      </c>
      <c r="E149" s="4" t="s">
        <v>75</v>
      </c>
      <c r="F149" s="4" t="s">
        <v>76</v>
      </c>
      <c r="G149" s="4" t="s">
        <v>12</v>
      </c>
      <c r="H149" s="4" t="s">
        <v>77</v>
      </c>
      <c r="I149" t="str">
        <f t="shared" si="24"/>
        <v>messageBlocks.add(new PayloadBlock(52, 55, 4, "Month (UTC)", "month", "u", "1-12; 0 = N/A (default)"));</v>
      </c>
      <c r="J149" s="4"/>
      <c r="K149" s="4"/>
      <c r="L149" s="4"/>
      <c r="M149" s="4"/>
    </row>
    <row r="150" spans="1:13">
      <c r="A150" s="4"/>
      <c r="B150" s="1">
        <f t="shared" si="25"/>
        <v>56</v>
      </c>
      <c r="C150" s="1">
        <f t="shared" si="23"/>
        <v>60</v>
      </c>
      <c r="D150">
        <v>5</v>
      </c>
      <c r="E150" s="4" t="s">
        <v>78</v>
      </c>
      <c r="F150" s="4" t="s">
        <v>79</v>
      </c>
      <c r="G150" s="4" t="s">
        <v>12</v>
      </c>
      <c r="H150" s="4" t="s">
        <v>80</v>
      </c>
      <c r="I150" t="str">
        <f t="shared" si="24"/>
        <v>messageBlocks.add(new PayloadBlock(56, 60, 5, "Day (UTC)", "day", "u", "1-31; 0 = N/A (default)"));</v>
      </c>
      <c r="J150" s="4"/>
      <c r="K150" s="4"/>
      <c r="L150" s="4"/>
      <c r="M150" s="4"/>
    </row>
    <row r="151" spans="1:13">
      <c r="A151" s="4"/>
      <c r="B151" s="1">
        <f t="shared" si="25"/>
        <v>61</v>
      </c>
      <c r="C151" s="1">
        <f t="shared" si="23"/>
        <v>65</v>
      </c>
      <c r="D151">
        <v>5</v>
      </c>
      <c r="E151" s="4" t="s">
        <v>81</v>
      </c>
      <c r="F151" s="4" t="s">
        <v>82</v>
      </c>
      <c r="G151" s="4" t="s">
        <v>12</v>
      </c>
      <c r="H151" s="4" t="s">
        <v>83</v>
      </c>
      <c r="I151" t="str">
        <f t="shared" si="24"/>
        <v>messageBlocks.add(new PayloadBlock(61, 65, 5, "Hour (UTC)", "hour", "u", "0-23; 24 = N/A (default)"));</v>
      </c>
      <c r="J151" s="4"/>
      <c r="K151" s="4"/>
      <c r="L151" s="4"/>
      <c r="M151" s="4"/>
    </row>
    <row r="152" spans="1:13">
      <c r="A152" s="4"/>
      <c r="B152" s="1">
        <f t="shared" si="25"/>
        <v>66</v>
      </c>
      <c r="C152" s="1">
        <f t="shared" si="23"/>
        <v>71</v>
      </c>
      <c r="D152">
        <v>6</v>
      </c>
      <c r="E152" s="4" t="s">
        <v>84</v>
      </c>
      <c r="F152" s="4" t="s">
        <v>85</v>
      </c>
      <c r="G152" s="4" t="s">
        <v>12</v>
      </c>
      <c r="H152" s="4" t="s">
        <v>86</v>
      </c>
      <c r="I152" t="str">
        <f t="shared" si="24"/>
        <v>messageBlocks.add(new PayloadBlock(66, 71, 6, "Minute (UTC)", "minute", "u", "0-59; 60 = N/A (default)"));</v>
      </c>
      <c r="J152" s="4"/>
      <c r="K152" s="4"/>
      <c r="L152" s="4"/>
      <c r="M152" s="4"/>
    </row>
    <row r="153" spans="1:13">
      <c r="A153" s="4"/>
      <c r="B153" s="1">
        <f t="shared" si="25"/>
        <v>72</v>
      </c>
      <c r="C153" s="1">
        <f t="shared" si="23"/>
        <v>77</v>
      </c>
      <c r="D153">
        <v>6</v>
      </c>
      <c r="E153" s="4" t="s">
        <v>87</v>
      </c>
      <c r="F153" s="4" t="s">
        <v>47</v>
      </c>
      <c r="G153" s="4" t="s">
        <v>12</v>
      </c>
      <c r="H153" s="4" t="s">
        <v>86</v>
      </c>
      <c r="I153" t="str">
        <f t="shared" si="24"/>
        <v>messageBlocks.add(new PayloadBlock(72, 77, 6, "Second (UTC)", "second", "u", "0-59; 60 = N/A (default)"));</v>
      </c>
      <c r="J153" s="4"/>
      <c r="K153" s="4"/>
      <c r="L153" s="4"/>
      <c r="M153" s="4"/>
    </row>
    <row r="154" spans="1:13">
      <c r="A154" s="4"/>
      <c r="B154" s="1">
        <f t="shared" si="25"/>
        <v>78</v>
      </c>
      <c r="C154" s="1">
        <f t="shared" si="23"/>
        <v>78</v>
      </c>
      <c r="D154">
        <v>1</v>
      </c>
      <c r="E154" s="4" t="s">
        <v>88</v>
      </c>
      <c r="F154" s="4" t="s">
        <v>32</v>
      </c>
      <c r="G154" s="4" t="s">
        <v>33</v>
      </c>
      <c r="H154" s="4" t="s">
        <v>71</v>
      </c>
      <c r="I154" t="str">
        <f t="shared" si="24"/>
        <v>messageBlocks.add(new PayloadBlock(78, 78, 1, "Fix quality", "accuracy", "b", "As in Common Navigation Block"));</v>
      </c>
      <c r="J154" s="4"/>
      <c r="K154" s="4"/>
      <c r="L154" s="4"/>
      <c r="M154" s="4"/>
    </row>
    <row r="155" spans="1:13">
      <c r="A155" s="4"/>
      <c r="B155" s="1">
        <f t="shared" si="25"/>
        <v>79</v>
      </c>
      <c r="C155" s="1">
        <f t="shared" si="23"/>
        <v>106</v>
      </c>
      <c r="D155">
        <v>28</v>
      </c>
      <c r="E155" s="4" t="s">
        <v>34</v>
      </c>
      <c r="F155" s="4" t="s">
        <v>35</v>
      </c>
      <c r="G155" s="4" t="s">
        <v>36</v>
      </c>
      <c r="H155" s="4" t="s">
        <v>71</v>
      </c>
      <c r="I155" t="str">
        <f t="shared" si="24"/>
        <v>messageBlocks.add(new PayloadBlock(79, 106, 28, "Longitude", "lon", "I4", "As in Common Navigation Block"));</v>
      </c>
      <c r="J155" s="4"/>
      <c r="K155" s="4"/>
      <c r="L155" s="4"/>
      <c r="M155" s="4"/>
    </row>
    <row r="156" spans="1:13">
      <c r="A156" s="4"/>
      <c r="B156" s="1">
        <f t="shared" si="25"/>
        <v>107</v>
      </c>
      <c r="C156" s="1">
        <f t="shared" si="23"/>
        <v>133</v>
      </c>
      <c r="D156">
        <v>27</v>
      </c>
      <c r="E156" s="4" t="s">
        <v>38</v>
      </c>
      <c r="F156" s="4" t="s">
        <v>39</v>
      </c>
      <c r="G156" s="4" t="s">
        <v>36</v>
      </c>
      <c r="H156" s="4" t="s">
        <v>71</v>
      </c>
      <c r="I156" t="str">
        <f t="shared" si="24"/>
        <v>messageBlocks.add(new PayloadBlock(107, 133, 27, "Latitude", "lat", "I4", "As in Common Navigation Block"));</v>
      </c>
      <c r="J156" s="4"/>
      <c r="K156" s="4"/>
      <c r="L156" s="4"/>
      <c r="M156" s="4"/>
    </row>
    <row r="157" spans="1:13">
      <c r="A157" s="4"/>
      <c r="B157" s="1">
        <f t="shared" si="25"/>
        <v>134</v>
      </c>
      <c r="C157" s="1">
        <f t="shared" si="23"/>
        <v>137</v>
      </c>
      <c r="D157">
        <v>4</v>
      </c>
      <c r="E157" s="4" t="s">
        <v>89</v>
      </c>
      <c r="F157" s="4" t="s">
        <v>90</v>
      </c>
      <c r="G157" s="4" t="s">
        <v>22</v>
      </c>
      <c r="H157" s="4" t="s">
        <v>91</v>
      </c>
      <c r="I157" t="str">
        <f t="shared" si="24"/>
        <v>messageBlocks.add(new PayloadBlock(134, 137, 4, "Type of EPFD", "epfd", "e", "See "EPFD Fix Types""));</v>
      </c>
      <c r="J157" s="4"/>
      <c r="K157" s="4"/>
      <c r="L157" s="4"/>
      <c r="M157" s="4"/>
    </row>
    <row r="158" spans="1:13">
      <c r="A158" s="4"/>
      <c r="B158" s="1">
        <f t="shared" si="25"/>
        <v>138</v>
      </c>
      <c r="C158" s="1">
        <f t="shared" si="23"/>
        <v>138</v>
      </c>
      <c r="D158">
        <v>1</v>
      </c>
      <c r="E158" s="4" t="s">
        <v>92</v>
      </c>
      <c r="F158" s="4" t="s">
        <v>93</v>
      </c>
      <c r="G158" s="4" t="s">
        <v>12</v>
      </c>
      <c r="H158" s="4"/>
      <c r="I158" t="str">
        <f t="shared" si="24"/>
        <v>messageBlocks.add(new PayloadBlock(138, 138, 1, "Control for Long Range Broadcast", "lrbcontrol", "u", ""));</v>
      </c>
      <c r="J158" s="4"/>
      <c r="K158" s="4"/>
      <c r="L158" s="4"/>
      <c r="M158" s="4"/>
    </row>
    <row r="159" spans="1:13">
      <c r="A159" s="4"/>
      <c r="B159" s="1">
        <f t="shared" si="25"/>
        <v>139</v>
      </c>
      <c r="C159" s="1">
        <f t="shared" si="23"/>
        <v>147</v>
      </c>
      <c r="D159">
        <v>9</v>
      </c>
      <c r="E159" s="4" t="s">
        <v>52</v>
      </c>
      <c r="F159" s="4"/>
      <c r="G159" s="4" t="s">
        <v>53</v>
      </c>
      <c r="H159" s="4" t="s">
        <v>54</v>
      </c>
      <c r="I159" t="str">
        <f t="shared" si="24"/>
        <v>messageBlocks.add(new PayloadBlock(139, 147, 9, "Spare", "", "x", "Not used"));</v>
      </c>
      <c r="J159" s="4"/>
      <c r="K159" s="4"/>
      <c r="L159" s="4"/>
      <c r="M159" s="4"/>
    </row>
    <row r="160" spans="1:13">
      <c r="A160" s="4"/>
      <c r="B160" s="1">
        <f t="shared" si="25"/>
        <v>148</v>
      </c>
      <c r="C160" s="1">
        <f t="shared" si="23"/>
        <v>148</v>
      </c>
      <c r="D160">
        <v>1</v>
      </c>
      <c r="E160" s="4" t="s">
        <v>55</v>
      </c>
      <c r="F160" s="4" t="s">
        <v>56</v>
      </c>
      <c r="G160" s="4" t="s">
        <v>33</v>
      </c>
      <c r="H160" s="4" t="s">
        <v>94</v>
      </c>
      <c r="I160" t="str">
        <f t="shared" si="24"/>
        <v>messageBlocks.add(new PayloadBlock(148, 148, 1, "RAIM flag", "raim", "b", "As for common navigation block"));</v>
      </c>
      <c r="J160" s="4"/>
      <c r="K160" s="4"/>
      <c r="L160" s="4"/>
      <c r="M160" s="4"/>
    </row>
    <row r="161" spans="1:13">
      <c r="A161" s="4"/>
      <c r="B161" s="1">
        <f t="shared" si="25"/>
        <v>149</v>
      </c>
      <c r="C161" s="1">
        <f t="shared" si="23"/>
        <v>167</v>
      </c>
      <c r="D161">
        <v>19</v>
      </c>
      <c r="E161" s="4" t="s">
        <v>57</v>
      </c>
      <c r="F161" s="4" t="s">
        <v>58</v>
      </c>
      <c r="G161" s="4" t="s">
        <v>12</v>
      </c>
      <c r="H161" s="4" t="s">
        <v>95</v>
      </c>
      <c r="I161" t="str">
        <f t="shared" si="24"/>
        <v>messageBlocks.add(new PayloadBlock(149, 167, 19, "Radio status", "radio", "u", "As in same bits for Type 1"));</v>
      </c>
      <c r="J161" s="4"/>
      <c r="K161" s="4"/>
      <c r="L161" s="4"/>
      <c r="M161" s="4"/>
    </row>
    <row r="162" spans="1:13">
      <c r="A162" s="4"/>
      <c r="D162">
        <f>SUM(D145:D161)</f>
        <v>168</v>
      </c>
      <c r="E162" s="4"/>
      <c r="F162" s="4"/>
      <c r="G162" s="4"/>
      <c r="H162" s="4"/>
      <c r="J162" s="4"/>
      <c r="K162" s="4"/>
      <c r="L162" s="4"/>
      <c r="M162" s="4"/>
    </row>
    <row r="163" spans="1:13">
      <c r="A163" s="4"/>
      <c r="E163" s="4"/>
      <c r="F163" s="4"/>
      <c r="G163" s="4"/>
      <c r="H163" s="4"/>
      <c r="I163" s="4"/>
      <c r="J163" s="4"/>
      <c r="K163" s="4"/>
      <c r="L163" s="4"/>
      <c r="M163" s="4"/>
    </row>
    <row r="164" spans="1:13">
      <c r="A164" s="13" t="s">
        <v>7</v>
      </c>
      <c r="B164" s="8" t="s">
        <v>221</v>
      </c>
      <c r="C164" s="1" t="s">
        <v>222</v>
      </c>
      <c r="E164" s="4"/>
      <c r="F164" s="4"/>
      <c r="G164" s="4"/>
      <c r="H164" s="4"/>
      <c r="I164" s="4"/>
      <c r="J164" s="4"/>
      <c r="K164" s="4"/>
      <c r="L164" s="4"/>
      <c r="M164" s="4"/>
    </row>
    <row r="165" spans="1:13">
      <c r="A165" s="4"/>
      <c r="B165" s="1">
        <v>0</v>
      </c>
      <c r="C165" s="1">
        <f t="shared" ref="C165:C172" si="26">B165+D165-1</f>
        <v>5</v>
      </c>
      <c r="D165">
        <v>6</v>
      </c>
      <c r="E165" s="4" t="s">
        <v>10</v>
      </c>
      <c r="F165" s="4" t="s">
        <v>11</v>
      </c>
      <c r="G165" s="4" t="s">
        <v>12</v>
      </c>
      <c r="H165" s="4" t="s">
        <v>223</v>
      </c>
      <c r="I165" t="str">
        <f t="shared" ref="I165:I172" si="27">"messageBlocks.add(new PayloadBlock("&amp;B165&amp;", "&amp;C165&amp;", "&amp;D165&amp;", "&amp;CHAR(34)&amp;E165&amp;CHAR(34)&amp;", "&amp;CHAR(34)&amp;F165&amp;CHAR(34)&amp;", "&amp;CHAR(34)&amp;G165&amp;CHAR(34)&amp;", "&amp;CHAR(34)&amp;H165&amp;CHAR(34)&amp;"));"</f>
        <v>messageBlocks.add(new PayloadBlock(0, 5, 6, "Message Type", "type", "u", "Constant: 12"));</v>
      </c>
      <c r="J165" s="4"/>
      <c r="K165" s="4"/>
      <c r="L165" s="4"/>
      <c r="M165" s="4"/>
    </row>
    <row r="166" spans="1:13">
      <c r="A166" s="4"/>
      <c r="B166" s="1">
        <f t="shared" ref="B166:B172" si="28">B165+D165</f>
        <v>6</v>
      </c>
      <c r="C166" s="1">
        <f t="shared" si="26"/>
        <v>7</v>
      </c>
      <c r="D166">
        <v>2</v>
      </c>
      <c r="E166" s="4" t="s">
        <v>14</v>
      </c>
      <c r="F166" s="4" t="s">
        <v>15</v>
      </c>
      <c r="G166" s="4" t="s">
        <v>12</v>
      </c>
      <c r="H166" s="4" t="s">
        <v>71</v>
      </c>
      <c r="I166" t="str">
        <f t="shared" si="27"/>
        <v>messageBlocks.add(new PayloadBlock(6, 7, 2, "Repeat Indicator", "repeat", "u", "As in Common Navigation Block"));</v>
      </c>
      <c r="J166" s="4"/>
      <c r="K166" s="4"/>
      <c r="L166" s="4"/>
      <c r="M166" s="4"/>
    </row>
    <row r="167" spans="1:13">
      <c r="A167" s="4"/>
      <c r="B167" s="1">
        <f t="shared" si="28"/>
        <v>8</v>
      </c>
      <c r="C167" s="1">
        <f t="shared" si="26"/>
        <v>37</v>
      </c>
      <c r="D167">
        <v>30</v>
      </c>
      <c r="E167" s="4" t="s">
        <v>149</v>
      </c>
      <c r="F167" s="4" t="s">
        <v>18</v>
      </c>
      <c r="G167" s="4" t="s">
        <v>12</v>
      </c>
      <c r="H167" s="4" t="s">
        <v>19</v>
      </c>
      <c r="I167" t="str">
        <f t="shared" si="27"/>
        <v>messageBlocks.add(new PayloadBlock(8, 37, 30, "Source MMSI", "mmsi", "u", "9 decimal digits"));</v>
      </c>
      <c r="J167" s="4"/>
      <c r="K167" s="4"/>
      <c r="L167" s="4"/>
      <c r="M167" s="4"/>
    </row>
    <row r="168" spans="1:13">
      <c r="A168" s="4"/>
      <c r="B168" s="1">
        <f t="shared" si="28"/>
        <v>38</v>
      </c>
      <c r="C168" s="1">
        <f t="shared" si="26"/>
        <v>39</v>
      </c>
      <c r="D168">
        <v>2</v>
      </c>
      <c r="E168" s="4" t="s">
        <v>150</v>
      </c>
      <c r="F168" s="4" t="s">
        <v>151</v>
      </c>
      <c r="G168" s="4" t="s">
        <v>12</v>
      </c>
      <c r="H168" s="4" t="s">
        <v>152</v>
      </c>
      <c r="I168" t="str">
        <f t="shared" si="27"/>
        <v>messageBlocks.add(new PayloadBlock(38, 39, 2, "Sequence Number", "seqno", "u", "Unsigned integer 0-3"));</v>
      </c>
      <c r="J168" s="4"/>
      <c r="K168" s="4"/>
      <c r="L168" s="4"/>
      <c r="M168" s="4"/>
    </row>
    <row r="169" spans="1:13">
      <c r="A169" s="4"/>
      <c r="B169" s="1">
        <f t="shared" si="28"/>
        <v>40</v>
      </c>
      <c r="C169" s="1">
        <f t="shared" si="26"/>
        <v>69</v>
      </c>
      <c r="D169">
        <v>30</v>
      </c>
      <c r="E169" s="4" t="s">
        <v>153</v>
      </c>
      <c r="F169" s="4" t="s">
        <v>154</v>
      </c>
      <c r="G169" s="4" t="s">
        <v>12</v>
      </c>
      <c r="H169" s="4" t="s">
        <v>19</v>
      </c>
      <c r="I169" t="str">
        <f t="shared" si="27"/>
        <v>messageBlocks.add(new PayloadBlock(40, 69, 30, "Destination MMSI", "dest_mmsi", "u", "9 decimal digits"));</v>
      </c>
      <c r="J169" s="4"/>
      <c r="K169" s="4"/>
      <c r="L169" s="4"/>
      <c r="M169" s="4"/>
    </row>
    <row r="170" spans="1:13">
      <c r="A170" s="4"/>
      <c r="B170" s="1">
        <f t="shared" si="28"/>
        <v>70</v>
      </c>
      <c r="C170" s="1">
        <f t="shared" si="26"/>
        <v>70</v>
      </c>
      <c r="D170">
        <v>1</v>
      </c>
      <c r="E170" s="4" t="s">
        <v>155</v>
      </c>
      <c r="F170" s="4" t="s">
        <v>156</v>
      </c>
      <c r="G170" s="4" t="s">
        <v>33</v>
      </c>
      <c r="H170" s="4" t="s">
        <v>224</v>
      </c>
      <c r="I170" t="str">
        <f t="shared" si="27"/>
        <v>messageBlocks.add(new PayloadBlock(70, 70, 1, "Retransmit flag", "retransmit", "b", "0 = no retransmit (default), 1 = retransmitted"));</v>
      </c>
      <c r="J170" s="4"/>
      <c r="K170" s="4"/>
      <c r="L170" s="4"/>
      <c r="M170" s="4"/>
    </row>
    <row r="171" spans="1:13">
      <c r="A171" s="4"/>
      <c r="B171" s="1">
        <f t="shared" si="28"/>
        <v>71</v>
      </c>
      <c r="C171" s="1">
        <f t="shared" si="26"/>
        <v>71</v>
      </c>
      <c r="D171">
        <v>1</v>
      </c>
      <c r="E171" s="4" t="s">
        <v>52</v>
      </c>
      <c r="F171" s="4"/>
      <c r="G171" s="4" t="s">
        <v>53</v>
      </c>
      <c r="H171" s="4" t="s">
        <v>54</v>
      </c>
      <c r="I171" t="str">
        <f t="shared" si="27"/>
        <v>messageBlocks.add(new PayloadBlock(71, 71, 1, "Spare", "", "x", "Not used"));</v>
      </c>
      <c r="J171" s="4"/>
      <c r="K171" s="4"/>
      <c r="L171" s="4"/>
      <c r="M171" s="4"/>
    </row>
    <row r="172" spans="1:13">
      <c r="A172" s="4"/>
      <c r="B172" s="1">
        <f t="shared" si="28"/>
        <v>72</v>
      </c>
      <c r="C172" s="1">
        <f t="shared" si="26"/>
        <v>1007</v>
      </c>
      <c r="D172">
        <v>936</v>
      </c>
      <c r="E172" s="4" t="s">
        <v>225</v>
      </c>
      <c r="F172" s="4" t="s">
        <v>226</v>
      </c>
      <c r="G172" s="4" t="s">
        <v>108</v>
      </c>
      <c r="H172" s="4" t="s">
        <v>227</v>
      </c>
      <c r="I172" t="str">
        <f t="shared" si="27"/>
        <v>messageBlocks.add(new PayloadBlock(72, 1007, 936, "Text", "text", "t", "1-156 chars of six-bit text. May be shorter than 936 bits."));</v>
      </c>
      <c r="J172" s="4"/>
      <c r="K172" s="4"/>
      <c r="L172" s="4"/>
      <c r="M172" s="4"/>
    </row>
    <row r="173" spans="1:13">
      <c r="A173" s="4"/>
      <c r="D173">
        <f>SUM(D165:D172)</f>
        <v>1008</v>
      </c>
      <c r="E173" s="4"/>
      <c r="F173" s="4"/>
      <c r="G173" s="4"/>
      <c r="H173" s="4"/>
      <c r="J173" s="4"/>
      <c r="K173" s="4"/>
      <c r="L173" s="4"/>
      <c r="M173" s="4"/>
    </row>
    <row r="174" spans="1:13">
      <c r="A174" s="4"/>
      <c r="E174" s="4"/>
      <c r="F174" s="4"/>
      <c r="G174" s="4"/>
      <c r="H174" s="4"/>
      <c r="I174" s="4"/>
      <c r="J174" s="4"/>
      <c r="K174" s="4"/>
      <c r="L174" s="4"/>
      <c r="M174" s="4"/>
    </row>
    <row r="175" spans="1:13">
      <c r="A175" s="13" t="s">
        <v>7</v>
      </c>
      <c r="B175" s="8" t="s">
        <v>228</v>
      </c>
      <c r="C175" s="1" t="s">
        <v>229</v>
      </c>
      <c r="E175" s="4"/>
      <c r="F175" s="4"/>
      <c r="G175" s="4"/>
      <c r="H175" s="12" t="s">
        <v>230</v>
      </c>
      <c r="I175" s="4"/>
      <c r="J175" s="4"/>
      <c r="K175" s="4"/>
      <c r="L175" s="4"/>
      <c r="M175" s="4"/>
    </row>
    <row r="176" spans="1:13">
      <c r="A176" s="4"/>
      <c r="B176" s="1">
        <v>0</v>
      </c>
      <c r="C176" s="1">
        <f t="shared" ref="C176:C187" si="29">B176+D176-1</f>
        <v>5</v>
      </c>
      <c r="D176">
        <v>6</v>
      </c>
      <c r="E176" s="4" t="s">
        <v>10</v>
      </c>
      <c r="F176" s="4" t="s">
        <v>11</v>
      </c>
      <c r="G176" s="4" t="s">
        <v>12</v>
      </c>
      <c r="H176" s="4" t="s">
        <v>170</v>
      </c>
      <c r="I176" t="str">
        <f t="shared" ref="I176:I187" si="30">"messageBlocks.add(new PayloadBlock("&amp;B176&amp;", "&amp;C176&amp;", "&amp;D176&amp;", "&amp;CHAR(34)&amp;E176&amp;CHAR(34)&amp;", "&amp;CHAR(34)&amp;F176&amp;CHAR(34)&amp;", "&amp;CHAR(34)&amp;G176&amp;CHAR(34)&amp;", "&amp;CHAR(34)&amp;H176&amp;CHAR(34)&amp;"));"</f>
        <v>messageBlocks.add(new PayloadBlock(0, 5, 6, "Message Type", "type", "u", "Constant: 7"));</v>
      </c>
      <c r="J176" s="4"/>
      <c r="K176" s="4"/>
      <c r="L176" s="4"/>
      <c r="M176" s="4"/>
    </row>
    <row r="177" spans="1:13">
      <c r="A177" s="4"/>
      <c r="B177" s="1">
        <f t="shared" ref="B177:B187" si="31">B176+D176</f>
        <v>6</v>
      </c>
      <c r="C177" s="1">
        <f t="shared" si="29"/>
        <v>7</v>
      </c>
      <c r="D177">
        <v>2</v>
      </c>
      <c r="E177" s="4" t="s">
        <v>14</v>
      </c>
      <c r="F177" s="4" t="s">
        <v>15</v>
      </c>
      <c r="G177" s="4" t="s">
        <v>12</v>
      </c>
      <c r="H177" s="4" t="s">
        <v>71</v>
      </c>
      <c r="I177" t="str">
        <f t="shared" si="30"/>
        <v>messageBlocks.add(new PayloadBlock(6, 7, 2, "Repeat Indicator", "repeat", "u", "As in Common Navigation Block"));</v>
      </c>
      <c r="J177" s="4"/>
      <c r="K177" s="4"/>
      <c r="L177" s="4"/>
      <c r="M177" s="4"/>
    </row>
    <row r="178" spans="1:13">
      <c r="A178" s="4"/>
      <c r="B178" s="1">
        <f t="shared" si="31"/>
        <v>8</v>
      </c>
      <c r="C178" s="1">
        <f t="shared" si="29"/>
        <v>37</v>
      </c>
      <c r="D178">
        <v>30</v>
      </c>
      <c r="E178" s="4" t="s">
        <v>149</v>
      </c>
      <c r="F178" s="4" t="s">
        <v>18</v>
      </c>
      <c r="G178" s="4" t="s">
        <v>12</v>
      </c>
      <c r="H178" s="4" t="s">
        <v>19</v>
      </c>
      <c r="I178" t="str">
        <f t="shared" si="30"/>
        <v>messageBlocks.add(new PayloadBlock(8, 37, 30, "Source MMSI", "mmsi", "u", "9 decimal digits"));</v>
      </c>
      <c r="J178" s="4"/>
      <c r="K178" s="4"/>
      <c r="L178" s="4"/>
      <c r="M178" s="4"/>
    </row>
    <row r="179" spans="1:13">
      <c r="A179" s="4"/>
      <c r="B179" s="1">
        <f t="shared" si="31"/>
        <v>38</v>
      </c>
      <c r="C179" s="1">
        <f t="shared" si="29"/>
        <v>39</v>
      </c>
      <c r="D179">
        <v>2</v>
      </c>
      <c r="E179" s="4" t="s">
        <v>52</v>
      </c>
      <c r="F179" s="4"/>
      <c r="G179" s="4" t="s">
        <v>53</v>
      </c>
      <c r="H179" s="4" t="s">
        <v>54</v>
      </c>
      <c r="I179" t="str">
        <f t="shared" si="30"/>
        <v>messageBlocks.add(new PayloadBlock(38, 39, 2, "Spare", "", "x", "Not used"));</v>
      </c>
      <c r="J179" s="4"/>
      <c r="K179" s="4"/>
      <c r="L179" s="4"/>
      <c r="M179" s="4"/>
    </row>
    <row r="180" spans="1:13">
      <c r="A180" s="4"/>
      <c r="B180" s="1">
        <f t="shared" si="31"/>
        <v>40</v>
      </c>
      <c r="C180" s="1">
        <f t="shared" si="29"/>
        <v>69</v>
      </c>
      <c r="D180">
        <v>30</v>
      </c>
      <c r="E180" s="4" t="s">
        <v>171</v>
      </c>
      <c r="F180" s="4" t="s">
        <v>172</v>
      </c>
      <c r="G180" s="4" t="s">
        <v>12</v>
      </c>
      <c r="H180" s="4" t="s">
        <v>19</v>
      </c>
      <c r="I180" t="str">
        <f t="shared" si="30"/>
        <v>messageBlocks.add(new PayloadBlock(40, 69, 30, "MMSI number 1", "mmsi1", "u", "9 decimal digits"));</v>
      </c>
      <c r="J180" s="4"/>
      <c r="K180" s="4"/>
      <c r="L180" s="4"/>
      <c r="M180" s="4"/>
    </row>
    <row r="181" spans="1:13">
      <c r="A181" s="4"/>
      <c r="B181" s="1">
        <f t="shared" si="31"/>
        <v>70</v>
      </c>
      <c r="C181" s="1">
        <f t="shared" si="29"/>
        <v>71</v>
      </c>
      <c r="D181">
        <v>2</v>
      </c>
      <c r="E181" s="4" t="s">
        <v>173</v>
      </c>
      <c r="F181" s="4" t="s">
        <v>174</v>
      </c>
      <c r="G181" s="4" t="s">
        <v>12</v>
      </c>
      <c r="H181" s="4" t="s">
        <v>54</v>
      </c>
      <c r="I181" t="str">
        <f t="shared" si="30"/>
        <v>messageBlocks.add(new PayloadBlock(70, 71, 2, "Sequence for MMSI 1", "mmsiseq1", "u", "Not used"));</v>
      </c>
      <c r="J181" s="4"/>
      <c r="K181" s="4"/>
      <c r="L181" s="4"/>
      <c r="M181" s="4"/>
    </row>
    <row r="182" spans="1:13">
      <c r="A182" s="4"/>
      <c r="B182" s="1">
        <f t="shared" si="31"/>
        <v>72</v>
      </c>
      <c r="C182" s="1">
        <f t="shared" si="29"/>
        <v>101</v>
      </c>
      <c r="D182">
        <v>30</v>
      </c>
      <c r="E182" s="4" t="s">
        <v>175</v>
      </c>
      <c r="F182" s="4" t="s">
        <v>176</v>
      </c>
      <c r="G182" s="4" t="s">
        <v>12</v>
      </c>
      <c r="H182" s="4" t="s">
        <v>19</v>
      </c>
      <c r="I182" t="str">
        <f t="shared" si="30"/>
        <v>messageBlocks.add(new PayloadBlock(72, 101, 30, "MMSI number 2", "mmsi2", "u", "9 decimal digits"));</v>
      </c>
      <c r="J182" s="4"/>
      <c r="K182" s="4"/>
      <c r="L182" s="4"/>
      <c r="M182" s="4"/>
    </row>
    <row r="183" spans="1:13">
      <c r="A183" s="4"/>
      <c r="B183" s="1">
        <f t="shared" si="31"/>
        <v>102</v>
      </c>
      <c r="C183" s="1">
        <f t="shared" si="29"/>
        <v>103</v>
      </c>
      <c r="D183">
        <v>2</v>
      </c>
      <c r="E183" s="4" t="s">
        <v>177</v>
      </c>
      <c r="F183" s="4" t="s">
        <v>178</v>
      </c>
      <c r="G183" s="4" t="s">
        <v>12</v>
      </c>
      <c r="H183" s="4" t="s">
        <v>54</v>
      </c>
      <c r="I183" t="str">
        <f t="shared" si="30"/>
        <v>messageBlocks.add(new PayloadBlock(102, 103, 2, "Sequence for MMSI 2", "mmsiseq2", "u", "Not used"));</v>
      </c>
      <c r="J183" s="4"/>
      <c r="K183" s="4"/>
      <c r="L183" s="4"/>
      <c r="M183" s="4"/>
    </row>
    <row r="184" spans="1:13">
      <c r="A184" s="4"/>
      <c r="B184" s="1">
        <f t="shared" si="31"/>
        <v>104</v>
      </c>
      <c r="C184" s="1">
        <f t="shared" si="29"/>
        <v>133</v>
      </c>
      <c r="D184">
        <v>30</v>
      </c>
      <c r="E184" s="4" t="s">
        <v>179</v>
      </c>
      <c r="F184" s="4" t="s">
        <v>180</v>
      </c>
      <c r="G184" s="4" t="s">
        <v>12</v>
      </c>
      <c r="H184" s="4" t="s">
        <v>19</v>
      </c>
      <c r="I184" t="str">
        <f t="shared" si="30"/>
        <v>messageBlocks.add(new PayloadBlock(104, 133, 30, "MMSI number 3", "mmsi3", "u", "9 decimal digits"));</v>
      </c>
      <c r="J184" s="4"/>
      <c r="K184" s="4"/>
      <c r="L184" s="4"/>
      <c r="M184" s="4"/>
    </row>
    <row r="185" spans="1:13">
      <c r="A185" s="4"/>
      <c r="B185" s="1">
        <f t="shared" si="31"/>
        <v>134</v>
      </c>
      <c r="C185" s="1">
        <f t="shared" si="29"/>
        <v>135</v>
      </c>
      <c r="D185">
        <v>2</v>
      </c>
      <c r="E185" s="4" t="s">
        <v>181</v>
      </c>
      <c r="F185" s="4" t="s">
        <v>182</v>
      </c>
      <c r="G185" s="4" t="s">
        <v>12</v>
      </c>
      <c r="H185" s="4" t="s">
        <v>54</v>
      </c>
      <c r="I185" t="str">
        <f t="shared" si="30"/>
        <v>messageBlocks.add(new PayloadBlock(134, 135, 2, "Sequence for MMSI 3", "mmsiseq3", "u", "Not used"));</v>
      </c>
      <c r="J185" s="4"/>
      <c r="K185" s="4"/>
      <c r="L185" s="4"/>
      <c r="M185" s="4"/>
    </row>
    <row r="186" spans="1:13">
      <c r="A186" s="4"/>
      <c r="B186" s="1">
        <f t="shared" si="31"/>
        <v>136</v>
      </c>
      <c r="C186" s="1">
        <f t="shared" si="29"/>
        <v>165</v>
      </c>
      <c r="D186">
        <v>30</v>
      </c>
      <c r="E186" s="4" t="s">
        <v>183</v>
      </c>
      <c r="F186" s="4" t="s">
        <v>184</v>
      </c>
      <c r="G186" s="4" t="s">
        <v>12</v>
      </c>
      <c r="H186" s="4" t="s">
        <v>19</v>
      </c>
      <c r="I186" t="str">
        <f t="shared" si="30"/>
        <v>messageBlocks.add(new PayloadBlock(136, 165, 30, "MMSI number 4", "mmsi4", "u", "9 decimal digits"));</v>
      </c>
      <c r="J186" s="4"/>
      <c r="K186" s="4"/>
      <c r="L186" s="4"/>
      <c r="M186" s="4"/>
    </row>
    <row r="187" spans="1:13">
      <c r="A187" s="4"/>
      <c r="B187" s="1">
        <f t="shared" si="31"/>
        <v>166</v>
      </c>
      <c r="C187" s="1">
        <f t="shared" si="29"/>
        <v>167</v>
      </c>
      <c r="D187">
        <v>2</v>
      </c>
      <c r="E187" s="4" t="s">
        <v>185</v>
      </c>
      <c r="F187" s="4" t="s">
        <v>186</v>
      </c>
      <c r="G187" s="4" t="s">
        <v>12</v>
      </c>
      <c r="H187" s="4" t="s">
        <v>54</v>
      </c>
      <c r="I187" t="str">
        <f t="shared" si="30"/>
        <v>messageBlocks.add(new PayloadBlock(166, 167, 2, "Sequence for MMSI 4", "mmsiseq4", "u", "Not used"));</v>
      </c>
      <c r="J187" s="4"/>
      <c r="K187" s="4"/>
      <c r="L187" s="4"/>
      <c r="M187" s="4"/>
    </row>
    <row r="188" spans="1:13">
      <c r="A188" s="4"/>
      <c r="D188" s="1">
        <f>SUM(D176:D187)</f>
        <v>168</v>
      </c>
      <c r="E188" s="4"/>
      <c r="F188" s="4"/>
      <c r="G188" s="4"/>
      <c r="H188" s="4"/>
      <c r="I188" s="4"/>
      <c r="J188" s="4"/>
      <c r="K188" s="4"/>
      <c r="L188" s="4"/>
      <c r="M188" s="4"/>
    </row>
    <row r="189" spans="1:13">
      <c r="A189" s="4"/>
      <c r="E189" s="4"/>
      <c r="F189" s="4"/>
      <c r="G189" s="4"/>
      <c r="H189" s="4"/>
      <c r="I189" s="4"/>
      <c r="J189" s="4"/>
      <c r="K189" s="4"/>
      <c r="L189" s="4"/>
      <c r="M189" s="4"/>
    </row>
    <row r="190" spans="1:13">
      <c r="A190" s="13" t="s">
        <v>7</v>
      </c>
      <c r="B190" s="8" t="s">
        <v>231</v>
      </c>
      <c r="C190" s="1" t="s">
        <v>232</v>
      </c>
      <c r="E190" s="4"/>
      <c r="F190" s="4"/>
      <c r="G190" s="4"/>
      <c r="H190" s="4"/>
      <c r="I190" s="4"/>
      <c r="J190" s="4"/>
      <c r="K190" s="4"/>
      <c r="L190" s="4"/>
      <c r="M190" s="4"/>
    </row>
    <row r="191" spans="1:13">
      <c r="A191" s="4"/>
      <c r="B191" s="1">
        <v>0</v>
      </c>
      <c r="C191" s="1">
        <f>B191+D191-1</f>
        <v>5</v>
      </c>
      <c r="D191">
        <v>6</v>
      </c>
      <c r="E191" s="4" t="s">
        <v>10</v>
      </c>
      <c r="F191" s="4" t="s">
        <v>11</v>
      </c>
      <c r="G191" s="4" t="s">
        <v>12</v>
      </c>
      <c r="H191" s="4" t="s">
        <v>233</v>
      </c>
      <c r="I191" t="str">
        <f>"messageBlocks.add(new PayloadBlock("&amp;B191&amp;", "&amp;C191&amp;", "&amp;D191&amp;", "&amp;CHAR(34)&amp;E191&amp;CHAR(34)&amp;", "&amp;CHAR(34)&amp;F191&amp;CHAR(34)&amp;", "&amp;CHAR(34)&amp;G191&amp;CHAR(34)&amp;", "&amp;CHAR(34)&amp;H191&amp;CHAR(34)&amp;"));"</f>
        <v>messageBlocks.add(new PayloadBlock(0, 5, 6, "Message Type", "type", "u", "Constant: 14"));</v>
      </c>
      <c r="J191" s="4"/>
      <c r="K191" s="4"/>
      <c r="L191" s="4"/>
      <c r="M191" s="4"/>
    </row>
    <row r="192" spans="1:13">
      <c r="A192" s="4"/>
      <c r="B192" s="1">
        <f>B191+D191</f>
        <v>6</v>
      </c>
      <c r="C192" s="1">
        <f>B192+D192-1</f>
        <v>7</v>
      </c>
      <c r="D192">
        <v>2</v>
      </c>
      <c r="E192" s="4" t="s">
        <v>14</v>
      </c>
      <c r="F192" s="4" t="s">
        <v>15</v>
      </c>
      <c r="G192" s="4" t="s">
        <v>12</v>
      </c>
      <c r="H192" s="4" t="s">
        <v>71</v>
      </c>
      <c r="I192" t="str">
        <f>"messageBlocks.add(new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4"/>
      <c r="K192" s="4"/>
      <c r="L192" s="4"/>
      <c r="M192" s="4"/>
    </row>
    <row r="193" spans="1:13">
      <c r="A193" s="4"/>
      <c r="B193" s="1">
        <f>B192+D192</f>
        <v>8</v>
      </c>
      <c r="C193" s="1">
        <f>B193+D193-1</f>
        <v>37</v>
      </c>
      <c r="D193">
        <v>30</v>
      </c>
      <c r="E193" s="4" t="s">
        <v>149</v>
      </c>
      <c r="F193" s="4" t="s">
        <v>18</v>
      </c>
      <c r="G193" s="4" t="s">
        <v>12</v>
      </c>
      <c r="H193" s="4" t="s">
        <v>19</v>
      </c>
      <c r="I193" t="str">
        <f>"messageBlocks.add(new PayloadBlock("&amp;B193&amp;", "&amp;C193&amp;", "&amp;D193&amp;", "&amp;CHAR(34)&amp;E193&amp;CHAR(34)&amp;", "&amp;CHAR(34)&amp;F193&amp;CHAR(34)&amp;", "&amp;CHAR(34)&amp;G193&amp;CHAR(34)&amp;", "&amp;CHAR(34)&amp;H193&amp;CHAR(34)&amp;"));"</f>
        <v>messageBlocks.add(new PayloadBlock(8, 37, 30, "Source MMSI", "mmsi", "u", "9 decimal digits"));</v>
      </c>
      <c r="J193" s="4"/>
      <c r="K193" s="4"/>
      <c r="L193" s="4"/>
      <c r="M193" s="4"/>
    </row>
    <row r="194" spans="1:13">
      <c r="A194" s="4"/>
      <c r="B194" s="1">
        <f>B193+D193</f>
        <v>38</v>
      </c>
      <c r="C194" s="1">
        <f>B194+D194-1</f>
        <v>39</v>
      </c>
      <c r="D194">
        <v>2</v>
      </c>
      <c r="E194" s="4" t="s">
        <v>52</v>
      </c>
      <c r="F194" s="4"/>
      <c r="G194" s="4" t="s">
        <v>53</v>
      </c>
      <c r="H194" s="4" t="s">
        <v>54</v>
      </c>
      <c r="I194" t="str">
        <f>"messageBlocks.add(new PayloadBlock("&amp;B194&amp;", "&amp;C194&amp;", "&amp;D194&amp;", "&amp;CHAR(34)&amp;E194&amp;CHAR(34)&amp;", "&amp;CHAR(34)&amp;F194&amp;CHAR(34)&amp;", "&amp;CHAR(34)&amp;G194&amp;CHAR(34)&amp;", "&amp;CHAR(34)&amp;H194&amp;CHAR(34)&amp;"));"</f>
        <v>messageBlocks.add(new PayloadBlock(38, 39, 2, "Spare", "", "x", "Not used"));</v>
      </c>
      <c r="J194" s="4"/>
      <c r="K194" s="4"/>
      <c r="L194" s="4"/>
      <c r="M194" s="4"/>
    </row>
    <row r="195" spans="1:13">
      <c r="A195" s="4"/>
      <c r="B195" s="1">
        <f>B194+D194</f>
        <v>40</v>
      </c>
      <c r="C195" s="1">
        <f>B195+D195-1</f>
        <v>1007</v>
      </c>
      <c r="D195">
        <v>968</v>
      </c>
      <c r="E195" s="4" t="s">
        <v>225</v>
      </c>
      <c r="F195" s="4" t="s">
        <v>226</v>
      </c>
      <c r="G195" s="4" t="s">
        <v>108</v>
      </c>
      <c r="H195" s="4" t="s">
        <v>234</v>
      </c>
      <c r="I195" t="str">
        <f>"messageBlocks.add(new PayloadBlock("&amp;B195&amp;", "&amp;C195&amp;", "&amp;D195&amp;", "&amp;CHAR(34)&amp;E195&amp;CHAR(34)&amp;", "&amp;CHAR(34)&amp;F195&amp;CHAR(34)&amp;", "&amp;CHAR(34)&amp;G195&amp;CHAR(34)&amp;", "&amp;CHAR(34)&amp;H195&amp;CHAR(34)&amp;"));"</f>
        <v>messageBlocks.add(new PayloadBlock(40, 1007, 968, "Text", "text", "t", "1-161 chars of six-bit text. May be shorter than 968 bits."));</v>
      </c>
      <c r="J195" s="4"/>
      <c r="K195" s="4"/>
      <c r="L195" s="4"/>
      <c r="M195" s="4"/>
    </row>
    <row r="196" spans="1:13">
      <c r="A196" s="4"/>
      <c r="D196">
        <f>SUM(D191:D195)</f>
        <v>1008</v>
      </c>
      <c r="E196" s="4"/>
      <c r="F196" s="4"/>
      <c r="G196" s="4"/>
      <c r="H196" s="4"/>
      <c r="J196" s="4"/>
      <c r="K196" s="4"/>
      <c r="L196" s="4"/>
      <c r="M196" s="4"/>
    </row>
    <row r="197" spans="1:13">
      <c r="A197" s="4"/>
      <c r="E197" s="4"/>
      <c r="F197" s="4"/>
      <c r="G197" s="4"/>
      <c r="H197" s="4"/>
      <c r="I197" s="4"/>
      <c r="J197" s="4"/>
      <c r="K197" s="4"/>
      <c r="L197" s="4"/>
      <c r="M197" s="4"/>
    </row>
    <row r="198" spans="1:13">
      <c r="A198" s="20" t="s">
        <v>7</v>
      </c>
      <c r="B198" s="21" t="s">
        <v>235</v>
      </c>
      <c r="C198" s="1" t="s">
        <v>760</v>
      </c>
      <c r="E198" s="4"/>
      <c r="F198" s="4"/>
      <c r="G198" s="4"/>
      <c r="H198" s="4"/>
      <c r="I198" s="4"/>
      <c r="J198" s="4"/>
      <c r="K198" s="4"/>
      <c r="L198" s="4"/>
      <c r="M198" s="4"/>
    </row>
    <row r="199" spans="1:13">
      <c r="A199" s="4"/>
      <c r="B199" s="1">
        <v>0</v>
      </c>
      <c r="C199" s="1">
        <f t="shared" ref="C199:C213" si="32">B199+D199-1</f>
        <v>5</v>
      </c>
      <c r="D199">
        <v>6</v>
      </c>
      <c r="E199" s="4" t="s">
        <v>10</v>
      </c>
      <c r="F199" s="4" t="s">
        <v>11</v>
      </c>
      <c r="G199" s="4" t="s">
        <v>12</v>
      </c>
      <c r="H199" s="4" t="s">
        <v>236</v>
      </c>
      <c r="I199" t="str">
        <f t="shared" ref="I199:I213" si="33">"messageBlocks.add(new PayloadBlock("&amp;B199&amp;", "&amp;C199&amp;", "&amp;D199&amp;", "&amp;CHAR(34)&amp;E199&amp;CHAR(34)&amp;", "&amp;CHAR(34)&amp;F199&amp;CHAR(34)&amp;", "&amp;CHAR(34)&amp;G199&amp;CHAR(34)&amp;", "&amp;CHAR(34)&amp;H199&amp;CHAR(34)&amp;"));"</f>
        <v>messageBlocks.add(new PayloadBlock(0, 5, 6, "Message Type", "type", "u", "Constant: 15"));</v>
      </c>
      <c r="J199" s="4"/>
      <c r="K199" s="4"/>
      <c r="L199" s="4"/>
      <c r="M199" s="4"/>
    </row>
    <row r="200" spans="1:13">
      <c r="A200" s="4"/>
      <c r="B200" s="1">
        <f t="shared" ref="B200:B213" si="34">B199+D199</f>
        <v>6</v>
      </c>
      <c r="C200" s="1">
        <f t="shared" si="32"/>
        <v>7</v>
      </c>
      <c r="D200">
        <v>2</v>
      </c>
      <c r="E200" s="4" t="s">
        <v>14</v>
      </c>
      <c r="F200" s="4" t="s">
        <v>15</v>
      </c>
      <c r="G200" s="4" t="s">
        <v>12</v>
      </c>
      <c r="H200" s="4" t="s">
        <v>71</v>
      </c>
      <c r="I200" t="str">
        <f t="shared" si="33"/>
        <v>messageBlocks.add(new PayloadBlock(6, 7, 2, "Repeat Indicator", "repeat", "u", "As in Common Navigation Block"));</v>
      </c>
      <c r="J200" s="4"/>
      <c r="K200" s="4"/>
      <c r="L200" s="4"/>
      <c r="M200" s="4"/>
    </row>
    <row r="201" spans="1:13">
      <c r="A201" s="4"/>
      <c r="B201" s="1">
        <f t="shared" si="34"/>
        <v>8</v>
      </c>
      <c r="C201" s="1">
        <f t="shared" si="32"/>
        <v>37</v>
      </c>
      <c r="D201">
        <v>30</v>
      </c>
      <c r="E201" s="4" t="s">
        <v>149</v>
      </c>
      <c r="F201" s="4" t="s">
        <v>18</v>
      </c>
      <c r="G201" s="4" t="s">
        <v>12</v>
      </c>
      <c r="H201" s="4" t="s">
        <v>19</v>
      </c>
      <c r="I201" t="str">
        <f t="shared" si="33"/>
        <v>messageBlocks.add(new PayloadBlock(8, 37, 30, "Source MMSI", "mmsi", "u", "9 decimal digits"));</v>
      </c>
      <c r="J201" s="4"/>
      <c r="K201" s="4"/>
      <c r="L201" s="4"/>
      <c r="M201" s="4"/>
    </row>
    <row r="202" spans="1:13">
      <c r="A202" s="4"/>
      <c r="B202" s="1">
        <f t="shared" si="34"/>
        <v>38</v>
      </c>
      <c r="C202" s="1">
        <f t="shared" si="32"/>
        <v>39</v>
      </c>
      <c r="D202">
        <v>2</v>
      </c>
      <c r="E202" s="4" t="s">
        <v>52</v>
      </c>
      <c r="F202" s="4"/>
      <c r="G202" s="4" t="s">
        <v>53</v>
      </c>
      <c r="H202" s="4" t="s">
        <v>54</v>
      </c>
      <c r="I202" t="str">
        <f t="shared" si="33"/>
        <v>messageBlocks.add(new PayloadBlock(38, 39, 2, "Spare", "", "x", "Not used"));</v>
      </c>
      <c r="J202" s="4"/>
      <c r="K202" s="4"/>
      <c r="L202" s="4"/>
      <c r="M202" s="4"/>
    </row>
    <row r="203" spans="1:13">
      <c r="A203" s="4"/>
      <c r="B203" s="1">
        <f t="shared" si="34"/>
        <v>40</v>
      </c>
      <c r="C203" s="1">
        <f t="shared" si="32"/>
        <v>69</v>
      </c>
      <c r="D203">
        <v>30</v>
      </c>
      <c r="E203" s="4" t="s">
        <v>237</v>
      </c>
      <c r="F203" s="4" t="s">
        <v>172</v>
      </c>
      <c r="G203" s="4" t="s">
        <v>12</v>
      </c>
      <c r="H203" s="4" t="s">
        <v>19</v>
      </c>
      <c r="I203" t="str">
        <f t="shared" si="33"/>
        <v>messageBlocks.add(new PayloadBlock(40, 69, 30, "Interrogated MMSI", "mmsi1", "u", "9 decimal digits"));</v>
      </c>
      <c r="J203" s="4"/>
      <c r="K203" s="4"/>
      <c r="L203" s="4"/>
      <c r="M203" s="4"/>
    </row>
    <row r="204" spans="1:13">
      <c r="A204" s="4"/>
      <c r="B204" s="1">
        <f t="shared" si="34"/>
        <v>70</v>
      </c>
      <c r="C204" s="1">
        <f t="shared" si="32"/>
        <v>75</v>
      </c>
      <c r="D204">
        <v>6</v>
      </c>
      <c r="E204" s="4" t="s">
        <v>238</v>
      </c>
      <c r="F204" s="4" t="s">
        <v>239</v>
      </c>
      <c r="G204" s="4" t="s">
        <v>12</v>
      </c>
      <c r="H204" s="4" t="s">
        <v>160</v>
      </c>
      <c r="I204" t="str">
        <f t="shared" si="33"/>
        <v>messageBlocks.add(new PayloadBlock(70, 75, 6, "First message type", "type1_1", "u", "Unsigned integer"));</v>
      </c>
      <c r="J204" s="4"/>
      <c r="K204" s="4"/>
      <c r="L204" s="4"/>
      <c r="M204" s="4"/>
    </row>
    <row r="205" spans="1:13">
      <c r="A205" s="4"/>
      <c r="B205" s="1">
        <f t="shared" si="34"/>
        <v>76</v>
      </c>
      <c r="C205" s="1">
        <f t="shared" si="32"/>
        <v>87</v>
      </c>
      <c r="D205">
        <v>12</v>
      </c>
      <c r="E205" s="4" t="s">
        <v>240</v>
      </c>
      <c r="F205" s="4" t="s">
        <v>241</v>
      </c>
      <c r="G205" s="4" t="s">
        <v>12</v>
      </c>
      <c r="H205" s="4" t="s">
        <v>160</v>
      </c>
      <c r="I205" t="str">
        <f t="shared" si="33"/>
        <v>messageBlocks.add(new PayloadBlock(76, 87, 12, "First slot offset", "offset1_1", "u", "Unsigned integer"));</v>
      </c>
      <c r="J205" s="4"/>
      <c r="K205" s="4"/>
      <c r="L205" s="4"/>
      <c r="M205" s="4"/>
    </row>
    <row r="206" spans="1:13">
      <c r="A206" s="4"/>
      <c r="B206" s="1">
        <f t="shared" si="34"/>
        <v>88</v>
      </c>
      <c r="C206" s="1">
        <f t="shared" si="32"/>
        <v>89</v>
      </c>
      <c r="D206">
        <v>2</v>
      </c>
      <c r="E206" s="4" t="s">
        <v>52</v>
      </c>
      <c r="F206" s="4"/>
      <c r="G206" s="4" t="s">
        <v>53</v>
      </c>
      <c r="H206" s="4" t="s">
        <v>54</v>
      </c>
      <c r="I206" s="9" t="str">
        <f t="shared" si="33"/>
        <v>messageBlocks.add(new PayloadBlock(88, 89, 2, "Spare", "", "x", "Not used"));</v>
      </c>
      <c r="J206" s="4"/>
      <c r="K206" s="4"/>
      <c r="L206" s="4"/>
      <c r="M206" s="4"/>
    </row>
    <row r="207" spans="1:13">
      <c r="A207" s="4"/>
      <c r="B207" s="1">
        <f t="shared" si="34"/>
        <v>90</v>
      </c>
      <c r="C207" s="1">
        <f t="shared" si="32"/>
        <v>95</v>
      </c>
      <c r="D207">
        <v>6</v>
      </c>
      <c r="E207" s="4" t="s">
        <v>242</v>
      </c>
      <c r="F207" s="4" t="s">
        <v>243</v>
      </c>
      <c r="G207" s="4" t="s">
        <v>12</v>
      </c>
      <c r="H207" s="4" t="s">
        <v>160</v>
      </c>
      <c r="I207" s="9" t="str">
        <f t="shared" si="33"/>
        <v>messageBlocks.add(new PayloadBlock(90, 95, 6, "Second message type", "type1_2", "u", "Unsigned integer"));</v>
      </c>
      <c r="J207" s="4"/>
      <c r="K207" s="4"/>
      <c r="L207" s="4"/>
      <c r="M207" s="4"/>
    </row>
    <row r="208" spans="1:13">
      <c r="A208" s="4"/>
      <c r="B208" s="1">
        <f t="shared" si="34"/>
        <v>96</v>
      </c>
      <c r="C208" s="1">
        <f t="shared" si="32"/>
        <v>107</v>
      </c>
      <c r="D208">
        <v>12</v>
      </c>
      <c r="E208" s="4" t="s">
        <v>244</v>
      </c>
      <c r="F208" s="4" t="s">
        <v>245</v>
      </c>
      <c r="G208" s="4" t="s">
        <v>12</v>
      </c>
      <c r="H208" s="4" t="s">
        <v>160</v>
      </c>
      <c r="I208" s="9" t="str">
        <f t="shared" si="33"/>
        <v>messageBlocks.add(new PayloadBlock(96, 107, 12, "Second slot offset", "offset1_2", "u", "Unsigned integer"));</v>
      </c>
      <c r="J208" s="4"/>
      <c r="K208" s="4"/>
      <c r="L208" s="4"/>
      <c r="M208" s="4"/>
    </row>
    <row r="209" spans="1:13">
      <c r="A209" s="4"/>
      <c r="B209" s="1">
        <f t="shared" si="34"/>
        <v>108</v>
      </c>
      <c r="C209" s="1">
        <f t="shared" si="32"/>
        <v>109</v>
      </c>
      <c r="D209">
        <v>2</v>
      </c>
      <c r="E209" s="4" t="s">
        <v>52</v>
      </c>
      <c r="F209" s="4"/>
      <c r="G209" s="4" t="s">
        <v>53</v>
      </c>
      <c r="H209" s="4" t="s">
        <v>54</v>
      </c>
      <c r="I209" s="9" t="str">
        <f t="shared" si="33"/>
        <v>messageBlocks.add(new PayloadBlock(108, 109, 2, "Spare", "", "x", "Not used"));</v>
      </c>
      <c r="J209" s="4"/>
      <c r="K209" s="4"/>
      <c r="L209" s="4"/>
      <c r="M209" s="4"/>
    </row>
    <row r="210" spans="1:13">
      <c r="A210" s="4"/>
      <c r="B210" s="1">
        <f t="shared" si="34"/>
        <v>110</v>
      </c>
      <c r="C210" s="1">
        <f t="shared" si="32"/>
        <v>139</v>
      </c>
      <c r="D210">
        <v>30</v>
      </c>
      <c r="E210" s="4" t="s">
        <v>237</v>
      </c>
      <c r="F210" s="4" t="s">
        <v>176</v>
      </c>
      <c r="G210" s="4" t="s">
        <v>12</v>
      </c>
      <c r="H210" s="4" t="s">
        <v>19</v>
      </c>
      <c r="I210" s="9" t="str">
        <f t="shared" si="33"/>
        <v>messageBlocks.add(new PayloadBlock(110, 139, 30, "Interrogated MMSI", "mmsi2", "u", "9 decimal digits"));</v>
      </c>
      <c r="J210" s="4"/>
      <c r="K210" s="4"/>
      <c r="L210" s="4"/>
      <c r="M210" s="4"/>
    </row>
    <row r="211" spans="1:13">
      <c r="A211" s="4"/>
      <c r="B211" s="1">
        <f t="shared" si="34"/>
        <v>140</v>
      </c>
      <c r="C211" s="1">
        <f t="shared" si="32"/>
        <v>145</v>
      </c>
      <c r="D211">
        <v>6</v>
      </c>
      <c r="E211" s="4" t="s">
        <v>238</v>
      </c>
      <c r="F211" s="4" t="s">
        <v>246</v>
      </c>
      <c r="G211" s="4" t="s">
        <v>12</v>
      </c>
      <c r="H211" s="4" t="s">
        <v>160</v>
      </c>
      <c r="I211" s="9" t="str">
        <f t="shared" si="33"/>
        <v>messageBlocks.add(new PayloadBlock(140, 145, 6, "First message type", "type2_1", "u", "Unsigned integer"));</v>
      </c>
      <c r="J211" s="4"/>
      <c r="K211" s="4"/>
      <c r="L211" s="4"/>
      <c r="M211" s="4"/>
    </row>
    <row r="212" spans="1:13">
      <c r="A212" s="4"/>
      <c r="B212" s="1">
        <f t="shared" si="34"/>
        <v>146</v>
      </c>
      <c r="C212" s="1">
        <f t="shared" si="32"/>
        <v>157</v>
      </c>
      <c r="D212">
        <v>12</v>
      </c>
      <c r="E212" s="4" t="s">
        <v>240</v>
      </c>
      <c r="F212" s="4" t="s">
        <v>247</v>
      </c>
      <c r="G212" s="4" t="s">
        <v>12</v>
      </c>
      <c r="H212" s="4" t="s">
        <v>160</v>
      </c>
      <c r="I212" s="9" t="str">
        <f t="shared" si="33"/>
        <v>messageBlocks.add(new PayloadBlock(146, 157, 12, "First slot offset", "offset2_1", "u", "Unsigned integer"));</v>
      </c>
      <c r="J212" s="4"/>
      <c r="K212" s="4"/>
      <c r="L212" s="4"/>
      <c r="M212" s="4"/>
    </row>
    <row r="213" spans="1:13">
      <c r="A213" s="4"/>
      <c r="B213" s="1">
        <f t="shared" si="34"/>
        <v>158</v>
      </c>
      <c r="C213" s="1">
        <f t="shared" si="32"/>
        <v>159</v>
      </c>
      <c r="D213">
        <v>2</v>
      </c>
      <c r="E213" s="4" t="s">
        <v>52</v>
      </c>
      <c r="F213" s="4"/>
      <c r="G213" s="4" t="s">
        <v>53</v>
      </c>
      <c r="H213" s="4" t="s">
        <v>54</v>
      </c>
      <c r="I213" s="9" t="str">
        <f t="shared" si="33"/>
        <v>messageBlocks.add(new PayloadBlock(158, 159, 2, "Spare", "", "x", "Not used"));</v>
      </c>
      <c r="J213" s="4"/>
      <c r="K213" s="4"/>
      <c r="L213" s="4"/>
      <c r="M213" s="4"/>
    </row>
    <row r="214" spans="1:13">
      <c r="A214" s="4"/>
      <c r="D214">
        <f>SUM(D199:D213)</f>
        <v>160</v>
      </c>
      <c r="E214" s="4"/>
      <c r="F214" s="4"/>
      <c r="G214" s="4"/>
      <c r="H214" s="4"/>
      <c r="J214" s="4"/>
      <c r="K214" s="4"/>
      <c r="L214" s="4"/>
      <c r="M214" s="4"/>
    </row>
    <row r="215" spans="1:13">
      <c r="A215" s="4"/>
      <c r="E215" s="4"/>
      <c r="F215" s="4"/>
      <c r="G215" s="4"/>
      <c r="H215" s="4"/>
      <c r="I215" s="4"/>
      <c r="J215" s="4"/>
      <c r="K215" s="4"/>
      <c r="L215" s="4"/>
      <c r="M215" s="4"/>
    </row>
    <row r="216" spans="1:13">
      <c r="A216" s="20" t="s">
        <v>7</v>
      </c>
      <c r="B216" s="21" t="s">
        <v>248</v>
      </c>
      <c r="C216" s="1" t="s">
        <v>761</v>
      </c>
      <c r="E216" s="4"/>
      <c r="F216" s="4"/>
      <c r="G216" s="4"/>
      <c r="H216" s="4"/>
      <c r="I216" s="4"/>
      <c r="J216" s="4"/>
      <c r="K216" s="4"/>
      <c r="L216" s="4"/>
      <c r="M216" s="4"/>
    </row>
    <row r="217" spans="1:13">
      <c r="A217" s="4"/>
      <c r="B217" s="1">
        <v>0</v>
      </c>
      <c r="C217" s="1">
        <f t="shared" ref="C217:C227" si="35">B217+D217-1</f>
        <v>5</v>
      </c>
      <c r="D217">
        <v>6</v>
      </c>
      <c r="E217" s="4" t="s">
        <v>10</v>
      </c>
      <c r="F217" s="4" t="s">
        <v>11</v>
      </c>
      <c r="G217" s="4" t="s">
        <v>12</v>
      </c>
      <c r="H217" s="4" t="s">
        <v>249</v>
      </c>
      <c r="I217" t="str">
        <f t="shared" ref="I217:I227" si="36">"messageBlocks.add(new PayloadBlock("&amp;B217&amp;", "&amp;C217&amp;", "&amp;D217&amp;", "&amp;CHAR(34)&amp;E217&amp;CHAR(34)&amp;", "&amp;CHAR(34)&amp;F217&amp;CHAR(34)&amp;", "&amp;CHAR(34)&amp;G217&amp;CHAR(34)&amp;", "&amp;CHAR(34)&amp;H217&amp;CHAR(34)&amp;"));"</f>
        <v>messageBlocks.add(new PayloadBlock(0, 5, 6, "Message Type", "type", "u", "Constant: 16"));</v>
      </c>
      <c r="J217" s="4"/>
      <c r="K217" s="4"/>
      <c r="L217" s="4"/>
      <c r="M217" s="4"/>
    </row>
    <row r="218" spans="1:13">
      <c r="A218" s="4"/>
      <c r="B218" s="1">
        <f t="shared" ref="B218:B226" si="37">B217+D217</f>
        <v>6</v>
      </c>
      <c r="C218" s="1">
        <f t="shared" si="35"/>
        <v>7</v>
      </c>
      <c r="D218">
        <v>2</v>
      </c>
      <c r="E218" s="4" t="s">
        <v>14</v>
      </c>
      <c r="F218" s="4" t="s">
        <v>15</v>
      </c>
      <c r="G218" s="4" t="s">
        <v>12</v>
      </c>
      <c r="H218" s="4" t="s">
        <v>71</v>
      </c>
      <c r="I218" t="str">
        <f t="shared" si="36"/>
        <v>messageBlocks.add(new PayloadBlock(6, 7, 2, "Repeat Indicator", "repeat", "u", "As in Common Navigation Block"));</v>
      </c>
      <c r="J218" s="4"/>
      <c r="K218" s="4"/>
      <c r="L218" s="4"/>
      <c r="M218" s="4"/>
    </row>
    <row r="219" spans="1:13">
      <c r="A219" s="4"/>
      <c r="B219" s="1">
        <f t="shared" si="37"/>
        <v>8</v>
      </c>
      <c r="C219" s="1">
        <f t="shared" si="35"/>
        <v>37</v>
      </c>
      <c r="D219">
        <v>30</v>
      </c>
      <c r="E219" s="4" t="s">
        <v>149</v>
      </c>
      <c r="F219" s="4" t="s">
        <v>18</v>
      </c>
      <c r="G219" s="4" t="s">
        <v>12</v>
      </c>
      <c r="H219" s="4" t="s">
        <v>19</v>
      </c>
      <c r="I219" t="str">
        <f t="shared" si="36"/>
        <v>messageBlocks.add(new PayloadBlock(8, 37, 30, "Source MMSI", "mmsi", "u", "9 decimal digits"));</v>
      </c>
      <c r="J219" s="4"/>
      <c r="K219" s="4"/>
      <c r="L219" s="4"/>
      <c r="M219" s="4"/>
    </row>
    <row r="220" spans="1:13">
      <c r="A220" s="4"/>
      <c r="B220" s="1">
        <f t="shared" si="37"/>
        <v>38</v>
      </c>
      <c r="C220" s="1">
        <f t="shared" si="35"/>
        <v>39</v>
      </c>
      <c r="D220">
        <v>2</v>
      </c>
      <c r="E220" s="4" t="s">
        <v>52</v>
      </c>
      <c r="F220" s="4"/>
      <c r="G220" s="4" t="s">
        <v>53</v>
      </c>
      <c r="H220" s="4" t="s">
        <v>54</v>
      </c>
      <c r="I220" t="str">
        <f t="shared" si="36"/>
        <v>messageBlocks.add(new PayloadBlock(38, 39, 2, "Spare", "", "x", "Not used"));</v>
      </c>
      <c r="J220" s="4"/>
      <c r="K220" s="4"/>
      <c r="L220" s="4"/>
      <c r="M220" s="4"/>
    </row>
    <row r="221" spans="1:13">
      <c r="A221" s="4"/>
      <c r="B221" s="1">
        <f t="shared" si="37"/>
        <v>40</v>
      </c>
      <c r="C221" s="1">
        <f t="shared" si="35"/>
        <v>69</v>
      </c>
      <c r="D221">
        <v>30</v>
      </c>
      <c r="E221" s="4" t="s">
        <v>250</v>
      </c>
      <c r="F221" s="4" t="s">
        <v>172</v>
      </c>
      <c r="G221" s="4" t="s">
        <v>12</v>
      </c>
      <c r="H221" s="4" t="s">
        <v>19</v>
      </c>
      <c r="I221" t="str">
        <f t="shared" si="36"/>
        <v>messageBlocks.add(new PayloadBlock(40, 69, 30, "Destination A MMSI", "mmsi1", "u", "9 decimal digits"));</v>
      </c>
      <c r="J221" s="4"/>
      <c r="K221" s="4"/>
      <c r="L221" s="4"/>
      <c r="M221" s="4"/>
    </row>
    <row r="222" spans="1:13">
      <c r="A222" s="4"/>
      <c r="B222" s="1">
        <f t="shared" si="37"/>
        <v>70</v>
      </c>
      <c r="C222" s="1">
        <f t="shared" si="35"/>
        <v>81</v>
      </c>
      <c r="D222">
        <v>12</v>
      </c>
      <c r="E222" s="4" t="s">
        <v>251</v>
      </c>
      <c r="F222" s="4" t="s">
        <v>252</v>
      </c>
      <c r="G222" s="4" t="s">
        <v>12</v>
      </c>
      <c r="H222" s="4" t="s">
        <v>253</v>
      </c>
      <c r="I222" t="str">
        <f t="shared" si="36"/>
        <v>messageBlocks.add(new PayloadBlock(70, 81, 12, "Offset A", "offset1", "u", "See [IALA]"));</v>
      </c>
      <c r="J222" s="4"/>
      <c r="K222" s="4"/>
      <c r="L222" s="4"/>
      <c r="M222" s="4"/>
    </row>
    <row r="223" spans="1:13">
      <c r="A223" s="4"/>
      <c r="B223" s="1">
        <f t="shared" si="37"/>
        <v>82</v>
      </c>
      <c r="C223" s="1">
        <f t="shared" si="35"/>
        <v>91</v>
      </c>
      <c r="D223">
        <v>10</v>
      </c>
      <c r="E223" s="4" t="s">
        <v>254</v>
      </c>
      <c r="F223" s="4" t="s">
        <v>255</v>
      </c>
      <c r="G223" s="4" t="s">
        <v>12</v>
      </c>
      <c r="H223" s="4" t="s">
        <v>253</v>
      </c>
      <c r="I223" t="str">
        <f t="shared" si="36"/>
        <v>messageBlocks.add(new PayloadBlock(82, 91, 10, "Increment A", "increment1", "u", "See [IALA]"));</v>
      </c>
      <c r="J223" s="4"/>
      <c r="K223" s="4"/>
      <c r="L223" s="4"/>
      <c r="M223" s="4"/>
    </row>
    <row r="224" spans="1:13">
      <c r="A224" s="4"/>
      <c r="B224" s="1">
        <f t="shared" si="37"/>
        <v>92</v>
      </c>
      <c r="C224" s="1">
        <f t="shared" si="35"/>
        <v>121</v>
      </c>
      <c r="D224">
        <v>30</v>
      </c>
      <c r="E224" s="4" t="s">
        <v>256</v>
      </c>
      <c r="F224" s="4" t="s">
        <v>176</v>
      </c>
      <c r="G224" s="4" t="s">
        <v>12</v>
      </c>
      <c r="H224" s="4" t="s">
        <v>19</v>
      </c>
      <c r="I224" s="9" t="str">
        <f t="shared" si="36"/>
        <v>messageBlocks.add(new PayloadBlock(92, 121, 30, "Destination B MMSI", "mmsi2", "u", "9 decimal digits"));</v>
      </c>
      <c r="J224" s="4"/>
      <c r="K224" s="4"/>
      <c r="L224" s="4"/>
      <c r="M224" s="4"/>
    </row>
    <row r="225" spans="1:13">
      <c r="A225" s="4"/>
      <c r="B225" s="1">
        <f t="shared" si="37"/>
        <v>122</v>
      </c>
      <c r="C225" s="1">
        <f t="shared" si="35"/>
        <v>133</v>
      </c>
      <c r="D225">
        <v>12</v>
      </c>
      <c r="E225" s="4" t="s">
        <v>257</v>
      </c>
      <c r="F225" s="4" t="s">
        <v>258</v>
      </c>
      <c r="G225" s="4" t="s">
        <v>12</v>
      </c>
      <c r="H225" s="4" t="s">
        <v>253</v>
      </c>
      <c r="I225" s="9" t="str">
        <f t="shared" si="36"/>
        <v>messageBlocks.add(new PayloadBlock(122, 133, 12, "Offset B", "offset2", "u", "See [IALA]"));</v>
      </c>
      <c r="J225" s="4"/>
      <c r="K225" s="4"/>
      <c r="L225" s="4"/>
      <c r="M225" s="4"/>
    </row>
    <row r="226" spans="1:13">
      <c r="A226" s="4"/>
      <c r="B226" s="1">
        <f t="shared" si="37"/>
        <v>134</v>
      </c>
      <c r="C226" s="1">
        <f t="shared" si="35"/>
        <v>143</v>
      </c>
      <c r="D226">
        <v>10</v>
      </c>
      <c r="E226" s="4" t="s">
        <v>259</v>
      </c>
      <c r="F226" s="4" t="s">
        <v>260</v>
      </c>
      <c r="G226" s="4" t="s">
        <v>12</v>
      </c>
      <c r="H226" s="4" t="s">
        <v>253</v>
      </c>
      <c r="I226" s="9" t="str">
        <f t="shared" si="36"/>
        <v>messageBlocks.add(new PayloadBlock(134, 143, 10, "Increment B", "increment2", "u", "See [IALA]"));</v>
      </c>
      <c r="J226" s="4"/>
      <c r="K226" s="4"/>
      <c r="L226" s="4"/>
      <c r="M226" s="4"/>
    </row>
    <row r="227" spans="1:13">
      <c r="A227" s="4"/>
      <c r="B227" s="1">
        <f t="shared" ref="B227" si="38">B226+D226</f>
        <v>144</v>
      </c>
      <c r="C227" s="1">
        <f t="shared" si="35"/>
        <v>147</v>
      </c>
      <c r="D227">
        <v>4</v>
      </c>
      <c r="E227" s="4" t="s">
        <v>52</v>
      </c>
      <c r="F227" s="4"/>
      <c r="G227" s="4" t="s">
        <v>53</v>
      </c>
      <c r="H227" s="4" t="s">
        <v>261</v>
      </c>
      <c r="I227" s="9" t="str">
        <f t="shared" si="36"/>
        <v>messageBlocks.add(new PayloadBlock(144, 147, 4, "Spare", "", "x", "Spare is used for byte boundary to 96 bits"));</v>
      </c>
      <c r="J227" s="4"/>
      <c r="K227" s="4"/>
      <c r="L227" s="4"/>
      <c r="M227" s="4"/>
    </row>
    <row r="228" spans="1:13">
      <c r="A228" s="4"/>
      <c r="D228" t="s">
        <v>262</v>
      </c>
      <c r="E228" s="4"/>
      <c r="F228" s="4"/>
      <c r="G228" s="4"/>
      <c r="H228" s="4"/>
      <c r="J228" s="4"/>
      <c r="K228" s="4"/>
      <c r="L228" s="4"/>
      <c r="M228" s="4"/>
    </row>
    <row r="229" spans="1:13">
      <c r="A229" s="4"/>
      <c r="E229" s="4"/>
      <c r="F229" s="4"/>
      <c r="G229" s="4"/>
      <c r="H229" s="4"/>
      <c r="I229" s="4"/>
      <c r="J229" s="4"/>
      <c r="K229" s="4"/>
      <c r="L229" s="4"/>
      <c r="M229" s="4"/>
    </row>
    <row r="230" spans="1:13">
      <c r="A230" s="20" t="s">
        <v>7</v>
      </c>
      <c r="B230" s="21" t="s">
        <v>263</v>
      </c>
      <c r="C230" s="1" t="s">
        <v>762</v>
      </c>
      <c r="E230" s="4"/>
      <c r="F230" s="4"/>
      <c r="G230" s="4"/>
      <c r="H230" s="4"/>
      <c r="I230" s="4"/>
      <c r="J230" s="4"/>
      <c r="K230" s="4"/>
      <c r="L230" s="4"/>
      <c r="M230" s="4"/>
    </row>
    <row r="231" spans="1:13">
      <c r="A231" s="4"/>
      <c r="B231" s="1">
        <v>0</v>
      </c>
      <c r="C231" s="1">
        <f t="shared" ref="C231:C237" si="39">B231+D231-1</f>
        <v>5</v>
      </c>
      <c r="D231">
        <v>6</v>
      </c>
      <c r="E231" s="4" t="s">
        <v>10</v>
      </c>
      <c r="F231" s="4" t="s">
        <v>11</v>
      </c>
      <c r="G231" s="4" t="s">
        <v>12</v>
      </c>
      <c r="H231" s="4" t="s">
        <v>264</v>
      </c>
      <c r="I231" t="str">
        <f t="shared" ref="I231:I238" si="40">"messageBlocks.add(new PayloadBlock("&amp;B231&amp;", "&amp;C231&amp;", "&amp;D231&amp;", "&amp;CHAR(34)&amp;E231&amp;CHAR(34)&amp;", "&amp;CHAR(34)&amp;F231&amp;CHAR(34)&amp;", "&amp;CHAR(34)&amp;G231&amp;CHAR(34)&amp;", "&amp;CHAR(34)&amp;H231&amp;CHAR(34)&amp;"));"</f>
        <v>messageBlocks.add(new PayloadBlock(0, 5, 6, "Message Type", "type", "u", "Constant: 17"));</v>
      </c>
      <c r="J231" s="4"/>
      <c r="K231" s="4"/>
      <c r="L231" s="4"/>
      <c r="M231" s="4"/>
    </row>
    <row r="232" spans="1:13">
      <c r="A232" s="4"/>
      <c r="B232" s="1">
        <f t="shared" ref="B232:B238" si="41">B231+D231</f>
        <v>6</v>
      </c>
      <c r="C232" s="1">
        <f t="shared" si="39"/>
        <v>7</v>
      </c>
      <c r="D232">
        <v>2</v>
      </c>
      <c r="E232" s="4" t="s">
        <v>14</v>
      </c>
      <c r="F232" s="4" t="s">
        <v>15</v>
      </c>
      <c r="G232" s="4" t="s">
        <v>12</v>
      </c>
      <c r="H232" s="4" t="s">
        <v>71</v>
      </c>
      <c r="I232" t="str">
        <f t="shared" si="40"/>
        <v>messageBlocks.add(new PayloadBlock(6, 7, 2, "Repeat Indicator", "repeat", "u", "As in Common Navigation Block"));</v>
      </c>
      <c r="J232" s="4"/>
      <c r="K232" s="4"/>
      <c r="L232" s="4"/>
      <c r="M232" s="4"/>
    </row>
    <row r="233" spans="1:13">
      <c r="A233" s="4"/>
      <c r="B233" s="1">
        <f t="shared" si="41"/>
        <v>8</v>
      </c>
      <c r="C233" s="1">
        <f t="shared" si="39"/>
        <v>37</v>
      </c>
      <c r="D233">
        <v>30</v>
      </c>
      <c r="E233" s="4" t="s">
        <v>149</v>
      </c>
      <c r="F233" s="4" t="s">
        <v>18</v>
      </c>
      <c r="G233" s="4" t="s">
        <v>12</v>
      </c>
      <c r="H233" s="4" t="s">
        <v>19</v>
      </c>
      <c r="I233" t="str">
        <f t="shared" si="40"/>
        <v>messageBlocks.add(new PayloadBlock(8, 37, 30, "Source MMSI", "mmsi", "u", "9 decimal digits"));</v>
      </c>
      <c r="J233" s="4"/>
      <c r="K233" s="4"/>
      <c r="L233" s="4"/>
      <c r="M233" s="4"/>
    </row>
    <row r="234" spans="1:13">
      <c r="A234" s="4"/>
      <c r="B234" s="1">
        <f t="shared" si="41"/>
        <v>38</v>
      </c>
      <c r="C234" s="1">
        <f t="shared" si="39"/>
        <v>39</v>
      </c>
      <c r="D234">
        <v>2</v>
      </c>
      <c r="E234" s="4" t="s">
        <v>52</v>
      </c>
      <c r="F234" s="4"/>
      <c r="G234" s="4" t="s">
        <v>53</v>
      </c>
      <c r="H234" s="4" t="s">
        <v>54</v>
      </c>
      <c r="I234" t="str">
        <f t="shared" si="40"/>
        <v>messageBlocks.add(new PayloadBlock(38, 39, 2, "Spare", "", "x", "Not used"));</v>
      </c>
      <c r="J234" s="4"/>
      <c r="K234" s="4"/>
      <c r="L234" s="4"/>
      <c r="M234" s="4"/>
    </row>
    <row r="235" spans="1:13">
      <c r="A235" s="4"/>
      <c r="B235" s="1">
        <f t="shared" si="41"/>
        <v>40</v>
      </c>
      <c r="C235" s="1">
        <f t="shared" si="39"/>
        <v>57</v>
      </c>
      <c r="D235">
        <v>18</v>
      </c>
      <c r="E235" s="4" t="s">
        <v>34</v>
      </c>
      <c r="F235" s="4" t="s">
        <v>35</v>
      </c>
      <c r="G235" s="4" t="s">
        <v>265</v>
      </c>
      <c r="H235" s="4" t="s">
        <v>266</v>
      </c>
      <c r="I235" t="str">
        <f t="shared" si="40"/>
        <v>messageBlocks.add(new PayloadBlock(40, 57, 18, "Longitude", "lon", "I1", "Signed: minutes/10"));</v>
      </c>
      <c r="J235" s="4"/>
      <c r="K235" s="4"/>
      <c r="L235" s="4"/>
      <c r="M235" s="4"/>
    </row>
    <row r="236" spans="1:13">
      <c r="A236" s="4"/>
      <c r="B236" s="1">
        <f t="shared" si="41"/>
        <v>58</v>
      </c>
      <c r="C236" s="1">
        <f t="shared" si="39"/>
        <v>74</v>
      </c>
      <c r="D236">
        <v>17</v>
      </c>
      <c r="E236" s="4" t="s">
        <v>38</v>
      </c>
      <c r="F236" s="4" t="s">
        <v>39</v>
      </c>
      <c r="G236" s="4" t="s">
        <v>265</v>
      </c>
      <c r="H236" s="4" t="s">
        <v>266</v>
      </c>
      <c r="I236" t="str">
        <f t="shared" si="40"/>
        <v>messageBlocks.add(new PayloadBlock(58, 74, 17, "Latitude", "lat", "I1", "Signed: minutes/10"));</v>
      </c>
      <c r="J236" s="4"/>
      <c r="K236" s="4"/>
      <c r="L236" s="4"/>
      <c r="M236" s="4"/>
    </row>
    <row r="237" spans="1:13">
      <c r="A237" s="4"/>
      <c r="B237" s="1">
        <f t="shared" si="41"/>
        <v>75</v>
      </c>
      <c r="C237" s="1">
        <f t="shared" si="39"/>
        <v>79</v>
      </c>
      <c r="D237">
        <v>5</v>
      </c>
      <c r="E237" s="4" t="s">
        <v>52</v>
      </c>
      <c r="F237" s="4"/>
      <c r="G237" s="4" t="s">
        <v>53</v>
      </c>
      <c r="H237" s="4" t="s">
        <v>267</v>
      </c>
      <c r="I237" t="str">
        <f t="shared" si="40"/>
        <v>messageBlocks.add(new PayloadBlock(75, 79, 5, "Spare", "", "x", "Not used - reserved"));</v>
      </c>
      <c r="J237" s="4"/>
      <c r="K237" s="4"/>
      <c r="L237" s="4"/>
      <c r="M237" s="4"/>
    </row>
    <row r="238" spans="1:13">
      <c r="A238" s="4"/>
      <c r="B238" s="1">
        <f t="shared" si="41"/>
        <v>80</v>
      </c>
      <c r="C238" s="1" t="s">
        <v>163</v>
      </c>
      <c r="D238">
        <v>736</v>
      </c>
      <c r="E238" s="4" t="s">
        <v>268</v>
      </c>
      <c r="F238" s="4" t="s">
        <v>165</v>
      </c>
      <c r="G238" s="4" t="s">
        <v>166</v>
      </c>
      <c r="H238" s="4" t="s">
        <v>269</v>
      </c>
      <c r="I238" t="str">
        <f t="shared" si="40"/>
        <v>messageBlocks.add(new PayloadBlock(80, -1, 736, "Payload", "data", "d", "DGNSS correction data"));</v>
      </c>
      <c r="J238" s="4"/>
      <c r="K238" s="4"/>
      <c r="L238" s="4"/>
      <c r="M238" s="4"/>
    </row>
    <row r="239" spans="1:13">
      <c r="A239" s="4"/>
      <c r="D239">
        <f>SUM(D231:D238)</f>
        <v>816</v>
      </c>
      <c r="E239" s="4"/>
      <c r="F239" s="4"/>
      <c r="G239" s="4"/>
      <c r="H239" s="4"/>
      <c r="J239" s="4"/>
      <c r="K239" s="4"/>
      <c r="L239" s="4"/>
      <c r="M239" s="4"/>
    </row>
    <row r="240" spans="1:13">
      <c r="A240" s="4"/>
      <c r="D240"/>
      <c r="E240" s="4"/>
      <c r="F240" s="4"/>
      <c r="G240" s="4"/>
      <c r="H240" s="4"/>
      <c r="J240" s="4"/>
      <c r="K240" s="4"/>
      <c r="L240" s="4"/>
      <c r="M240" s="4"/>
    </row>
    <row r="241" spans="1:13">
      <c r="A241" s="4"/>
      <c r="B241" s="1">
        <v>0</v>
      </c>
      <c r="C241" s="1">
        <f t="shared" ref="C241:C247" si="42">B241+D241-1</f>
        <v>5</v>
      </c>
      <c r="D241">
        <v>6</v>
      </c>
      <c r="E241" s="4" t="s">
        <v>10</v>
      </c>
      <c r="F241" s="4" t="s">
        <v>11</v>
      </c>
      <c r="G241" s="4" t="s">
        <v>12</v>
      </c>
      <c r="H241" s="4"/>
      <c r="I241" t="str">
        <f t="shared" ref="I241:I246" si="43">"messageBlocks.add(new PayloadBlock("&amp;B241&amp;", "&amp;C241&amp;", "&amp;D241&amp;", "&amp;CHAR(34)&amp;E241&amp;CHAR(34)&amp;", "&amp;CHAR(34)&amp;F241&amp;CHAR(34)&amp;", "&amp;CHAR(34)&amp;G241&amp;CHAR(34)&amp;", "&amp;CHAR(34)&amp;H241&amp;CHAR(34)&amp;"));"</f>
        <v>messageBlocks.add(new PayloadBlock(0, 5, 6, "Message Type", "type", "u", ""));</v>
      </c>
      <c r="J241" s="4"/>
      <c r="K241" s="4"/>
      <c r="L241" s="4"/>
      <c r="M241" s="4"/>
    </row>
    <row r="242" spans="1:13">
      <c r="A242" s="4"/>
      <c r="B242" s="1">
        <f t="shared" ref="B242:B245" si="44">B241+D241</f>
        <v>6</v>
      </c>
      <c r="C242" s="1">
        <f t="shared" si="42"/>
        <v>15</v>
      </c>
      <c r="D242">
        <v>10</v>
      </c>
      <c r="E242" s="4" t="s">
        <v>766</v>
      </c>
      <c r="F242" s="4" t="s">
        <v>763</v>
      </c>
      <c r="G242" s="4" t="s">
        <v>12</v>
      </c>
      <c r="H242" s="4"/>
      <c r="I242" t="str">
        <f t="shared" si="43"/>
        <v>messageBlocks.add(new PayloadBlock(6, 15, 10, "Station Identification", "stationId", "u", ""));</v>
      </c>
      <c r="J242" s="4"/>
      <c r="K242" s="4"/>
      <c r="L242" s="4"/>
      <c r="M242" s="4"/>
    </row>
    <row r="243" spans="1:13">
      <c r="A243" s="4"/>
      <c r="B243" s="1">
        <f t="shared" ref="B243:B247" si="45">B242+D242</f>
        <v>16</v>
      </c>
      <c r="C243" s="1">
        <f t="shared" si="42"/>
        <v>28</v>
      </c>
      <c r="D243">
        <v>13</v>
      </c>
      <c r="E243" s="4" t="s">
        <v>767</v>
      </c>
      <c r="F243" s="4" t="s">
        <v>764</v>
      </c>
      <c r="G243" s="4" t="s">
        <v>12</v>
      </c>
      <c r="H243" s="4"/>
      <c r="I243" s="22" t="str">
        <f t="shared" si="43"/>
        <v>messageBlocks.add(new PayloadBlock(16, 28, 13, "Zcount", "zCount", "u", ""));</v>
      </c>
      <c r="J243" s="4"/>
      <c r="K243" s="4"/>
      <c r="L243" s="4"/>
      <c r="M243" s="4"/>
    </row>
    <row r="244" spans="1:13">
      <c r="A244" s="4"/>
      <c r="B244" s="1">
        <f t="shared" si="45"/>
        <v>29</v>
      </c>
      <c r="C244" s="1">
        <f t="shared" si="42"/>
        <v>31</v>
      </c>
      <c r="D244">
        <v>3</v>
      </c>
      <c r="E244" s="4" t="s">
        <v>150</v>
      </c>
      <c r="F244" s="4" t="s">
        <v>151</v>
      </c>
      <c r="G244" s="4" t="s">
        <v>12</v>
      </c>
      <c r="H244" s="4"/>
      <c r="I244" s="22" t="str">
        <f t="shared" si="43"/>
        <v>messageBlocks.add(new PayloadBlock(29, 31, 3, "Sequence Number", "seqno", "u", ""));</v>
      </c>
      <c r="J244" s="4"/>
      <c r="K244" s="4"/>
      <c r="L244" s="4"/>
      <c r="M244" s="4"/>
    </row>
    <row r="245" spans="1:13">
      <c r="A245" s="4"/>
      <c r="B245" s="1">
        <f t="shared" si="45"/>
        <v>32</v>
      </c>
      <c r="C245" s="1">
        <f t="shared" si="42"/>
        <v>36</v>
      </c>
      <c r="D245">
        <v>5</v>
      </c>
      <c r="E245" s="4" t="s">
        <v>768</v>
      </c>
      <c r="F245" s="4" t="s">
        <v>768</v>
      </c>
      <c r="G245" s="4" t="s">
        <v>12</v>
      </c>
      <c r="H245" s="4"/>
      <c r="I245" s="22" t="str">
        <f t="shared" si="43"/>
        <v>messageBlocks.add(new PayloadBlock(32, 36, 5, "words", "words", "u", ""));</v>
      </c>
      <c r="J245" s="4"/>
      <c r="K245" s="4"/>
      <c r="L245" s="4"/>
      <c r="M245" s="4"/>
    </row>
    <row r="246" spans="1:13">
      <c r="A246" s="4"/>
      <c r="B246" s="1">
        <f t="shared" si="45"/>
        <v>37</v>
      </c>
      <c r="C246" s="1">
        <f t="shared" si="42"/>
        <v>39</v>
      </c>
      <c r="D246">
        <v>3</v>
      </c>
      <c r="E246" s="4" t="s">
        <v>765</v>
      </c>
      <c r="F246" s="4" t="s">
        <v>765</v>
      </c>
      <c r="G246" s="4" t="s">
        <v>12</v>
      </c>
      <c r="H246" s="4"/>
      <c r="I246" s="22" t="str">
        <f t="shared" si="43"/>
        <v>messageBlocks.add(new PayloadBlock(37, 39, 3, "health", "health", "u", ""));</v>
      </c>
      <c r="J246" s="4"/>
      <c r="K246" s="4"/>
      <c r="L246" s="4"/>
      <c r="M246" s="4"/>
    </row>
    <row r="247" spans="1:13">
      <c r="A247" s="4"/>
      <c r="B247" s="1">
        <f t="shared" si="45"/>
        <v>40</v>
      </c>
      <c r="C247" s="1">
        <f t="shared" si="42"/>
        <v>45</v>
      </c>
      <c r="D247">
        <v>6</v>
      </c>
      <c r="E247" s="4" t="s">
        <v>769</v>
      </c>
      <c r="F247" s="4" t="s">
        <v>770</v>
      </c>
      <c r="G247" s="4" t="s">
        <v>12</v>
      </c>
      <c r="H247" s="4"/>
      <c r="I247" s="22" t="str">
        <f t="shared" ref="I247" si="46">"messageBlocks.add(new PayloadBlock("&amp;B247&amp;", "&amp;C247&amp;", "&amp;D247&amp;", "&amp;CHAR(34)&amp;E247&amp;CHAR(34)&amp;", "&amp;CHAR(34)&amp;F247&amp;CHAR(34)&amp;", "&amp;CHAR(34)&amp;G247&amp;CHAR(34)&amp;", "&amp;CHAR(34)&amp;H247&amp;CHAR(34)&amp;"));"</f>
        <v>messageBlocks.add(new PayloadBlock(40, 45, 6, "GNSS Message", "gnssMessage", "u", ""));</v>
      </c>
      <c r="J247" s="4"/>
      <c r="K247" s="4"/>
      <c r="L247" s="4"/>
      <c r="M247" s="4"/>
    </row>
    <row r="248" spans="1:13">
      <c r="A248" s="4"/>
      <c r="D248"/>
      <c r="E248" s="4"/>
      <c r="F248" s="4"/>
      <c r="G248" s="4"/>
      <c r="H248" s="4"/>
      <c r="J248" s="4"/>
      <c r="K248" s="4"/>
      <c r="L248" s="4"/>
      <c r="M248" s="4"/>
    </row>
    <row r="249" spans="1:13">
      <c r="A249" s="4"/>
      <c r="D249"/>
      <c r="E249" s="4"/>
      <c r="F249" s="4"/>
      <c r="G249" s="4"/>
      <c r="H249" s="4"/>
      <c r="J249" s="4"/>
      <c r="K249" s="4"/>
      <c r="L249" s="4"/>
      <c r="M249" s="4"/>
    </row>
    <row r="250" spans="1:13">
      <c r="A250" s="4"/>
      <c r="D250"/>
      <c r="E250" s="4"/>
      <c r="F250" s="4"/>
      <c r="G250" s="4"/>
      <c r="H250" s="4"/>
      <c r="J250" s="4"/>
      <c r="K250" s="4"/>
      <c r="L250" s="4"/>
      <c r="M250" s="4"/>
    </row>
    <row r="251" spans="1:13">
      <c r="A251" s="4"/>
      <c r="D251"/>
      <c r="E251" s="4"/>
      <c r="F251" s="4"/>
      <c r="G251" s="4"/>
      <c r="H251" s="4"/>
      <c r="J251" s="4"/>
      <c r="K251" s="4"/>
      <c r="L251" s="4"/>
      <c r="M251" s="4"/>
    </row>
    <row r="252" spans="1:13">
      <c r="A252" s="4"/>
      <c r="D252"/>
      <c r="E252" s="4"/>
      <c r="F252" s="4"/>
      <c r="G252" s="4"/>
      <c r="H252" s="4"/>
      <c r="J252" s="4"/>
      <c r="K252" s="4"/>
      <c r="L252" s="4"/>
      <c r="M252" s="4"/>
    </row>
    <row r="253" spans="1:13">
      <c r="A253" s="4"/>
      <c r="E253" s="4"/>
      <c r="F253" s="4"/>
      <c r="G253" s="4"/>
      <c r="H253" s="4"/>
      <c r="I253" s="4"/>
      <c r="J253" s="4"/>
      <c r="K253" s="4"/>
      <c r="L253" s="4"/>
      <c r="M253" s="4"/>
    </row>
    <row r="254" spans="1:13">
      <c r="A254" s="5" t="s">
        <v>7</v>
      </c>
      <c r="B254" s="6" t="s">
        <v>270</v>
      </c>
      <c r="C254" s="1" t="s">
        <v>271</v>
      </c>
      <c r="E254" s="4"/>
      <c r="F254" s="4"/>
      <c r="G254" s="4"/>
      <c r="H254" s="4"/>
      <c r="I254" s="4"/>
      <c r="J254" s="4"/>
      <c r="K254" s="4"/>
      <c r="L254" s="4"/>
      <c r="M254" s="4"/>
    </row>
    <row r="255" spans="1:13">
      <c r="A255" s="4"/>
      <c r="B255" s="1">
        <v>0</v>
      </c>
      <c r="C255" s="1">
        <f t="shared" ref="C255:C275" si="47">B255+D255-1</f>
        <v>5</v>
      </c>
      <c r="D255">
        <v>6</v>
      </c>
      <c r="E255" s="4" t="s">
        <v>10</v>
      </c>
      <c r="F255" s="4" t="s">
        <v>11</v>
      </c>
      <c r="G255" s="4" t="s">
        <v>12</v>
      </c>
      <c r="H255" s="4" t="s">
        <v>272</v>
      </c>
      <c r="I255" t="str">
        <f t="shared" ref="I255:I275" si="48">"messageBlocks.add(new PayloadBlock("&amp;B255&amp;", "&amp;C255&amp;", "&amp;D255&amp;", "&amp;CHAR(34)&amp;E255&amp;CHAR(34)&amp;", "&amp;CHAR(34)&amp;F255&amp;CHAR(34)&amp;", "&amp;CHAR(34)&amp;G255&amp;CHAR(34)&amp;", "&amp;CHAR(34)&amp;H255&amp;CHAR(34)&amp;"));"</f>
        <v>messageBlocks.add(new PayloadBlock(0, 5, 6, "Message Type", "type", "u", "Constant: 18"));</v>
      </c>
      <c r="J255" s="4"/>
      <c r="K255" s="4"/>
      <c r="L255" s="4"/>
      <c r="M255" s="4"/>
    </row>
    <row r="256" spans="1:13">
      <c r="A256" s="4"/>
      <c r="B256" s="1">
        <f t="shared" ref="B256:B275" si="49">B255+D255</f>
        <v>6</v>
      </c>
      <c r="C256" s="1">
        <f t="shared" si="47"/>
        <v>7</v>
      </c>
      <c r="D256">
        <v>2</v>
      </c>
      <c r="E256" s="4" t="s">
        <v>14</v>
      </c>
      <c r="F256" s="4" t="s">
        <v>15</v>
      </c>
      <c r="G256" s="4" t="s">
        <v>12</v>
      </c>
      <c r="H256" s="4" t="s">
        <v>71</v>
      </c>
      <c r="I256" t="str">
        <f t="shared" si="48"/>
        <v>messageBlocks.add(new PayloadBlock(6, 7, 2, "Repeat Indicator", "repeat", "u", "As in Common Navigation Block"));</v>
      </c>
      <c r="J256" s="4"/>
      <c r="K256" s="4"/>
      <c r="L256" s="4"/>
      <c r="M256" s="4"/>
    </row>
    <row r="257" spans="1:13">
      <c r="A257" s="4"/>
      <c r="B257" s="1">
        <f t="shared" si="49"/>
        <v>8</v>
      </c>
      <c r="C257" s="1">
        <f t="shared" si="47"/>
        <v>37</v>
      </c>
      <c r="D257">
        <v>30</v>
      </c>
      <c r="E257" s="4" t="s">
        <v>17</v>
      </c>
      <c r="F257" s="4" t="s">
        <v>18</v>
      </c>
      <c r="G257" s="4" t="s">
        <v>12</v>
      </c>
      <c r="H257" s="4" t="s">
        <v>19</v>
      </c>
      <c r="I257" t="str">
        <f t="shared" si="48"/>
        <v>messageBlocks.add(new PayloadBlock(8, 37, 30, "MMSI", "mmsi", "u", "9 decimal digits"));</v>
      </c>
      <c r="J257" s="4"/>
      <c r="K257" s="4"/>
      <c r="L257" s="4"/>
      <c r="M257" s="4"/>
    </row>
    <row r="258" spans="1:13">
      <c r="A258" s="4"/>
      <c r="B258" s="1">
        <f t="shared" si="49"/>
        <v>38</v>
      </c>
      <c r="C258" s="1">
        <f t="shared" si="47"/>
        <v>45</v>
      </c>
      <c r="D258">
        <v>8</v>
      </c>
      <c r="E258" s="4" t="s">
        <v>273</v>
      </c>
      <c r="F258" s="4" t="s">
        <v>274</v>
      </c>
      <c r="G258" s="4" t="s">
        <v>53</v>
      </c>
      <c r="H258" s="4" t="s">
        <v>54</v>
      </c>
      <c r="I258" t="str">
        <f t="shared" si="48"/>
        <v>messageBlocks.add(new PayloadBlock(38, 45, 8, "Regional Reserved", "reserved", "x", "Not used"));</v>
      </c>
      <c r="J258" s="4"/>
      <c r="K258" s="4"/>
      <c r="L258" s="4"/>
      <c r="M258" s="4"/>
    </row>
    <row r="259" spans="1:13">
      <c r="A259" s="4"/>
      <c r="B259" s="1">
        <f t="shared" si="49"/>
        <v>46</v>
      </c>
      <c r="C259" s="1">
        <f t="shared" si="47"/>
        <v>55</v>
      </c>
      <c r="D259">
        <v>10</v>
      </c>
      <c r="E259" s="4" t="s">
        <v>275</v>
      </c>
      <c r="F259" s="4" t="s">
        <v>29</v>
      </c>
      <c r="G259" s="4" t="s">
        <v>30</v>
      </c>
      <c r="H259" s="4" t="s">
        <v>276</v>
      </c>
      <c r="I259" t="str">
        <f t="shared" si="48"/>
        <v>messageBlocks.add(new PayloadBlock(46, 55, 10, "Speed Over Ground", "speed", "U1", "As in common navigation block"));</v>
      </c>
      <c r="J259" s="4"/>
      <c r="K259" s="4"/>
      <c r="L259" s="4"/>
      <c r="M259" s="4"/>
    </row>
    <row r="260" spans="1:13">
      <c r="A260" s="4"/>
      <c r="B260" s="1">
        <f t="shared" si="49"/>
        <v>56</v>
      </c>
      <c r="C260" s="1">
        <f t="shared" si="47"/>
        <v>56</v>
      </c>
      <c r="D260">
        <v>1</v>
      </c>
      <c r="E260" s="4" t="s">
        <v>31</v>
      </c>
      <c r="F260" s="4" t="s">
        <v>32</v>
      </c>
      <c r="G260" s="4" t="s">
        <v>33</v>
      </c>
      <c r="H260" s="4" t="s">
        <v>27</v>
      </c>
      <c r="I260" t="str">
        <f t="shared" si="48"/>
        <v>messageBlocks.add(new PayloadBlock(56, 56, 1, "Position Accuracy", "accuracy", "b", "See below"));</v>
      </c>
      <c r="J260" s="4"/>
      <c r="K260" s="4"/>
      <c r="L260" s="4"/>
      <c r="M260" s="4"/>
    </row>
    <row r="261" spans="1:13">
      <c r="A261" s="4"/>
      <c r="B261" s="1">
        <f t="shared" si="49"/>
        <v>57</v>
      </c>
      <c r="C261" s="1">
        <f t="shared" si="47"/>
        <v>84</v>
      </c>
      <c r="D261">
        <v>28</v>
      </c>
      <c r="E261" s="4" t="s">
        <v>34</v>
      </c>
      <c r="F261" s="4" t="s">
        <v>35</v>
      </c>
      <c r="G261" s="4" t="s">
        <v>36</v>
      </c>
      <c r="H261" s="4" t="s">
        <v>197</v>
      </c>
      <c r="I261" t="str">
        <f t="shared" si="48"/>
        <v>messageBlocks.add(new PayloadBlock(57, 84, 28, "Longitude", "lon", "I4", "Minutes/10000 (as in CNB)"));</v>
      </c>
      <c r="J261" s="4"/>
      <c r="K261" s="4"/>
      <c r="L261" s="4"/>
      <c r="M261" s="4"/>
    </row>
    <row r="262" spans="1:13">
      <c r="A262" s="4"/>
      <c r="B262" s="1">
        <f t="shared" si="49"/>
        <v>85</v>
      </c>
      <c r="C262" s="1">
        <f t="shared" si="47"/>
        <v>111</v>
      </c>
      <c r="D262">
        <v>27</v>
      </c>
      <c r="E262" s="4" t="s">
        <v>38</v>
      </c>
      <c r="F262" s="4" t="s">
        <v>39</v>
      </c>
      <c r="G262" s="4" t="s">
        <v>36</v>
      </c>
      <c r="H262" s="4" t="s">
        <v>197</v>
      </c>
      <c r="I262" t="str">
        <f t="shared" si="48"/>
        <v>messageBlocks.add(new PayloadBlock(85, 111, 27, "Latitude", "lat", "I4", "Minutes/10000 (as in CNB)"));</v>
      </c>
      <c r="J262" s="4"/>
      <c r="K262" s="4"/>
      <c r="L262" s="4"/>
      <c r="M262" s="4"/>
    </row>
    <row r="263" spans="1:13">
      <c r="A263" s="4"/>
      <c r="B263" s="1">
        <f t="shared" si="49"/>
        <v>112</v>
      </c>
      <c r="C263" s="1">
        <f t="shared" si="47"/>
        <v>123</v>
      </c>
      <c r="D263">
        <v>12</v>
      </c>
      <c r="E263" s="4" t="s">
        <v>198</v>
      </c>
      <c r="F263" s="4" t="s">
        <v>41</v>
      </c>
      <c r="G263" s="4" t="s">
        <v>30</v>
      </c>
      <c r="H263" s="4" t="s">
        <v>277</v>
      </c>
      <c r="I263" t="str">
        <f t="shared" si="48"/>
        <v>messageBlocks.add(new PayloadBlock(112, 123, 12, "Course Over Ground", "course", "U1", "0.1 degrees from true north"));</v>
      </c>
      <c r="J263" s="4"/>
      <c r="K263" s="4"/>
      <c r="L263" s="4"/>
      <c r="M263" s="4"/>
    </row>
    <row r="264" spans="1:13">
      <c r="A264" s="4"/>
      <c r="B264" s="1">
        <f t="shared" si="49"/>
        <v>124</v>
      </c>
      <c r="C264" s="1">
        <f t="shared" si="47"/>
        <v>132</v>
      </c>
      <c r="D264">
        <v>9</v>
      </c>
      <c r="E264" s="4" t="s">
        <v>278</v>
      </c>
      <c r="F264" s="4" t="s">
        <v>44</v>
      </c>
      <c r="G264" s="4" t="s">
        <v>12</v>
      </c>
      <c r="H264" s="4" t="s">
        <v>279</v>
      </c>
      <c r="I264" t="str">
        <f t="shared" si="48"/>
        <v>messageBlocks.add(new PayloadBlock(124, 132, 9, "True Heading", "heading", "u", "0 to 359 degrees, 511 = N/A"));</v>
      </c>
      <c r="J264" s="4"/>
      <c r="K264" s="4"/>
      <c r="L264" s="4"/>
      <c r="M264" s="4"/>
    </row>
    <row r="265" spans="1:13">
      <c r="A265" s="4"/>
      <c r="B265" s="1">
        <f t="shared" si="49"/>
        <v>133</v>
      </c>
      <c r="C265" s="1">
        <f t="shared" si="47"/>
        <v>138</v>
      </c>
      <c r="D265">
        <v>6</v>
      </c>
      <c r="E265" s="4" t="s">
        <v>46</v>
      </c>
      <c r="F265" s="4" t="s">
        <v>47</v>
      </c>
      <c r="G265" s="4" t="s">
        <v>12</v>
      </c>
      <c r="H265" s="4" t="s">
        <v>280</v>
      </c>
      <c r="I265" t="str">
        <f t="shared" si="48"/>
        <v>messageBlocks.add(new PayloadBlock(133, 138, 6, "Time Stamp", "second", "u", "Second of UTC timestamp."));</v>
      </c>
      <c r="J265" s="4"/>
      <c r="K265" s="4"/>
      <c r="L265" s="4"/>
      <c r="M265" s="4"/>
    </row>
    <row r="266" spans="1:13">
      <c r="A266" s="4"/>
      <c r="B266" s="1">
        <f t="shared" si="49"/>
        <v>139</v>
      </c>
      <c r="C266" s="1">
        <f t="shared" si="47"/>
        <v>140</v>
      </c>
      <c r="D266">
        <v>2</v>
      </c>
      <c r="E266" s="4" t="s">
        <v>204</v>
      </c>
      <c r="F266" s="4" t="s">
        <v>205</v>
      </c>
      <c r="G266" s="4" t="s">
        <v>12</v>
      </c>
      <c r="H266" s="4" t="s">
        <v>281</v>
      </c>
      <c r="I266" t="str">
        <f t="shared" si="48"/>
        <v>messageBlocks.add(new PayloadBlock(139, 140, 2, "Regional reserved", "regional", "u", "Uninterpreted"));</v>
      </c>
      <c r="J266" s="4"/>
      <c r="K266" s="4"/>
      <c r="L266" s="4"/>
      <c r="M266" s="4"/>
    </row>
    <row r="267" spans="1:13">
      <c r="A267" s="4"/>
      <c r="B267" s="1">
        <f t="shared" si="49"/>
        <v>141</v>
      </c>
      <c r="C267" s="1">
        <f t="shared" si="47"/>
        <v>141</v>
      </c>
      <c r="D267">
        <v>1</v>
      </c>
      <c r="E267" s="4" t="s">
        <v>282</v>
      </c>
      <c r="F267" s="4" t="s">
        <v>283</v>
      </c>
      <c r="G267" s="4" t="s">
        <v>33</v>
      </c>
      <c r="H267" s="4" t="s">
        <v>284</v>
      </c>
      <c r="I267" t="str">
        <f t="shared" si="48"/>
        <v>messageBlocks.add(new PayloadBlock(141, 141, 1, "CS Unit", "cs", "b", "0=Class B SOTDMA unit 1=Class B CS (Carrier Sense) unit"));</v>
      </c>
      <c r="J267" s="4"/>
      <c r="K267" s="4"/>
      <c r="L267" s="4"/>
      <c r="M267" s="4"/>
    </row>
    <row r="268" spans="1:13">
      <c r="A268" s="4"/>
      <c r="B268" s="1">
        <f t="shared" si="49"/>
        <v>142</v>
      </c>
      <c r="C268" s="1">
        <f t="shared" si="47"/>
        <v>142</v>
      </c>
      <c r="D268">
        <v>1</v>
      </c>
      <c r="E268" s="4" t="s">
        <v>285</v>
      </c>
      <c r="F268" s="4" t="s">
        <v>286</v>
      </c>
      <c r="G268" s="4" t="s">
        <v>33</v>
      </c>
      <c r="H268" s="4" t="s">
        <v>287</v>
      </c>
      <c r="I268" t="str">
        <f t="shared" si="48"/>
        <v>messageBlocks.add(new PayloadBlock(142, 142, 1, "Display flag", "display", "b", "0=No visual display, 1=Has display, (Probably not reliable)."));</v>
      </c>
      <c r="J268" s="4"/>
      <c r="K268" s="4"/>
      <c r="L268" s="4"/>
      <c r="M268" s="4"/>
    </row>
    <row r="269" spans="1:13">
      <c r="A269" s="4"/>
      <c r="B269" s="1">
        <f t="shared" si="49"/>
        <v>143</v>
      </c>
      <c r="C269" s="1">
        <f t="shared" si="47"/>
        <v>143</v>
      </c>
      <c r="D269">
        <v>1</v>
      </c>
      <c r="E269" s="4" t="s">
        <v>288</v>
      </c>
      <c r="F269" s="4" t="s">
        <v>289</v>
      </c>
      <c r="G269" s="4" t="s">
        <v>33</v>
      </c>
      <c r="H269" s="4" t="s">
        <v>290</v>
      </c>
      <c r="I269" t="str">
        <f t="shared" si="48"/>
        <v>messageBlocks.add(new PayloadBlock(143, 143, 1, "DSC Flag", "dsc", "b", "If 1, unit is attached to a VHF voice radio with DSC capability."));</v>
      </c>
      <c r="J269" s="4"/>
      <c r="K269" s="4"/>
      <c r="L269" s="4"/>
      <c r="M269" s="4"/>
    </row>
    <row r="270" spans="1:13">
      <c r="A270" s="4"/>
      <c r="B270" s="1">
        <f t="shared" si="49"/>
        <v>144</v>
      </c>
      <c r="C270" s="1">
        <f t="shared" si="47"/>
        <v>144</v>
      </c>
      <c r="D270">
        <v>1</v>
      </c>
      <c r="E270" s="4" t="s">
        <v>291</v>
      </c>
      <c r="F270" s="4" t="s">
        <v>292</v>
      </c>
      <c r="G270" s="4" t="s">
        <v>33</v>
      </c>
      <c r="H270" s="4" t="s">
        <v>293</v>
      </c>
      <c r="I270" t="str">
        <f t="shared" si="48"/>
        <v>messageBlocks.add(new PayloadBlock(144, 144, 1, "Band flag", "band", "b", "Base stations can command units to switch frequency. If this flag is 1, the unit can use any part of the marine channel."));</v>
      </c>
      <c r="J270" s="4"/>
      <c r="K270" s="4"/>
      <c r="L270" s="4"/>
      <c r="M270" s="4"/>
    </row>
    <row r="271" spans="1:13">
      <c r="A271" s="4"/>
      <c r="B271" s="1">
        <f t="shared" si="49"/>
        <v>145</v>
      </c>
      <c r="C271" s="1">
        <f t="shared" si="47"/>
        <v>145</v>
      </c>
      <c r="D271">
        <v>1</v>
      </c>
      <c r="E271" s="4" t="s">
        <v>294</v>
      </c>
      <c r="F271" s="4" t="s">
        <v>295</v>
      </c>
      <c r="G271" s="4" t="s">
        <v>33</v>
      </c>
      <c r="H271" s="4" t="s">
        <v>296</v>
      </c>
      <c r="I271" t="str">
        <f t="shared" si="48"/>
        <v>messageBlocks.add(new PayloadBlock(145, 145, 1, "Message 22 flag", "msg22", "b", "If 1, unit can accept a channel assignment via Message Type 22."));</v>
      </c>
      <c r="J271" s="4"/>
      <c r="K271" s="4"/>
      <c r="L271" s="4"/>
      <c r="M271" s="4"/>
    </row>
    <row r="272" spans="1:13">
      <c r="A272" s="4"/>
      <c r="B272" s="1">
        <f t="shared" si="49"/>
        <v>146</v>
      </c>
      <c r="C272" s="1">
        <f t="shared" si="47"/>
        <v>146</v>
      </c>
      <c r="D272">
        <v>1</v>
      </c>
      <c r="E272" s="4" t="s">
        <v>208</v>
      </c>
      <c r="F272" s="4" t="s">
        <v>209</v>
      </c>
      <c r="G272" s="4" t="s">
        <v>33</v>
      </c>
      <c r="H272" s="4" t="s">
        <v>297</v>
      </c>
      <c r="I272" t="str">
        <f t="shared" si="48"/>
        <v>messageBlocks.add(new PayloadBlock(146, 146, 1, "Assigned", "assigned", "b", "Assigned-mode flag: 0 = autonomous mode (default), 1 = assigned mode."));</v>
      </c>
      <c r="J272" s="4"/>
      <c r="K272" s="4"/>
      <c r="L272" s="4"/>
      <c r="M272" s="4"/>
    </row>
    <row r="273" spans="1:13">
      <c r="A273" s="4"/>
      <c r="B273" s="1">
        <f t="shared" si="49"/>
        <v>147</v>
      </c>
      <c r="C273" s="1">
        <f t="shared" si="47"/>
        <v>147</v>
      </c>
      <c r="D273">
        <v>1</v>
      </c>
      <c r="E273" s="4" t="s">
        <v>55</v>
      </c>
      <c r="F273" s="4" t="s">
        <v>56</v>
      </c>
      <c r="G273" s="4" t="s">
        <v>33</v>
      </c>
      <c r="H273" s="4" t="s">
        <v>94</v>
      </c>
      <c r="I273" t="str">
        <f t="shared" si="48"/>
        <v>messageBlocks.add(new PayloadBlock(147, 147, 1, "RAIM flag", "raim", "b", "As for common navigation block"));</v>
      </c>
      <c r="J273" s="4"/>
      <c r="K273" s="4"/>
      <c r="L273" s="4"/>
      <c r="M273" s="4"/>
    </row>
    <row r="274" spans="1:13">
      <c r="A274" s="4"/>
      <c r="B274" s="1">
        <f t="shared" si="49"/>
        <v>148</v>
      </c>
      <c r="C274" s="1">
        <f t="shared" si="47"/>
        <v>148</v>
      </c>
      <c r="D274">
        <v>1</v>
      </c>
      <c r="E274" s="4" t="s">
        <v>211</v>
      </c>
      <c r="F274" s="4" t="s">
        <v>212</v>
      </c>
      <c r="G274" s="4" t="s">
        <v>12</v>
      </c>
      <c r="H274" s="4" t="s">
        <v>213</v>
      </c>
      <c r="I274" t="str">
        <f t="shared" si="48"/>
        <v>messageBlocks.add(new PayloadBlock(148, 148, 1, "Comm State Selector", "commflag", "u", "0=SOTDMA, 1=ITDMA"));</v>
      </c>
      <c r="J274" s="4"/>
      <c r="K274" s="4"/>
      <c r="L274" s="4"/>
      <c r="M274" s="4"/>
    </row>
    <row r="275" spans="1:13">
      <c r="A275" s="4"/>
      <c r="B275" s="1">
        <f t="shared" si="49"/>
        <v>149</v>
      </c>
      <c r="C275" s="1">
        <f t="shared" si="47"/>
        <v>167</v>
      </c>
      <c r="D275">
        <v>19</v>
      </c>
      <c r="E275" s="4" t="s">
        <v>57</v>
      </c>
      <c r="F275" s="4" t="s">
        <v>58</v>
      </c>
      <c r="G275" s="4" t="s">
        <v>12</v>
      </c>
      <c r="H275" s="4" t="s">
        <v>214</v>
      </c>
      <c r="I275" t="str">
        <f t="shared" si="48"/>
        <v>messageBlocks.add(new PayloadBlock(149, 167, 19, "Radio status", "radio", "u", "See [IALA] for details."));</v>
      </c>
      <c r="J275" s="4"/>
      <c r="K275" s="4"/>
      <c r="L275" s="4"/>
      <c r="M275" s="4"/>
    </row>
    <row r="276" spans="1:13">
      <c r="A276" s="4"/>
      <c r="D276">
        <f>SUM(D255:D275)</f>
        <v>168</v>
      </c>
      <c r="E276" s="4"/>
      <c r="F276" s="4"/>
      <c r="G276" s="4"/>
      <c r="H276" s="4"/>
      <c r="J276" s="4"/>
      <c r="K276" s="4"/>
      <c r="L276" s="4"/>
      <c r="M276" s="4"/>
    </row>
    <row r="277" spans="1:13">
      <c r="A277" s="4"/>
      <c r="E277" s="4"/>
      <c r="F277" s="4"/>
      <c r="G277" s="4"/>
      <c r="H277" s="4"/>
      <c r="I277" s="4"/>
      <c r="J277" s="4"/>
      <c r="K277" s="4"/>
      <c r="L277" s="4"/>
      <c r="M277" s="4"/>
    </row>
    <row r="278" spans="1:13">
      <c r="A278" s="5" t="s">
        <v>7</v>
      </c>
      <c r="B278" s="6" t="s">
        <v>298</v>
      </c>
      <c r="C278" s="1" t="s">
        <v>299</v>
      </c>
      <c r="E278" s="4"/>
      <c r="F278" s="4"/>
      <c r="G278" s="4"/>
      <c r="H278" s="4"/>
      <c r="I278" s="4"/>
      <c r="J278" s="4"/>
      <c r="K278" s="4"/>
      <c r="L278" s="4"/>
      <c r="M278" s="4"/>
    </row>
    <row r="279" spans="1:13">
      <c r="A279" s="4"/>
      <c r="B279" s="1">
        <v>0</v>
      </c>
      <c r="C279" s="1">
        <f t="shared" ref="C279:C298" si="50">B279+D279-1</f>
        <v>5</v>
      </c>
      <c r="D279">
        <v>6</v>
      </c>
      <c r="E279" s="4" t="s">
        <v>10</v>
      </c>
      <c r="F279" s="4" t="s">
        <v>11</v>
      </c>
      <c r="G279" s="4" t="s">
        <v>12</v>
      </c>
      <c r="H279" s="4" t="s">
        <v>300</v>
      </c>
      <c r="I279" t="str">
        <f t="shared" ref="I279:I292" si="51">"messageBlocks.add(new PayloadBlock("&amp;B279&amp;", "&amp;C279&amp;", "&amp;D279&amp;", "&amp;CHAR(34)&amp;E279&amp;CHAR(34)&amp;", "&amp;CHAR(34)&amp;F279&amp;CHAR(34)&amp;", "&amp;CHAR(34)&amp;G279&amp;CHAR(34)&amp;", "&amp;CHAR(34)&amp;H279&amp;CHAR(34)&amp;"));"</f>
        <v>messageBlocks.add(new PayloadBlock(0, 5, 6, "Message Type", "type", "u", "Constant: 19"));</v>
      </c>
      <c r="J279" s="4"/>
      <c r="K279" s="4"/>
      <c r="L279" s="4"/>
      <c r="M279" s="4"/>
    </row>
    <row r="280" spans="1:13">
      <c r="A280" s="4"/>
      <c r="B280" s="1">
        <f t="shared" ref="B280:B298" si="52">B279+D279</f>
        <v>6</v>
      </c>
      <c r="C280" s="1">
        <f t="shared" si="50"/>
        <v>7</v>
      </c>
      <c r="D280">
        <v>2</v>
      </c>
      <c r="E280" s="4" t="s">
        <v>14</v>
      </c>
      <c r="F280" s="4" t="s">
        <v>15</v>
      </c>
      <c r="G280" s="4" t="s">
        <v>12</v>
      </c>
      <c r="H280" s="4" t="s">
        <v>301</v>
      </c>
      <c r="I280" t="str">
        <f t="shared" si="51"/>
        <v>messageBlocks.add(new PayloadBlock(6, 7, 2, "Repeat Indicator", "repeat", "u", "As in CNN"));</v>
      </c>
      <c r="J280" s="4"/>
      <c r="K280" s="4"/>
      <c r="L280" s="4"/>
      <c r="M280" s="4"/>
    </row>
    <row r="281" spans="1:13">
      <c r="A281" s="4"/>
      <c r="B281" s="1">
        <f t="shared" si="52"/>
        <v>8</v>
      </c>
      <c r="C281" s="1">
        <f t="shared" si="50"/>
        <v>37</v>
      </c>
      <c r="D281">
        <v>30</v>
      </c>
      <c r="E281" s="4" t="s">
        <v>17</v>
      </c>
      <c r="F281" s="4" t="s">
        <v>18</v>
      </c>
      <c r="G281" s="4" t="s">
        <v>12</v>
      </c>
      <c r="H281" s="4" t="s">
        <v>99</v>
      </c>
      <c r="I281" t="str">
        <f t="shared" si="51"/>
        <v>messageBlocks.add(new PayloadBlock(8, 37, 30, "MMSI", "mmsi", "u", "9 digits"));</v>
      </c>
      <c r="J281" s="4"/>
      <c r="K281" s="4"/>
      <c r="L281" s="4"/>
      <c r="M281" s="4"/>
    </row>
    <row r="282" spans="1:13">
      <c r="A282" s="4"/>
      <c r="B282" s="1">
        <f t="shared" si="52"/>
        <v>38</v>
      </c>
      <c r="C282" s="1">
        <f t="shared" si="50"/>
        <v>45</v>
      </c>
      <c r="D282">
        <v>8</v>
      </c>
      <c r="E282" s="4" t="s">
        <v>273</v>
      </c>
      <c r="F282" s="4" t="s">
        <v>274</v>
      </c>
      <c r="G282" s="4" t="s">
        <v>12</v>
      </c>
      <c r="H282" s="4"/>
      <c r="I282" t="str">
        <f t="shared" si="51"/>
        <v>messageBlocks.add(new PayloadBlock(38, 45, 8, "Regional Reserved", "reserved", "u", ""));</v>
      </c>
      <c r="J282" s="4"/>
      <c r="K282" s="4"/>
      <c r="L282" s="4"/>
      <c r="M282" s="4"/>
    </row>
    <row r="283" spans="1:13">
      <c r="A283" s="4"/>
      <c r="B283" s="1">
        <f t="shared" si="52"/>
        <v>46</v>
      </c>
      <c r="C283" s="1">
        <f t="shared" si="50"/>
        <v>55</v>
      </c>
      <c r="D283">
        <v>10</v>
      </c>
      <c r="E283" s="4" t="s">
        <v>275</v>
      </c>
      <c r="F283" s="4" t="s">
        <v>29</v>
      </c>
      <c r="G283" s="4" t="s">
        <v>30</v>
      </c>
      <c r="H283" s="4" t="s">
        <v>302</v>
      </c>
      <c r="I283" t="str">
        <f t="shared" si="51"/>
        <v>messageBlocks.add(new PayloadBlock(46, 55, 10, "Speed Over Ground", "speed", "U1", "As in CNB."));</v>
      </c>
      <c r="J283" s="4"/>
      <c r="K283" s="4"/>
      <c r="L283" s="4"/>
      <c r="M283" s="4"/>
    </row>
    <row r="284" spans="1:13">
      <c r="A284" s="4"/>
      <c r="B284" s="1">
        <f t="shared" si="52"/>
        <v>56</v>
      </c>
      <c r="C284" s="1">
        <f t="shared" si="50"/>
        <v>56</v>
      </c>
      <c r="D284">
        <v>1</v>
      </c>
      <c r="E284" s="4" t="s">
        <v>31</v>
      </c>
      <c r="F284" s="4" t="s">
        <v>32</v>
      </c>
      <c r="G284" s="4" t="s">
        <v>33</v>
      </c>
      <c r="H284" s="4" t="s">
        <v>302</v>
      </c>
      <c r="I284" t="str">
        <f t="shared" si="51"/>
        <v>messageBlocks.add(new PayloadBlock(56, 56, 1, "Position Accuracy", "accuracy", "b", "As in CNB."));</v>
      </c>
      <c r="J284" s="4"/>
      <c r="K284" s="4"/>
      <c r="L284" s="4"/>
      <c r="M284" s="4"/>
    </row>
    <row r="285" spans="1:13">
      <c r="A285" s="4"/>
      <c r="B285" s="1">
        <f t="shared" si="52"/>
        <v>57</v>
      </c>
      <c r="C285" s="1">
        <f t="shared" si="50"/>
        <v>84</v>
      </c>
      <c r="D285">
        <v>28</v>
      </c>
      <c r="E285" s="4" t="s">
        <v>34</v>
      </c>
      <c r="F285" s="4" t="s">
        <v>35</v>
      </c>
      <c r="G285" s="4" t="s">
        <v>36</v>
      </c>
      <c r="H285" s="4" t="s">
        <v>197</v>
      </c>
      <c r="I285" t="str">
        <f t="shared" si="51"/>
        <v>messageBlocks.add(new PayloadBlock(57, 84, 28, "Longitude", "lon", "I4", "Minutes/10000 (as in CNB)"));</v>
      </c>
      <c r="J285" s="4"/>
      <c r="K285" s="4"/>
      <c r="L285" s="4"/>
      <c r="M285" s="4"/>
    </row>
    <row r="286" spans="1:13">
      <c r="A286" s="4"/>
      <c r="B286" s="1">
        <f t="shared" si="52"/>
        <v>85</v>
      </c>
      <c r="C286" s="1">
        <f t="shared" si="50"/>
        <v>111</v>
      </c>
      <c r="D286">
        <v>27</v>
      </c>
      <c r="E286" s="4" t="s">
        <v>38</v>
      </c>
      <c r="F286" s="4" t="s">
        <v>39</v>
      </c>
      <c r="G286" s="4" t="s">
        <v>36</v>
      </c>
      <c r="H286" s="4" t="s">
        <v>197</v>
      </c>
      <c r="I286" t="str">
        <f t="shared" si="51"/>
        <v>messageBlocks.add(new PayloadBlock(85, 111, 27, "Latitude", "lat", "I4", "Minutes/10000 (as in CNB)"));</v>
      </c>
      <c r="J286" s="4"/>
      <c r="K286" s="4"/>
      <c r="L286" s="4"/>
      <c r="M286" s="4"/>
    </row>
    <row r="287" spans="1:13">
      <c r="A287" s="4"/>
      <c r="B287" s="1">
        <f t="shared" si="52"/>
        <v>112</v>
      </c>
      <c r="C287" s="1">
        <f t="shared" si="50"/>
        <v>123</v>
      </c>
      <c r="D287">
        <v>12</v>
      </c>
      <c r="E287" s="4" t="s">
        <v>198</v>
      </c>
      <c r="F287" s="4" t="s">
        <v>41</v>
      </c>
      <c r="G287" s="4" t="s">
        <v>30</v>
      </c>
      <c r="H287" s="4" t="s">
        <v>303</v>
      </c>
      <c r="I287" t="str">
        <f t="shared" si="51"/>
        <v>messageBlocks.add(new PayloadBlock(112, 123, 12, "Course Over Ground", "course", "U1", "Relative to true north, units of 0.1 degrees"));</v>
      </c>
      <c r="J287" s="4"/>
      <c r="K287" s="4"/>
      <c r="L287" s="4"/>
      <c r="M287" s="4"/>
    </row>
    <row r="288" spans="1:13">
      <c r="A288" s="4"/>
      <c r="B288" s="1">
        <f t="shared" si="52"/>
        <v>124</v>
      </c>
      <c r="C288" s="1">
        <f t="shared" si="50"/>
        <v>132</v>
      </c>
      <c r="D288">
        <v>9</v>
      </c>
      <c r="E288" s="4" t="s">
        <v>278</v>
      </c>
      <c r="F288" s="4" t="s">
        <v>44</v>
      </c>
      <c r="G288" s="4" t="s">
        <v>12</v>
      </c>
      <c r="H288" s="4" t="s">
        <v>279</v>
      </c>
      <c r="I288" t="str">
        <f t="shared" si="51"/>
        <v>messageBlocks.add(new PayloadBlock(124, 132, 9, "True Heading", "heading", "u", "0 to 359 degrees, 511 = N/A"));</v>
      </c>
      <c r="J288" s="4"/>
      <c r="K288" s="4"/>
      <c r="L288" s="4"/>
      <c r="M288" s="4"/>
    </row>
    <row r="289" spans="1:13">
      <c r="A289" s="4"/>
      <c r="B289" s="1">
        <f t="shared" si="52"/>
        <v>133</v>
      </c>
      <c r="C289" s="1">
        <f t="shared" si="50"/>
        <v>138</v>
      </c>
      <c r="D289">
        <v>6</v>
      </c>
      <c r="E289" s="4" t="s">
        <v>46</v>
      </c>
      <c r="F289" s="4" t="s">
        <v>47</v>
      </c>
      <c r="G289" s="4" t="s">
        <v>12</v>
      </c>
      <c r="H289" s="4" t="s">
        <v>280</v>
      </c>
      <c r="I289" t="str">
        <f t="shared" si="51"/>
        <v>messageBlocks.add(new PayloadBlock(133, 138, 6, "Time Stamp", "second", "u", "Second of UTC timestamp."));</v>
      </c>
      <c r="J289" s="4"/>
      <c r="K289" s="4"/>
      <c r="L289" s="4"/>
      <c r="M289" s="4"/>
    </row>
    <row r="290" spans="1:13">
      <c r="A290" s="4"/>
      <c r="B290" s="1">
        <f t="shared" si="52"/>
        <v>139</v>
      </c>
      <c r="C290" s="1">
        <f t="shared" si="50"/>
        <v>142</v>
      </c>
      <c r="D290">
        <v>4</v>
      </c>
      <c r="E290" s="4" t="s">
        <v>204</v>
      </c>
      <c r="F290" s="4" t="s">
        <v>205</v>
      </c>
      <c r="G290" s="4" t="s">
        <v>12</v>
      </c>
      <c r="H290" s="4" t="s">
        <v>281</v>
      </c>
      <c r="I290" t="str">
        <f t="shared" si="51"/>
        <v>messageBlocks.add(new PayloadBlock(139, 142, 4, "Regional reserved", "regional", "u", "Uninterpreted"));</v>
      </c>
      <c r="J290" s="4"/>
      <c r="K290" s="4"/>
      <c r="L290" s="4"/>
      <c r="M290" s="4"/>
    </row>
    <row r="291" spans="1:13">
      <c r="A291" s="4"/>
      <c r="B291" s="1">
        <f t="shared" si="52"/>
        <v>143</v>
      </c>
      <c r="C291" s="1">
        <f t="shared" si="50"/>
        <v>262</v>
      </c>
      <c r="D291">
        <v>120</v>
      </c>
      <c r="E291" s="4" t="s">
        <v>3</v>
      </c>
      <c r="F291" s="4" t="s">
        <v>111</v>
      </c>
      <c r="G291" s="4" t="s">
        <v>304</v>
      </c>
      <c r="H291" s="4" t="s">
        <v>133</v>
      </c>
      <c r="I291" t="str">
        <f t="shared" si="51"/>
        <v>messageBlocks.add(new PayloadBlock(143, 262, 120, "Name", "shipname", "s", "20 6-bit characters"));</v>
      </c>
      <c r="J291" s="4"/>
      <c r="K291" s="4"/>
      <c r="L291" s="4"/>
      <c r="M291" s="4"/>
    </row>
    <row r="292" spans="1:13">
      <c r="A292" s="4"/>
      <c r="B292" s="1">
        <f t="shared" si="52"/>
        <v>263</v>
      </c>
      <c r="C292" s="1">
        <f t="shared" si="50"/>
        <v>270</v>
      </c>
      <c r="D292">
        <v>8</v>
      </c>
      <c r="E292" s="4" t="s">
        <v>305</v>
      </c>
      <c r="F292" s="4" t="s">
        <v>114</v>
      </c>
      <c r="G292" s="4" t="s">
        <v>12</v>
      </c>
      <c r="H292" s="4" t="s">
        <v>306</v>
      </c>
      <c r="I292" t="str">
        <f t="shared" si="51"/>
        <v>messageBlocks.add(new PayloadBlock(263, 270, 8, "Type of ship and cargo", "shiptype", "u", "As in Message 5"));</v>
      </c>
      <c r="J292" s="4"/>
      <c r="K292" s="4"/>
      <c r="L292" s="4"/>
      <c r="M292" s="4"/>
    </row>
    <row r="293" spans="1:13">
      <c r="A293" s="4"/>
      <c r="B293" s="1">
        <f t="shared" si="52"/>
        <v>271</v>
      </c>
      <c r="C293" s="1">
        <f t="shared" si="50"/>
        <v>300</v>
      </c>
      <c r="D293">
        <v>30</v>
      </c>
      <c r="E293" s="4" t="s">
        <v>116</v>
      </c>
      <c r="F293" s="4" t="s">
        <v>117</v>
      </c>
      <c r="G293" s="4" t="s">
        <v>12</v>
      </c>
      <c r="H293" s="4" t="s">
        <v>118</v>
      </c>
      <c r="I293" t="str">
        <f>"messageBlocks.add(new PayloadBlock("&amp;C293&amp;", "&amp;D293&amp;", "&amp;D293&amp;", "&amp;CHAR(34)&amp;E293&amp;CHAR(34)&amp;", "&amp;CHAR(34)&amp;F293&amp;CHAR(34)&amp;", "&amp;CHAR(34)&amp;G293&amp;CHAR(34)&amp;", "&amp;CHAR(34)&amp;H293&amp;CHAR(34)&amp;"));"</f>
        <v>messageBlocks.add(new PayloadBlock(300, 30, 30, "Vessel Dimensions", "dimension", "u", "Meters"));</v>
      </c>
      <c r="K293" s="4"/>
      <c r="L293" s="4"/>
      <c r="M293" s="4"/>
    </row>
    <row r="294" spans="1:13">
      <c r="A294" s="4"/>
      <c r="B294" s="1">
        <f t="shared" si="52"/>
        <v>301</v>
      </c>
      <c r="C294" s="1">
        <f t="shared" si="50"/>
        <v>304</v>
      </c>
      <c r="D294">
        <v>4</v>
      </c>
      <c r="E294" s="4" t="s">
        <v>119</v>
      </c>
      <c r="F294" s="4" t="s">
        <v>90</v>
      </c>
      <c r="G294" s="4" t="s">
        <v>22</v>
      </c>
      <c r="H294" s="4" t="s">
        <v>91</v>
      </c>
      <c r="I294" t="str">
        <f>"messageBlocks.add(new PayloadBlock("&amp;B294&amp;", "&amp;C294&amp;", "&amp;D294&amp;", "&amp;CHAR(34)&amp;E294&amp;CHAR(34)&amp;", "&amp;CHAR(34)&amp;F294&amp;CHAR(34)&amp;", "&amp;CHAR(34)&amp;G294&amp;CHAR(34)&amp;", "&amp;CHAR(34)&amp;H294&amp;CHAR(34)&amp;"));"</f>
        <v>messageBlocks.add(new PayloadBlock(301, 304, 4, "Position Fix Type", "epfd", "e", "See "EPFD Fix Types""));</v>
      </c>
      <c r="J294" s="4"/>
      <c r="K294" s="4"/>
      <c r="L294" s="4"/>
      <c r="M294" s="4"/>
    </row>
    <row r="295" spans="1:13">
      <c r="A295" s="4"/>
      <c r="B295" s="1">
        <f t="shared" si="52"/>
        <v>305</v>
      </c>
      <c r="C295" s="1">
        <f t="shared" si="50"/>
        <v>305</v>
      </c>
      <c r="D295">
        <v>1</v>
      </c>
      <c r="E295" s="4" t="s">
        <v>55</v>
      </c>
      <c r="F295" s="4" t="s">
        <v>56</v>
      </c>
      <c r="G295" s="4" t="s">
        <v>33</v>
      </c>
      <c r="H295" s="4" t="s">
        <v>302</v>
      </c>
      <c r="I295" t="str">
        <f>"messageBlocks.add(new PayloadBlock("&amp;B295&amp;", "&amp;C295&amp;", "&amp;D295&amp;", "&amp;CHAR(34)&amp;E295&amp;CHAR(34)&amp;", "&amp;CHAR(34)&amp;F295&amp;CHAR(34)&amp;", "&amp;CHAR(34)&amp;G295&amp;CHAR(34)&amp;", "&amp;CHAR(34)&amp;H295&amp;CHAR(34)&amp;"));"</f>
        <v>messageBlocks.add(new PayloadBlock(305, 305, 1, "RAIM flag", "raim", "b", "As in CNB."));</v>
      </c>
      <c r="J295" s="4"/>
      <c r="K295" s="4"/>
      <c r="L295" s="4"/>
      <c r="M295" s="4"/>
    </row>
    <row r="296" spans="1:13">
      <c r="A296" s="4"/>
      <c r="B296" s="1">
        <f t="shared" si="52"/>
        <v>306</v>
      </c>
      <c r="C296" s="1">
        <f t="shared" si="50"/>
        <v>306</v>
      </c>
      <c r="D296">
        <v>1</v>
      </c>
      <c r="E296" s="4" t="s">
        <v>134</v>
      </c>
      <c r="F296" s="4" t="s">
        <v>135</v>
      </c>
      <c r="G296" s="4" t="s">
        <v>12</v>
      </c>
      <c r="H296" s="4" t="s">
        <v>136</v>
      </c>
      <c r="I296" t="str">
        <f>"messageBlocks.add(new PayloadBlock("&amp;B296&amp;", "&amp;C296&amp;", "&amp;D296&amp;", "&amp;CHAR(34)&amp;E296&amp;CHAR(34)&amp;", "&amp;CHAR(34)&amp;F296&amp;CHAR(34)&amp;", "&amp;CHAR(34)&amp;G296&amp;CHAR(34)&amp;", "&amp;CHAR(34)&amp;H296&amp;CHAR(34)&amp;"));"</f>
        <v>messageBlocks.add(new PayloadBlock(306, 306, 1, "DTE", "dte", "u", "0=Data terminal ready, 1=Not ready (default)."));</v>
      </c>
      <c r="J296" s="4"/>
      <c r="K296" s="4"/>
      <c r="L296" s="4"/>
      <c r="M296" s="4"/>
    </row>
    <row r="297" spans="1:13">
      <c r="A297" s="4"/>
      <c r="B297" s="1">
        <f t="shared" si="52"/>
        <v>307</v>
      </c>
      <c r="C297" s="1">
        <f t="shared" si="50"/>
        <v>307</v>
      </c>
      <c r="D297">
        <v>1</v>
      </c>
      <c r="E297" s="4" t="s">
        <v>307</v>
      </c>
      <c r="F297" s="4" t="s">
        <v>209</v>
      </c>
      <c r="G297" s="4" t="s">
        <v>12</v>
      </c>
      <c r="H297" s="4" t="s">
        <v>308</v>
      </c>
      <c r="I297" t="str">
        <f>"messageBlocks.add(new PayloadBlock("&amp;B297&amp;", "&amp;C297&amp;", "&amp;D297&amp;", "&amp;CHAR(34)&amp;E297&amp;CHAR(34)&amp;", "&amp;CHAR(34)&amp;F297&amp;CHAR(34)&amp;", "&amp;CHAR(34)&amp;G297&amp;CHAR(34)&amp;", "&amp;CHAR(34)&amp;H297&amp;CHAR(34)&amp;"));"</f>
        <v>messageBlocks.add(new PayloadBlock(307, 307, 1, "Assigned mode flag", "assigned", "u", "See [IALA] for details"));</v>
      </c>
      <c r="J297" s="4"/>
      <c r="K297" s="4"/>
      <c r="L297" s="4"/>
      <c r="M297" s="4"/>
    </row>
    <row r="298" spans="1:13">
      <c r="A298" s="4"/>
      <c r="B298" s="1">
        <f t="shared" si="52"/>
        <v>308</v>
      </c>
      <c r="C298" s="1">
        <f t="shared" si="50"/>
        <v>311</v>
      </c>
      <c r="D298">
        <v>4</v>
      </c>
      <c r="E298" s="4" t="s">
        <v>52</v>
      </c>
      <c r="F298" s="4"/>
      <c r="G298" s="4" t="s">
        <v>53</v>
      </c>
      <c r="H298" s="4" t="s">
        <v>309</v>
      </c>
      <c r="I298" t="str">
        <f>"messageBlocks.add(new PayloadBlock("&amp;B298&amp;", "&amp;C298&amp;", "&amp;D298&amp;", "&amp;CHAR(34)&amp;E298&amp;CHAR(34)&amp;", "&amp;CHAR(34)&amp;F298&amp;CHAR(34)&amp;", "&amp;CHAR(34)&amp;G298&amp;CHAR(34)&amp;", "&amp;CHAR(34)&amp;H298&amp;CHAR(34)&amp;"));"</f>
        <v>messageBlocks.add(new PayloadBlock(308, 311, 4, "Spare", "", "x", "Unused, should be zero"));</v>
      </c>
      <c r="J298" s="4"/>
      <c r="K298" s="4"/>
      <c r="L298" s="4"/>
      <c r="M298" s="4"/>
    </row>
    <row r="299" spans="1:13">
      <c r="A299" s="4"/>
      <c r="D299">
        <f>SUM(D279:D298)</f>
        <v>312</v>
      </c>
      <c r="E299" s="4"/>
      <c r="F299" s="4"/>
      <c r="G299" s="4"/>
      <c r="H299" s="4"/>
      <c r="J299" s="4"/>
      <c r="K299" s="4"/>
      <c r="L299" s="4"/>
      <c r="M299" s="4"/>
    </row>
    <row r="300" spans="1:13">
      <c r="A300" s="4"/>
      <c r="E300" s="4"/>
      <c r="F300" s="4"/>
      <c r="G300" s="4"/>
      <c r="H300" s="4"/>
      <c r="I300" s="4"/>
      <c r="J300" s="4"/>
      <c r="K300" s="4"/>
      <c r="L300" s="4"/>
      <c r="M300" s="4"/>
    </row>
    <row r="301" spans="1:13">
      <c r="A301" s="4" t="s">
        <v>7</v>
      </c>
      <c r="B301" s="1" t="s">
        <v>310</v>
      </c>
      <c r="E301" s="4"/>
      <c r="F301" s="4"/>
      <c r="G301" s="4"/>
      <c r="H301" s="4"/>
      <c r="I301" s="4"/>
      <c r="J301" s="4"/>
      <c r="K301" s="4"/>
      <c r="L301" s="4"/>
      <c r="M301" s="4"/>
    </row>
    <row r="302" spans="1:13">
      <c r="A302" s="4"/>
      <c r="B302" s="1">
        <v>0</v>
      </c>
      <c r="C302" s="1">
        <f t="shared" ref="C302:C321" si="53">B302+D302-1</f>
        <v>5</v>
      </c>
      <c r="D302">
        <v>6</v>
      </c>
      <c r="E302" s="4" t="s">
        <v>10</v>
      </c>
      <c r="F302" s="4" t="s">
        <v>11</v>
      </c>
      <c r="G302" s="4" t="s">
        <v>12</v>
      </c>
      <c r="H302" s="4" t="s">
        <v>311</v>
      </c>
      <c r="I302" t="str">
        <f t="shared" ref="I302:I321" si="54">"messageBlocks.add(new PayloadBlock("&amp;B302&amp;", "&amp;C302&amp;", "&amp;D302&amp;", "&amp;CHAR(34)&amp;E302&amp;CHAR(34)&amp;", "&amp;CHAR(34)&amp;F302&amp;CHAR(34)&amp;", "&amp;CHAR(34)&amp;G302&amp;CHAR(34)&amp;", "&amp;CHAR(34)&amp;H302&amp;CHAR(34)&amp;"));"</f>
        <v>messageBlocks.add(new PayloadBlock(0, 5, 6, "Message Type", "type", "u", "Constant: 20"));</v>
      </c>
      <c r="J302" s="4"/>
      <c r="K302" s="4"/>
      <c r="L302" s="4"/>
      <c r="M302" s="4"/>
    </row>
    <row r="303" spans="1:13">
      <c r="A303" s="4"/>
      <c r="B303" s="1">
        <f t="shared" ref="B303:B321" si="55">B302+D302</f>
        <v>6</v>
      </c>
      <c r="C303" s="1">
        <f t="shared" si="53"/>
        <v>7</v>
      </c>
      <c r="D303">
        <v>2</v>
      </c>
      <c r="E303" s="4" t="s">
        <v>14</v>
      </c>
      <c r="F303" s="4" t="s">
        <v>15</v>
      </c>
      <c r="G303" s="4" t="s">
        <v>12</v>
      </c>
      <c r="H303" s="4" t="s">
        <v>312</v>
      </c>
      <c r="I303" t="str">
        <f t="shared" si="54"/>
        <v>messageBlocks.add(new PayloadBlock(6, 7, 2, "Repeat Indicator", "repeat", "u", "As in CNB"));</v>
      </c>
      <c r="J303" s="4"/>
      <c r="K303" s="4"/>
      <c r="L303" s="4"/>
      <c r="M303" s="4"/>
    </row>
    <row r="304" spans="1:13">
      <c r="A304" s="4"/>
      <c r="B304" s="1">
        <f t="shared" si="55"/>
        <v>8</v>
      </c>
      <c r="C304" s="1">
        <f t="shared" si="53"/>
        <v>37</v>
      </c>
      <c r="D304">
        <v>30</v>
      </c>
      <c r="E304" s="4" t="s">
        <v>17</v>
      </c>
      <c r="F304" s="4" t="s">
        <v>18</v>
      </c>
      <c r="G304" s="4" t="s">
        <v>12</v>
      </c>
      <c r="H304" s="4" t="s">
        <v>19</v>
      </c>
      <c r="I304" t="str">
        <f t="shared" si="54"/>
        <v>messageBlocks.add(new PayloadBlock(8, 37, 30, "MMSI", "mmsi", "u", "9 decimal digits"));</v>
      </c>
      <c r="J304" s="4"/>
      <c r="K304" s="4"/>
      <c r="L304" s="4"/>
      <c r="M304" s="4"/>
    </row>
    <row r="305" spans="1:13">
      <c r="A305" s="4"/>
      <c r="B305" s="1">
        <f t="shared" si="55"/>
        <v>38</v>
      </c>
      <c r="C305" s="1">
        <f t="shared" si="53"/>
        <v>39</v>
      </c>
      <c r="D305">
        <v>2</v>
      </c>
      <c r="E305" s="4" t="s">
        <v>52</v>
      </c>
      <c r="F305" s="4"/>
      <c r="G305" s="4" t="s">
        <v>53</v>
      </c>
      <c r="H305" s="4" t="s">
        <v>54</v>
      </c>
      <c r="I305" t="str">
        <f t="shared" si="54"/>
        <v>messageBlocks.add(new PayloadBlock(38, 39, 2, "Spare", "", "x", "Not used"));</v>
      </c>
      <c r="J305" s="4"/>
      <c r="K305" s="4"/>
      <c r="L305" s="4"/>
      <c r="M305" s="4"/>
    </row>
    <row r="306" spans="1:13">
      <c r="A306" s="4"/>
      <c r="B306" s="1">
        <f t="shared" si="55"/>
        <v>40</v>
      </c>
      <c r="C306" s="1">
        <f t="shared" si="53"/>
        <v>51</v>
      </c>
      <c r="D306">
        <v>12</v>
      </c>
      <c r="E306" s="4" t="s">
        <v>313</v>
      </c>
      <c r="F306" s="4" t="s">
        <v>252</v>
      </c>
      <c r="G306" s="4" t="s">
        <v>12</v>
      </c>
      <c r="H306" s="4" t="s">
        <v>314</v>
      </c>
      <c r="I306" t="str">
        <f t="shared" si="54"/>
        <v>messageBlocks.add(new PayloadBlock(40, 51, 12, "Offset number 1", "offset1", "u", "Reserved offset number"));</v>
      </c>
      <c r="J306" s="4"/>
      <c r="K306" s="4"/>
      <c r="L306" s="4"/>
      <c r="M306" s="4"/>
    </row>
    <row r="307" spans="1:13">
      <c r="A307" s="4"/>
      <c r="B307" s="1">
        <f t="shared" si="55"/>
        <v>52</v>
      </c>
      <c r="C307" s="1">
        <f t="shared" si="53"/>
        <v>55</v>
      </c>
      <c r="D307">
        <v>4</v>
      </c>
      <c r="E307" s="4" t="s">
        <v>315</v>
      </c>
      <c r="F307" s="4" t="s">
        <v>316</v>
      </c>
      <c r="G307" s="4" t="s">
        <v>12</v>
      </c>
      <c r="H307" s="4" t="s">
        <v>317</v>
      </c>
      <c r="I307" t="str">
        <f t="shared" si="54"/>
        <v>messageBlocks.add(new PayloadBlock(52, 55, 4, "Reserved slots", "number1", "u", "Consecutive slots"));</v>
      </c>
      <c r="J307" s="4"/>
      <c r="K307" s="4"/>
      <c r="L307" s="4"/>
      <c r="M307" s="4"/>
    </row>
    <row r="308" spans="1:13">
      <c r="A308" s="4"/>
      <c r="B308" s="1">
        <f t="shared" si="55"/>
        <v>56</v>
      </c>
      <c r="C308" s="1">
        <f t="shared" si="53"/>
        <v>58</v>
      </c>
      <c r="D308">
        <v>3</v>
      </c>
      <c r="E308" s="4" t="s">
        <v>318</v>
      </c>
      <c r="F308" s="4" t="s">
        <v>319</v>
      </c>
      <c r="G308" s="4" t="s">
        <v>12</v>
      </c>
      <c r="H308" s="4" t="s">
        <v>320</v>
      </c>
      <c r="I308" t="str">
        <f t="shared" si="54"/>
        <v>messageBlocks.add(new PayloadBlock(56, 58, 3, "Time-out", "timeout1", "u", "Allocation timeout in minutes"));</v>
      </c>
      <c r="J308" s="4"/>
      <c r="K308" s="4"/>
      <c r="L308" s="4"/>
      <c r="M308" s="4"/>
    </row>
    <row r="309" spans="1:13">
      <c r="A309" s="4"/>
      <c r="B309" s="1">
        <f t="shared" si="55"/>
        <v>59</v>
      </c>
      <c r="C309" s="1">
        <f t="shared" si="53"/>
        <v>69</v>
      </c>
      <c r="D309">
        <v>11</v>
      </c>
      <c r="E309" s="4" t="s">
        <v>321</v>
      </c>
      <c r="F309" s="4" t="s">
        <v>255</v>
      </c>
      <c r="G309" s="4" t="s">
        <v>12</v>
      </c>
      <c r="H309" s="4" t="s">
        <v>322</v>
      </c>
      <c r="I309" t="str">
        <f t="shared" si="54"/>
        <v>messageBlocks.add(new PayloadBlock(59, 69, 11, "Increment", "increment1", "u", "Repeat increment"));</v>
      </c>
      <c r="J309" s="4"/>
      <c r="K309" s="4"/>
      <c r="L309" s="4"/>
      <c r="M309" s="4"/>
    </row>
    <row r="310" spans="1:13">
      <c r="A310" s="4"/>
      <c r="B310" s="1">
        <f t="shared" si="55"/>
        <v>70</v>
      </c>
      <c r="C310" s="1">
        <f t="shared" si="53"/>
        <v>81</v>
      </c>
      <c r="D310">
        <v>12</v>
      </c>
      <c r="E310" s="4" t="s">
        <v>323</v>
      </c>
      <c r="F310" s="4" t="s">
        <v>258</v>
      </c>
      <c r="G310" s="4" t="s">
        <v>12</v>
      </c>
      <c r="H310" s="4" t="s">
        <v>314</v>
      </c>
      <c r="I310" s="9" t="str">
        <f t="shared" si="54"/>
        <v>messageBlocks.add(new PayloadBlock(70, 81, 12, "Offset number 2", "offset2", "u", "Reserved offset number"));</v>
      </c>
      <c r="J310" s="4"/>
      <c r="K310" s="4"/>
      <c r="L310" s="4"/>
      <c r="M310" s="4"/>
    </row>
    <row r="311" spans="1:13">
      <c r="A311" s="4"/>
      <c r="B311" s="1">
        <f t="shared" si="55"/>
        <v>82</v>
      </c>
      <c r="C311" s="1">
        <f t="shared" si="53"/>
        <v>85</v>
      </c>
      <c r="D311">
        <v>4</v>
      </c>
      <c r="E311" s="4" t="s">
        <v>315</v>
      </c>
      <c r="F311" s="4" t="s">
        <v>324</v>
      </c>
      <c r="G311" s="4" t="s">
        <v>12</v>
      </c>
      <c r="H311" s="4" t="s">
        <v>317</v>
      </c>
      <c r="I311" s="9" t="str">
        <f t="shared" si="54"/>
        <v>messageBlocks.add(new PayloadBlock(82, 85, 4, "Reserved slots", "number2", "u", "Consecutive slots"));</v>
      </c>
      <c r="J311" s="4"/>
      <c r="K311" s="4"/>
      <c r="L311" s="4"/>
      <c r="M311" s="4"/>
    </row>
    <row r="312" spans="1:13">
      <c r="A312" s="4"/>
      <c r="B312" s="1">
        <f t="shared" si="55"/>
        <v>86</v>
      </c>
      <c r="C312" s="1">
        <f t="shared" si="53"/>
        <v>88</v>
      </c>
      <c r="D312">
        <v>3</v>
      </c>
      <c r="E312" s="4" t="s">
        <v>318</v>
      </c>
      <c r="F312" s="4" t="s">
        <v>325</v>
      </c>
      <c r="G312" s="4" t="s">
        <v>12</v>
      </c>
      <c r="H312" s="4" t="s">
        <v>320</v>
      </c>
      <c r="I312" s="9" t="str">
        <f t="shared" si="54"/>
        <v>messageBlocks.add(new PayloadBlock(86, 88, 3, "Time-out", "timeout2", "u", "Allocation timeout in minutes"));</v>
      </c>
      <c r="J312" s="4"/>
      <c r="K312" s="4"/>
      <c r="L312" s="4"/>
      <c r="M312" s="4"/>
    </row>
    <row r="313" spans="1:13">
      <c r="A313" s="4"/>
      <c r="B313" s="1">
        <f t="shared" si="55"/>
        <v>89</v>
      </c>
      <c r="C313" s="1">
        <f t="shared" si="53"/>
        <v>99</v>
      </c>
      <c r="D313">
        <v>11</v>
      </c>
      <c r="E313" s="4" t="s">
        <v>321</v>
      </c>
      <c r="F313" s="4" t="s">
        <v>260</v>
      </c>
      <c r="G313" s="4" t="s">
        <v>12</v>
      </c>
      <c r="H313" s="4" t="s">
        <v>322</v>
      </c>
      <c r="I313" s="9" t="str">
        <f t="shared" si="54"/>
        <v>messageBlocks.add(new PayloadBlock(89, 99, 11, "Increment", "increment2", "u", "Repeat increment"));</v>
      </c>
      <c r="J313" s="4"/>
      <c r="K313" s="4"/>
      <c r="L313" s="4"/>
      <c r="M313" s="4"/>
    </row>
    <row r="314" spans="1:13">
      <c r="A314" s="4"/>
      <c r="B314" s="1">
        <f t="shared" si="55"/>
        <v>100</v>
      </c>
      <c r="C314" s="1">
        <f t="shared" si="53"/>
        <v>111</v>
      </c>
      <c r="D314">
        <v>12</v>
      </c>
      <c r="E314" s="4" t="s">
        <v>326</v>
      </c>
      <c r="F314" s="4" t="s">
        <v>327</v>
      </c>
      <c r="G314" s="4" t="s">
        <v>12</v>
      </c>
      <c r="H314" s="4" t="s">
        <v>314</v>
      </c>
      <c r="I314" s="9" t="str">
        <f t="shared" si="54"/>
        <v>messageBlocks.add(new PayloadBlock(100, 111, 12, "Offset number 3", "offset3", "u", "Reserved offset number"));</v>
      </c>
      <c r="J314" s="4"/>
      <c r="K314" s="4"/>
      <c r="L314" s="4"/>
      <c r="M314" s="4"/>
    </row>
    <row r="315" spans="1:13">
      <c r="A315" s="4"/>
      <c r="B315" s="1">
        <f t="shared" si="55"/>
        <v>112</v>
      </c>
      <c r="C315" s="1">
        <f t="shared" si="53"/>
        <v>115</v>
      </c>
      <c r="D315">
        <v>4</v>
      </c>
      <c r="E315" s="4" t="s">
        <v>315</v>
      </c>
      <c r="F315" s="4" t="s">
        <v>328</v>
      </c>
      <c r="G315" s="4" t="s">
        <v>12</v>
      </c>
      <c r="H315" s="4" t="s">
        <v>317</v>
      </c>
      <c r="I315" s="9" t="str">
        <f t="shared" si="54"/>
        <v>messageBlocks.add(new PayloadBlock(112, 115, 4, "Reserved slots", "number3", "u", "Consecutive slots"));</v>
      </c>
      <c r="J315" s="4"/>
      <c r="K315" s="4"/>
      <c r="L315" s="4"/>
      <c r="M315" s="4"/>
    </row>
    <row r="316" spans="1:13">
      <c r="A316" s="4"/>
      <c r="B316" s="1">
        <f t="shared" si="55"/>
        <v>116</v>
      </c>
      <c r="C316" s="1">
        <f t="shared" si="53"/>
        <v>118</v>
      </c>
      <c r="D316">
        <v>3</v>
      </c>
      <c r="E316" s="4" t="s">
        <v>318</v>
      </c>
      <c r="F316" s="4" t="s">
        <v>329</v>
      </c>
      <c r="G316" s="4" t="s">
        <v>12</v>
      </c>
      <c r="H316" s="4" t="s">
        <v>320</v>
      </c>
      <c r="I316" s="9" t="str">
        <f t="shared" si="54"/>
        <v>messageBlocks.add(new PayloadBlock(116, 118, 3, "Time-out", "timeout3", "u", "Allocation timeout in minutes"));</v>
      </c>
      <c r="J316" s="4"/>
      <c r="K316" s="4"/>
      <c r="L316" s="4"/>
      <c r="M316" s="4"/>
    </row>
    <row r="317" spans="1:13">
      <c r="A317" s="4"/>
      <c r="B317" s="1">
        <f t="shared" si="55"/>
        <v>119</v>
      </c>
      <c r="C317" s="1">
        <f t="shared" si="53"/>
        <v>129</v>
      </c>
      <c r="D317">
        <v>11</v>
      </c>
      <c r="E317" s="4" t="s">
        <v>321</v>
      </c>
      <c r="F317" s="4" t="s">
        <v>330</v>
      </c>
      <c r="G317" s="4" t="s">
        <v>12</v>
      </c>
      <c r="H317" s="4" t="s">
        <v>322</v>
      </c>
      <c r="I317" s="9" t="str">
        <f t="shared" si="54"/>
        <v>messageBlocks.add(new PayloadBlock(119, 129, 11, "Increment", "increment3", "u", "Repeat increment"));</v>
      </c>
      <c r="J317" s="4"/>
      <c r="K317" s="4"/>
      <c r="L317" s="4"/>
      <c r="M317" s="4"/>
    </row>
    <row r="318" spans="1:13">
      <c r="A318" s="4"/>
      <c r="B318" s="1">
        <f t="shared" si="55"/>
        <v>130</v>
      </c>
      <c r="C318" s="1">
        <f t="shared" si="53"/>
        <v>141</v>
      </c>
      <c r="D318">
        <v>12</v>
      </c>
      <c r="E318" s="4" t="s">
        <v>331</v>
      </c>
      <c r="F318" s="4" t="s">
        <v>332</v>
      </c>
      <c r="G318" s="4" t="s">
        <v>12</v>
      </c>
      <c r="H318" s="4" t="s">
        <v>314</v>
      </c>
      <c r="I318" s="9" t="str">
        <f t="shared" si="54"/>
        <v>messageBlocks.add(new PayloadBlock(130, 141, 12, "Offset number 4", "offset4", "u", "Reserved offset number"));</v>
      </c>
      <c r="J318" s="4"/>
      <c r="K318" s="4"/>
      <c r="L318" s="4"/>
      <c r="M318" s="4"/>
    </row>
    <row r="319" spans="1:13">
      <c r="A319" s="4"/>
      <c r="B319" s="1">
        <f t="shared" si="55"/>
        <v>142</v>
      </c>
      <c r="C319" s="1">
        <f t="shared" si="53"/>
        <v>145</v>
      </c>
      <c r="D319">
        <v>4</v>
      </c>
      <c r="E319" s="4" t="s">
        <v>315</v>
      </c>
      <c r="F319" s="4" t="s">
        <v>333</v>
      </c>
      <c r="G319" s="4" t="s">
        <v>12</v>
      </c>
      <c r="H319" s="4" t="s">
        <v>317</v>
      </c>
      <c r="I319" s="9" t="str">
        <f t="shared" si="54"/>
        <v>messageBlocks.add(new PayloadBlock(142, 145, 4, "Reserved slots", "number4", "u", "Consecutive slots"));</v>
      </c>
      <c r="J319" s="4"/>
      <c r="K319" s="4"/>
      <c r="L319" s="4"/>
      <c r="M319" s="4"/>
    </row>
    <row r="320" spans="1:13">
      <c r="A320" s="4"/>
      <c r="B320" s="1">
        <f t="shared" si="55"/>
        <v>146</v>
      </c>
      <c r="C320" s="1">
        <f t="shared" si="53"/>
        <v>148</v>
      </c>
      <c r="D320">
        <v>3</v>
      </c>
      <c r="E320" s="4" t="s">
        <v>318</v>
      </c>
      <c r="F320" s="4" t="s">
        <v>334</v>
      </c>
      <c r="G320" s="4" t="s">
        <v>12</v>
      </c>
      <c r="H320" s="4" t="s">
        <v>320</v>
      </c>
      <c r="I320" s="9" t="str">
        <f t="shared" si="54"/>
        <v>messageBlocks.add(new PayloadBlock(146, 148, 3, "Time-out", "timeout4", "u", "Allocation timeout in minutes"));</v>
      </c>
      <c r="J320" s="4"/>
      <c r="K320" s="4"/>
      <c r="L320" s="4"/>
      <c r="M320" s="4"/>
    </row>
    <row r="321" spans="1:13">
      <c r="A321" s="4"/>
      <c r="B321" s="1">
        <f t="shared" si="55"/>
        <v>149</v>
      </c>
      <c r="C321" s="1">
        <f t="shared" si="53"/>
        <v>159</v>
      </c>
      <c r="D321">
        <v>11</v>
      </c>
      <c r="E321" s="4" t="s">
        <v>321</v>
      </c>
      <c r="F321" s="4" t="s">
        <v>335</v>
      </c>
      <c r="G321" s="4" t="s">
        <v>12</v>
      </c>
      <c r="H321" s="4" t="s">
        <v>322</v>
      </c>
      <c r="I321" s="9" t="str">
        <f t="shared" si="54"/>
        <v>messageBlocks.add(new PayloadBlock(149, 159, 11, "Increment", "increment4", "u", "Repeat increment"));</v>
      </c>
      <c r="J321" s="4"/>
      <c r="K321" s="4"/>
      <c r="L321" s="4"/>
      <c r="M321" s="4"/>
    </row>
    <row r="322" spans="1:13">
      <c r="A322" s="4"/>
      <c r="D322">
        <v>6</v>
      </c>
      <c r="E322" s="4" t="s">
        <v>52</v>
      </c>
      <c r="F322" s="4"/>
      <c r="G322" s="4" t="s">
        <v>53</v>
      </c>
      <c r="H322" s="4" t="s">
        <v>336</v>
      </c>
      <c r="I322" s="9"/>
      <c r="J322" s="4"/>
      <c r="K322" s="4"/>
      <c r="L322" s="4"/>
      <c r="M322" s="4"/>
    </row>
    <row r="323" spans="1:13">
      <c r="A323" s="4"/>
      <c r="D323" t="s">
        <v>337</v>
      </c>
      <c r="E323" s="4"/>
      <c r="F323" s="4"/>
      <c r="G323" s="4"/>
      <c r="H323" s="4"/>
      <c r="J323" s="4"/>
      <c r="K323" s="4"/>
      <c r="L323" s="4"/>
      <c r="M323" s="4"/>
    </row>
    <row r="324" spans="1:13">
      <c r="A324" s="4"/>
      <c r="E324" s="4"/>
      <c r="F324" s="4"/>
      <c r="G324" s="4"/>
      <c r="H324" s="4"/>
      <c r="I324" s="4"/>
      <c r="J324" s="4"/>
      <c r="K324" s="4"/>
      <c r="L324" s="4"/>
      <c r="M324" s="4"/>
    </row>
    <row r="325" spans="1:13">
      <c r="A325" s="5" t="s">
        <v>7</v>
      </c>
      <c r="B325" s="6" t="s">
        <v>338</v>
      </c>
      <c r="C325" s="1" t="s">
        <v>339</v>
      </c>
      <c r="E325" s="4"/>
      <c r="F325" s="4"/>
      <c r="G325" s="4"/>
      <c r="H325" s="4"/>
      <c r="I325" s="4"/>
      <c r="J325" s="4"/>
      <c r="K325" s="4"/>
      <c r="L325" s="4"/>
      <c r="M325" s="4"/>
    </row>
    <row r="326" spans="1:13">
      <c r="A326" s="4"/>
      <c r="B326" s="1">
        <v>0</v>
      </c>
      <c r="C326" s="1">
        <f t="shared" ref="C326:C343" si="56">B326+D326-1</f>
        <v>5</v>
      </c>
      <c r="D326">
        <v>6</v>
      </c>
      <c r="E326" s="4" t="s">
        <v>10</v>
      </c>
      <c r="F326" s="4" t="s">
        <v>11</v>
      </c>
      <c r="G326" s="4" t="s">
        <v>12</v>
      </c>
      <c r="H326" s="4" t="s">
        <v>340</v>
      </c>
      <c r="I326" t="str">
        <f t="shared" ref="I326:I333" si="57">"messageBlocks.add(new PayloadBlock("&amp;B326&amp;", "&amp;C326&amp;", "&amp;D326&amp;", "&amp;CHAR(34)&amp;E326&amp;CHAR(34)&amp;", "&amp;CHAR(34)&amp;F326&amp;CHAR(34)&amp;", "&amp;CHAR(34)&amp;G326&amp;CHAR(34)&amp;", "&amp;CHAR(34)&amp;H326&amp;CHAR(34)&amp;"));"</f>
        <v>messageBlocks.add(new PayloadBlock(0, 5, 6, "Message Type", "type", "u", "Constant: 21"));</v>
      </c>
      <c r="J326" s="4"/>
      <c r="K326" s="4"/>
      <c r="L326" s="4"/>
      <c r="M326" s="4"/>
    </row>
    <row r="327" spans="1:13">
      <c r="A327" s="4"/>
      <c r="B327" s="1">
        <f t="shared" ref="B327:B343" si="58">B326+D326</f>
        <v>6</v>
      </c>
      <c r="C327" s="1">
        <f t="shared" si="56"/>
        <v>7</v>
      </c>
      <c r="D327">
        <v>2</v>
      </c>
      <c r="E327" s="4" t="s">
        <v>14</v>
      </c>
      <c r="F327" s="4" t="s">
        <v>15</v>
      </c>
      <c r="G327" s="4" t="s">
        <v>12</v>
      </c>
      <c r="H327" s="4" t="s">
        <v>312</v>
      </c>
      <c r="I327" t="str">
        <f t="shared" si="57"/>
        <v>messageBlocks.add(new PayloadBlock(6, 7, 2, "Repeat Indicator", "repeat", "u", "As in CNB"));</v>
      </c>
      <c r="J327" s="4"/>
      <c r="K327" s="4"/>
      <c r="L327" s="4"/>
      <c r="M327" s="4"/>
    </row>
    <row r="328" spans="1:13">
      <c r="A328" s="4"/>
      <c r="B328" s="1">
        <f t="shared" si="58"/>
        <v>8</v>
      </c>
      <c r="C328" s="1">
        <f t="shared" si="56"/>
        <v>37</v>
      </c>
      <c r="D328">
        <v>30</v>
      </c>
      <c r="E328" s="4" t="s">
        <v>17</v>
      </c>
      <c r="F328" s="4" t="s">
        <v>18</v>
      </c>
      <c r="G328" s="4" t="s">
        <v>12</v>
      </c>
      <c r="H328" s="4" t="s">
        <v>99</v>
      </c>
      <c r="I328" t="str">
        <f t="shared" si="57"/>
        <v>messageBlocks.add(new PayloadBlock(8, 37, 30, "MMSI", "mmsi", "u", "9 digits"));</v>
      </c>
      <c r="J328" s="4"/>
      <c r="K328" s="4"/>
      <c r="L328" s="4"/>
      <c r="M328" s="4"/>
    </row>
    <row r="329" spans="1:13">
      <c r="A329" s="4"/>
      <c r="B329" s="1">
        <f t="shared" si="58"/>
        <v>38</v>
      </c>
      <c r="C329" s="1">
        <f t="shared" si="56"/>
        <v>42</v>
      </c>
      <c r="D329">
        <v>5</v>
      </c>
      <c r="E329" s="4" t="s">
        <v>341</v>
      </c>
      <c r="F329" s="4" t="s">
        <v>342</v>
      </c>
      <c r="G329" s="4" t="s">
        <v>22</v>
      </c>
      <c r="H329" s="4" t="s">
        <v>343</v>
      </c>
      <c r="I329" t="str">
        <f t="shared" si="57"/>
        <v>messageBlocks.add(new PayloadBlock(38, 42, 5, "Aid type", "aid_type", "e", "See "Navaid Types""));</v>
      </c>
      <c r="J329" s="4"/>
      <c r="K329" s="4"/>
      <c r="L329" s="4"/>
      <c r="M329" s="4"/>
    </row>
    <row r="330" spans="1:13">
      <c r="A330" s="4"/>
      <c r="B330" s="1">
        <f t="shared" si="58"/>
        <v>43</v>
      </c>
      <c r="C330" s="1">
        <f t="shared" si="56"/>
        <v>162</v>
      </c>
      <c r="D330">
        <v>120</v>
      </c>
      <c r="E330" s="4" t="s">
        <v>3</v>
      </c>
      <c r="F330" s="4" t="s">
        <v>344</v>
      </c>
      <c r="G330" s="4" t="s">
        <v>108</v>
      </c>
      <c r="H330" s="4" t="s">
        <v>345</v>
      </c>
      <c r="I330" t="str">
        <f t="shared" si="57"/>
        <v>messageBlocks.add(new PayloadBlock(43, 162, 120, "Name", "name", "t", "Name in sixbit chars"));</v>
      </c>
      <c r="J330" s="4"/>
      <c r="K330" s="4"/>
      <c r="L330" s="4"/>
      <c r="M330" s="4"/>
    </row>
    <row r="331" spans="1:13">
      <c r="A331" s="4"/>
      <c r="B331" s="1">
        <f t="shared" si="58"/>
        <v>163</v>
      </c>
      <c r="C331" s="1">
        <f t="shared" si="56"/>
        <v>163</v>
      </c>
      <c r="D331">
        <v>1</v>
      </c>
      <c r="E331" s="4" t="s">
        <v>31</v>
      </c>
      <c r="F331" s="4" t="s">
        <v>32</v>
      </c>
      <c r="G331" s="4" t="s">
        <v>33</v>
      </c>
      <c r="H331" s="4" t="s">
        <v>312</v>
      </c>
      <c r="I331" t="str">
        <f t="shared" si="57"/>
        <v>messageBlocks.add(new PayloadBlock(163, 163, 1, "Position Accuracy", "accuracy", "b", "As in CNB"));</v>
      </c>
      <c r="J331" s="4"/>
      <c r="K331" s="4"/>
      <c r="L331" s="4"/>
      <c r="M331" s="4"/>
    </row>
    <row r="332" spans="1:13">
      <c r="A332" s="4"/>
      <c r="B332" s="1">
        <f t="shared" si="58"/>
        <v>164</v>
      </c>
      <c r="C332" s="1">
        <f t="shared" si="56"/>
        <v>191</v>
      </c>
      <c r="D332">
        <v>28</v>
      </c>
      <c r="E332" s="4" t="s">
        <v>34</v>
      </c>
      <c r="F332" s="4" t="s">
        <v>35</v>
      </c>
      <c r="G332" s="4" t="s">
        <v>36</v>
      </c>
      <c r="H332" s="4" t="s">
        <v>197</v>
      </c>
      <c r="I332" t="str">
        <f t="shared" si="57"/>
        <v>messageBlocks.add(new PayloadBlock(164, 191, 28, "Longitude", "lon", "I4", "Minutes/10000 (as in CNB)"));</v>
      </c>
      <c r="J332" s="4"/>
      <c r="K332" s="4"/>
      <c r="L332" s="4"/>
      <c r="M332" s="4"/>
    </row>
    <row r="333" spans="1:13">
      <c r="A333" s="4"/>
      <c r="B333" s="1">
        <f t="shared" si="58"/>
        <v>192</v>
      </c>
      <c r="C333" s="1">
        <f t="shared" si="56"/>
        <v>218</v>
      </c>
      <c r="D333">
        <v>27</v>
      </c>
      <c r="E333" s="4" t="s">
        <v>38</v>
      </c>
      <c r="F333" s="4" t="s">
        <v>39</v>
      </c>
      <c r="G333" s="4" t="s">
        <v>36</v>
      </c>
      <c r="H333" s="4" t="s">
        <v>197</v>
      </c>
      <c r="I333" t="str">
        <f t="shared" si="57"/>
        <v>messageBlocks.add(new PayloadBlock(192, 218, 27, "Latitude", "lat", "I4", "Minutes/10000 (as in CNB)"));</v>
      </c>
      <c r="J333" s="4"/>
      <c r="K333" s="4"/>
      <c r="L333" s="4"/>
      <c r="M333" s="4"/>
    </row>
    <row r="334" spans="1:13">
      <c r="A334" s="4"/>
      <c r="B334" s="1">
        <f t="shared" si="58"/>
        <v>219</v>
      </c>
      <c r="C334" s="1">
        <f t="shared" si="56"/>
        <v>248</v>
      </c>
      <c r="D334">
        <v>30</v>
      </c>
      <c r="E334" s="4" t="s">
        <v>116</v>
      </c>
      <c r="F334" s="4" t="s">
        <v>117</v>
      </c>
      <c r="G334" s="4" t="s">
        <v>12</v>
      </c>
      <c r="H334" s="4" t="s">
        <v>118</v>
      </c>
      <c r="I334" t="str">
        <f>"messageBlocks.add(new PayloadBlock("&amp;C334&amp;", "&amp;D334&amp;", "&amp;D334&amp;", "&amp;CHAR(34)&amp;E334&amp;CHAR(34)&amp;", "&amp;CHAR(34)&amp;F334&amp;CHAR(34)&amp;", "&amp;CHAR(34)&amp;G334&amp;CHAR(34)&amp;", "&amp;CHAR(34)&amp;H334&amp;CHAR(34)&amp;"));"</f>
        <v>messageBlocks.add(new PayloadBlock(248, 30, 30, "Vessel Dimensions", "dimension", "u", "Meters"));</v>
      </c>
      <c r="J334" s="4"/>
      <c r="K334" s="4"/>
      <c r="L334" s="4"/>
      <c r="M334" s="4"/>
    </row>
    <row r="335" spans="1:13">
      <c r="A335" s="4"/>
      <c r="B335" s="1">
        <f t="shared" si="58"/>
        <v>249</v>
      </c>
      <c r="C335" s="1">
        <f t="shared" si="56"/>
        <v>252</v>
      </c>
      <c r="D335">
        <v>4</v>
      </c>
      <c r="E335" s="4" t="s">
        <v>89</v>
      </c>
      <c r="F335" s="4" t="s">
        <v>90</v>
      </c>
      <c r="G335" s="4" t="s">
        <v>22</v>
      </c>
      <c r="H335" s="4" t="s">
        <v>346</v>
      </c>
      <c r="I335" t="str">
        <f t="shared" ref="I335:I343" si="59">"messageBlocks.add(new PayloadBlock("&amp;B335&amp;", "&amp;C335&amp;", "&amp;D335&amp;", "&amp;CHAR(34)&amp;E335&amp;CHAR(34)&amp;", "&amp;CHAR(34)&amp;F335&amp;CHAR(34)&amp;", "&amp;CHAR(34)&amp;G335&amp;CHAR(34)&amp;", "&amp;CHAR(34)&amp;H335&amp;CHAR(34)&amp;"));"</f>
        <v>messageBlocks.add(new PayloadBlock(249, 252, 4, "Type of EPFD", "epfd", "e", "As in Message Type 4"));</v>
      </c>
      <c r="J335" s="4"/>
      <c r="K335" s="4"/>
      <c r="L335" s="4"/>
      <c r="M335" s="4"/>
    </row>
    <row r="336" spans="1:13">
      <c r="A336" s="4"/>
      <c r="B336" s="1">
        <f t="shared" si="58"/>
        <v>253</v>
      </c>
      <c r="C336" s="1">
        <f t="shared" si="56"/>
        <v>258</v>
      </c>
      <c r="D336">
        <v>6</v>
      </c>
      <c r="E336" s="4" t="s">
        <v>347</v>
      </c>
      <c r="F336" s="4" t="s">
        <v>47</v>
      </c>
      <c r="G336" s="4" t="s">
        <v>12</v>
      </c>
      <c r="H336" s="4" t="s">
        <v>348</v>
      </c>
      <c r="I336" t="str">
        <f t="shared" si="59"/>
        <v>messageBlocks.add(new PayloadBlock(253, 258, 6, "UTC second", "second", "u", "As in Message Types 1-3"));</v>
      </c>
      <c r="J336" s="4"/>
      <c r="K336" s="4"/>
      <c r="L336" s="4"/>
      <c r="M336" s="4"/>
    </row>
    <row r="337" spans="1:13">
      <c r="A337" s="4"/>
      <c r="B337" s="1">
        <f t="shared" si="58"/>
        <v>259</v>
      </c>
      <c r="C337" s="1">
        <f t="shared" si="56"/>
        <v>259</v>
      </c>
      <c r="D337">
        <v>1</v>
      </c>
      <c r="E337" s="4" t="s">
        <v>349</v>
      </c>
      <c r="F337" s="4" t="s">
        <v>350</v>
      </c>
      <c r="G337" s="4" t="s">
        <v>33</v>
      </c>
      <c r="H337" s="4" t="s">
        <v>351</v>
      </c>
      <c r="I337" t="str">
        <f t="shared" si="59"/>
        <v>messageBlocks.add(new PayloadBlock(259, 259, 1, "Off-Position Indicator", "off_position", "b", "See Below"));</v>
      </c>
      <c r="J337" s="4"/>
      <c r="K337" s="4"/>
      <c r="L337" s="4"/>
      <c r="M337" s="4"/>
    </row>
    <row r="338" spans="1:13">
      <c r="A338" s="4"/>
      <c r="B338" s="1">
        <f t="shared" si="58"/>
        <v>260</v>
      </c>
      <c r="C338" s="1">
        <f t="shared" si="56"/>
        <v>267</v>
      </c>
      <c r="D338">
        <v>8</v>
      </c>
      <c r="E338" s="4" t="s">
        <v>204</v>
      </c>
      <c r="F338" s="4" t="s">
        <v>205</v>
      </c>
      <c r="G338" s="4" t="s">
        <v>12</v>
      </c>
      <c r="H338" s="4" t="s">
        <v>281</v>
      </c>
      <c r="I338" t="str">
        <f t="shared" si="59"/>
        <v>messageBlocks.add(new PayloadBlock(260, 267, 8, "Regional reserved", "regional", "u", "Uninterpreted"));</v>
      </c>
      <c r="J338" s="4"/>
      <c r="K338" s="4"/>
      <c r="L338" s="4"/>
      <c r="M338" s="4"/>
    </row>
    <row r="339" spans="1:13">
      <c r="A339" s="4"/>
      <c r="B339" s="1">
        <f t="shared" si="58"/>
        <v>268</v>
      </c>
      <c r="C339" s="1">
        <f t="shared" si="56"/>
        <v>268</v>
      </c>
      <c r="D339">
        <v>1</v>
      </c>
      <c r="E339" s="4" t="s">
        <v>55</v>
      </c>
      <c r="F339" s="4" t="s">
        <v>56</v>
      </c>
      <c r="G339" s="4" t="s">
        <v>33</v>
      </c>
      <c r="H339" s="4" t="s">
        <v>312</v>
      </c>
      <c r="I339" t="str">
        <f t="shared" si="59"/>
        <v>messageBlocks.add(new PayloadBlock(268, 268, 1, "RAIM flag", "raim", "b", "As in CNB"));</v>
      </c>
      <c r="J339" s="4"/>
      <c r="K339" s="4"/>
      <c r="L339" s="4"/>
      <c r="M339" s="4"/>
    </row>
    <row r="340" spans="1:13">
      <c r="A340" s="4"/>
      <c r="B340" s="1">
        <f t="shared" si="58"/>
        <v>269</v>
      </c>
      <c r="C340" s="1">
        <f t="shared" si="56"/>
        <v>269</v>
      </c>
      <c r="D340">
        <v>1</v>
      </c>
      <c r="E340" s="4" t="s">
        <v>352</v>
      </c>
      <c r="F340" s="4" t="s">
        <v>353</v>
      </c>
      <c r="G340" s="4" t="s">
        <v>33</v>
      </c>
      <c r="H340" s="4" t="s">
        <v>351</v>
      </c>
      <c r="I340" t="str">
        <f t="shared" si="59"/>
        <v>messageBlocks.add(new PayloadBlock(269, 269, 1, "Virtual-aid flag", "virtual_aid", "b", "See Below"));</v>
      </c>
      <c r="J340" s="4"/>
      <c r="K340" s="4"/>
      <c r="L340" s="4"/>
      <c r="M340" s="4"/>
    </row>
    <row r="341" spans="1:13">
      <c r="A341" s="4"/>
      <c r="B341" s="1">
        <f t="shared" si="58"/>
        <v>270</v>
      </c>
      <c r="C341" s="1">
        <f t="shared" si="56"/>
        <v>270</v>
      </c>
      <c r="D341">
        <v>1</v>
      </c>
      <c r="E341" s="4" t="s">
        <v>210</v>
      </c>
      <c r="F341" s="4" t="s">
        <v>209</v>
      </c>
      <c r="G341" s="4" t="s">
        <v>33</v>
      </c>
      <c r="H341" s="4" t="s">
        <v>308</v>
      </c>
      <c r="I341" t="str">
        <f t="shared" si="59"/>
        <v>messageBlocks.add(new PayloadBlock(270, 270, 1, "Assigned-mode flag", "assigned", "b", "See [IALA] for details"));</v>
      </c>
      <c r="J341" s="4"/>
      <c r="K341" s="4"/>
      <c r="L341" s="4"/>
      <c r="M341" s="4"/>
    </row>
    <row r="342" spans="1:13">
      <c r="A342" s="4"/>
      <c r="B342" s="1">
        <f t="shared" si="58"/>
        <v>271</v>
      </c>
      <c r="C342" s="1">
        <f t="shared" si="56"/>
        <v>271</v>
      </c>
      <c r="D342">
        <v>1</v>
      </c>
      <c r="E342" s="4" t="s">
        <v>52</v>
      </c>
      <c r="F342" s="4"/>
      <c r="G342" s="4" t="s">
        <v>53</v>
      </c>
      <c r="H342" s="4" t="s">
        <v>54</v>
      </c>
      <c r="I342" t="str">
        <f t="shared" si="59"/>
        <v>messageBlocks.add(new PayloadBlock(271, 271, 1, "Spare", "", "x", "Not used"));</v>
      </c>
      <c r="J342" s="4"/>
      <c r="K342" s="4"/>
      <c r="L342" s="4"/>
      <c r="M342" s="4"/>
    </row>
    <row r="343" spans="1:13">
      <c r="A343" s="4"/>
      <c r="B343" s="1">
        <f t="shared" si="58"/>
        <v>272</v>
      </c>
      <c r="C343" s="1">
        <f t="shared" si="56"/>
        <v>359</v>
      </c>
      <c r="D343">
        <v>88</v>
      </c>
      <c r="E343" s="4" t="s">
        <v>354</v>
      </c>
      <c r="F343" s="4"/>
      <c r="G343" s="4" t="s">
        <v>108</v>
      </c>
      <c r="H343" s="4" t="s">
        <v>351</v>
      </c>
      <c r="I343" t="str">
        <f t="shared" si="59"/>
        <v>messageBlocks.add(new PayloadBlock(272, 359, 88, "Name Extension", "", "t", "See Below"));</v>
      </c>
      <c r="J343" s="4"/>
      <c r="K343" s="4"/>
      <c r="L343" s="4"/>
      <c r="M343" s="4"/>
    </row>
    <row r="344" spans="1:13">
      <c r="A344" s="4"/>
      <c r="D344">
        <v>6</v>
      </c>
      <c r="E344" s="4" t="s">
        <v>52</v>
      </c>
      <c r="F344" s="4"/>
      <c r="G344" s="4" t="s">
        <v>53</v>
      </c>
      <c r="H344" s="4" t="s">
        <v>336</v>
      </c>
      <c r="J344" s="4"/>
      <c r="K344" s="4"/>
      <c r="L344" s="4"/>
      <c r="M344" s="4"/>
    </row>
    <row r="345" spans="1:13">
      <c r="A345" s="4"/>
      <c r="D345">
        <f>SUM(D326:D343)</f>
        <v>360</v>
      </c>
      <c r="E345" s="4"/>
      <c r="F345" s="4"/>
      <c r="G345" s="4"/>
      <c r="H345" s="4"/>
      <c r="J345" s="4"/>
      <c r="K345" s="4"/>
      <c r="L345" s="4"/>
      <c r="M345" s="4"/>
    </row>
    <row r="346" spans="1:13">
      <c r="A346" s="4"/>
      <c r="E346" s="4"/>
      <c r="F346" s="4"/>
      <c r="G346" s="4"/>
      <c r="H346" s="4"/>
      <c r="I346" s="4"/>
      <c r="J346" s="4"/>
      <c r="K346" s="4"/>
      <c r="L346" s="4"/>
      <c r="M346" s="4"/>
    </row>
    <row r="347" spans="1:13">
      <c r="A347" s="4" t="s">
        <v>7</v>
      </c>
      <c r="B347" s="1" t="s">
        <v>355</v>
      </c>
      <c r="E347" s="4"/>
      <c r="F347" s="4"/>
      <c r="G347" s="4"/>
      <c r="H347" s="4"/>
      <c r="I347" s="4"/>
      <c r="J347" s="4"/>
      <c r="K347" s="4"/>
      <c r="L347" s="4"/>
      <c r="M347" s="4"/>
    </row>
    <row r="348" spans="1:13">
      <c r="A348" s="4"/>
      <c r="B348" s="1">
        <v>0</v>
      </c>
      <c r="C348" s="1">
        <f t="shared" ref="C348:C364" si="60">B348+D348-1</f>
        <v>5</v>
      </c>
      <c r="D348">
        <v>6</v>
      </c>
      <c r="E348" s="4" t="s">
        <v>10</v>
      </c>
      <c r="F348" s="4" t="s">
        <v>11</v>
      </c>
      <c r="G348" s="4" t="s">
        <v>12</v>
      </c>
      <c r="H348" s="4" t="s">
        <v>356</v>
      </c>
      <c r="I348" t="str">
        <f t="shared" ref="I348:I364" si="61">"messageBlocks.add(new PayloadBlock("&amp;B348&amp;", "&amp;C348&amp;", "&amp;D348&amp;", "&amp;CHAR(34)&amp;E348&amp;CHAR(34)&amp;", "&amp;CHAR(34)&amp;F348&amp;CHAR(34)&amp;", "&amp;CHAR(34)&amp;G348&amp;CHAR(34)&amp;", "&amp;CHAR(34)&amp;H348&amp;CHAR(34)&amp;"));"</f>
        <v>messageBlocks.add(new PayloadBlock(0, 5, 6, "Message Type", "type", "u", "Constant: 22"));</v>
      </c>
      <c r="J348" s="4"/>
      <c r="K348" s="4"/>
      <c r="L348" s="4"/>
      <c r="M348" s="4"/>
    </row>
    <row r="349" spans="1:13">
      <c r="A349" s="4"/>
      <c r="B349" s="1">
        <f t="shared" ref="B349:B364" si="62">B348+D348</f>
        <v>6</v>
      </c>
      <c r="C349" s="1">
        <f t="shared" si="60"/>
        <v>7</v>
      </c>
      <c r="D349">
        <v>2</v>
      </c>
      <c r="E349" s="4" t="s">
        <v>14</v>
      </c>
      <c r="F349" s="4" t="s">
        <v>15</v>
      </c>
      <c r="G349" s="4" t="s">
        <v>12</v>
      </c>
      <c r="H349" s="4" t="s">
        <v>71</v>
      </c>
      <c r="I349" t="str">
        <f t="shared" si="61"/>
        <v>messageBlocks.add(new PayloadBlock(6, 7, 2, "Repeat Indicator", "repeat", "u", "As in Common Navigation Block"));</v>
      </c>
      <c r="J349" s="4"/>
      <c r="K349" s="4"/>
      <c r="L349" s="4"/>
      <c r="M349" s="4"/>
    </row>
    <row r="350" spans="1:13">
      <c r="A350" s="4"/>
      <c r="B350" s="1">
        <f t="shared" si="62"/>
        <v>8</v>
      </c>
      <c r="C350" s="1">
        <f t="shared" si="60"/>
        <v>37</v>
      </c>
      <c r="D350">
        <v>30</v>
      </c>
      <c r="E350" s="4" t="s">
        <v>17</v>
      </c>
      <c r="F350" s="4" t="s">
        <v>18</v>
      </c>
      <c r="G350" s="4" t="s">
        <v>12</v>
      </c>
      <c r="H350" s="4" t="s">
        <v>19</v>
      </c>
      <c r="I350" t="str">
        <f t="shared" si="61"/>
        <v>messageBlocks.add(new PayloadBlock(8, 37, 30, "MMSI", "mmsi", "u", "9 decimal digits"));</v>
      </c>
      <c r="J350" s="4"/>
      <c r="K350" s="4"/>
      <c r="L350" s="4"/>
      <c r="M350" s="4"/>
    </row>
    <row r="351" spans="1:13">
      <c r="A351" s="4"/>
      <c r="B351" s="1">
        <f t="shared" si="62"/>
        <v>38</v>
      </c>
      <c r="C351" s="1">
        <f t="shared" si="60"/>
        <v>39</v>
      </c>
      <c r="D351">
        <v>2</v>
      </c>
      <c r="E351" s="4" t="s">
        <v>52</v>
      </c>
      <c r="F351" s="4"/>
      <c r="G351" s="4" t="s">
        <v>53</v>
      </c>
      <c r="H351" s="4" t="s">
        <v>54</v>
      </c>
      <c r="I351" t="str">
        <f t="shared" si="61"/>
        <v>messageBlocks.add(new PayloadBlock(38, 39, 2, "Spare", "", "x", "Not used"));</v>
      </c>
      <c r="J351" s="4"/>
      <c r="K351" s="4"/>
      <c r="L351" s="4"/>
      <c r="M351" s="4"/>
    </row>
    <row r="352" spans="1:13">
      <c r="A352" s="4"/>
      <c r="B352" s="1">
        <f t="shared" si="62"/>
        <v>40</v>
      </c>
      <c r="C352" s="1">
        <f t="shared" si="60"/>
        <v>51</v>
      </c>
      <c r="D352">
        <v>12</v>
      </c>
      <c r="E352" s="4" t="s">
        <v>357</v>
      </c>
      <c r="F352" s="4" t="s">
        <v>358</v>
      </c>
      <c r="G352" s="4" t="s">
        <v>12</v>
      </c>
      <c r="H352" s="4" t="s">
        <v>359</v>
      </c>
      <c r="I352" t="str">
        <f t="shared" si="61"/>
        <v>messageBlocks.add(new PayloadBlock(40, 51, 12, "Channel A", "channel_a", "u", "Channel number"));</v>
      </c>
      <c r="J352" s="4"/>
      <c r="K352" s="4"/>
      <c r="L352" s="4"/>
      <c r="M352" s="4"/>
    </row>
    <row r="353" spans="1:13">
      <c r="A353" s="4"/>
      <c r="B353" s="1">
        <f t="shared" si="62"/>
        <v>52</v>
      </c>
      <c r="C353" s="1">
        <f t="shared" si="60"/>
        <v>63</v>
      </c>
      <c r="D353">
        <v>12</v>
      </c>
      <c r="E353" s="4" t="s">
        <v>360</v>
      </c>
      <c r="F353" s="4" t="s">
        <v>361</v>
      </c>
      <c r="G353" s="4" t="s">
        <v>12</v>
      </c>
      <c r="H353" s="4" t="s">
        <v>359</v>
      </c>
      <c r="I353" t="str">
        <f t="shared" si="61"/>
        <v>messageBlocks.add(new PayloadBlock(52, 63, 12, "Channel B", "channel_b", "u", "Channel number"));</v>
      </c>
      <c r="J353" s="4"/>
      <c r="K353" s="4"/>
      <c r="L353" s="4"/>
      <c r="M353" s="4"/>
    </row>
    <row r="354" spans="1:13">
      <c r="A354" s="4"/>
      <c r="B354" s="1">
        <f t="shared" si="62"/>
        <v>64</v>
      </c>
      <c r="C354" s="1">
        <f t="shared" si="60"/>
        <v>67</v>
      </c>
      <c r="D354">
        <v>4</v>
      </c>
      <c r="E354" s="4" t="s">
        <v>362</v>
      </c>
      <c r="F354" s="4" t="s">
        <v>363</v>
      </c>
      <c r="G354" s="4" t="s">
        <v>12</v>
      </c>
      <c r="H354" s="4" t="s">
        <v>364</v>
      </c>
      <c r="I354" t="str">
        <f t="shared" si="61"/>
        <v>messageBlocks.add(new PayloadBlock(64, 67, 4, "Tx/Rx mode", "txrx", "u", "Transmit/receive mode"));</v>
      </c>
      <c r="J354" s="4"/>
      <c r="K354" s="4"/>
      <c r="L354" s="4"/>
      <c r="M354" s="4"/>
    </row>
    <row r="355" spans="1:13">
      <c r="A355" s="4"/>
      <c r="B355" s="1">
        <f t="shared" si="62"/>
        <v>68</v>
      </c>
      <c r="C355" s="1">
        <f t="shared" si="60"/>
        <v>68</v>
      </c>
      <c r="D355">
        <v>1</v>
      </c>
      <c r="E355" s="4" t="s">
        <v>365</v>
      </c>
      <c r="F355" s="4" t="s">
        <v>366</v>
      </c>
      <c r="G355" s="4" t="s">
        <v>33</v>
      </c>
      <c r="H355" s="4" t="s">
        <v>367</v>
      </c>
      <c r="I355" t="str">
        <f t="shared" si="61"/>
        <v>messageBlocks.add(new PayloadBlock(68, 68, 1, "Power", "power", "b", "Low=0, high=1"));</v>
      </c>
      <c r="J355" s="4"/>
      <c r="K355" s="4"/>
      <c r="L355" s="4"/>
      <c r="M355" s="4"/>
    </row>
    <row r="356" spans="1:13">
      <c r="A356" s="4"/>
      <c r="B356" s="1">
        <f t="shared" si="62"/>
        <v>69</v>
      </c>
      <c r="C356" s="1">
        <f t="shared" si="60"/>
        <v>86</v>
      </c>
      <c r="D356">
        <v>18</v>
      </c>
      <c r="E356" s="4" t="s">
        <v>368</v>
      </c>
      <c r="F356" s="4" t="s">
        <v>369</v>
      </c>
      <c r="G356" s="4" t="s">
        <v>265</v>
      </c>
      <c r="H356" s="4" t="s">
        <v>370</v>
      </c>
      <c r="I356" t="str">
        <f t="shared" si="61"/>
        <v>messageBlocks.add(new PayloadBlock(69, 86, 18, "NE Longitude", "ne_lon", "I1", "NE longitude to 0.1 minutes"));</v>
      </c>
      <c r="J356" s="4"/>
      <c r="K356" s="4"/>
      <c r="L356" s="4"/>
      <c r="M356" s="4"/>
    </row>
    <row r="357" spans="1:13">
      <c r="A357" s="4"/>
      <c r="B357" s="1">
        <f t="shared" si="62"/>
        <v>87</v>
      </c>
      <c r="C357" s="1">
        <f t="shared" si="60"/>
        <v>103</v>
      </c>
      <c r="D357">
        <v>17</v>
      </c>
      <c r="E357" s="4" t="s">
        <v>371</v>
      </c>
      <c r="F357" s="4" t="s">
        <v>372</v>
      </c>
      <c r="G357" s="4" t="s">
        <v>265</v>
      </c>
      <c r="H357" s="4" t="s">
        <v>373</v>
      </c>
      <c r="I357" t="str">
        <f t="shared" si="61"/>
        <v>messageBlocks.add(new PayloadBlock(87, 103, 17, "NE Latitude", "ne_lat", "I1", "NE latitude to 0.1 minutes"));</v>
      </c>
      <c r="J357" s="4"/>
      <c r="K357" s="4"/>
      <c r="L357" s="4"/>
      <c r="M357" s="4"/>
    </row>
    <row r="358" spans="1:13">
      <c r="A358" s="4"/>
      <c r="B358" s="1">
        <f t="shared" si="62"/>
        <v>104</v>
      </c>
      <c r="C358" s="1">
        <f t="shared" si="60"/>
        <v>121</v>
      </c>
      <c r="D358">
        <v>18</v>
      </c>
      <c r="E358" s="4" t="s">
        <v>374</v>
      </c>
      <c r="F358" s="4" t="s">
        <v>375</v>
      </c>
      <c r="G358" s="4" t="s">
        <v>265</v>
      </c>
      <c r="H358" s="4" t="s">
        <v>376</v>
      </c>
      <c r="I358" t="str">
        <f t="shared" si="61"/>
        <v>messageBlocks.add(new PayloadBlock(104, 121, 18, "SW Longitude", "sw_lon", "I1", "SW longitude to 0.1 minutes"));</v>
      </c>
      <c r="J358" s="4"/>
      <c r="K358" s="4"/>
      <c r="L358" s="4"/>
      <c r="M358" s="4"/>
    </row>
    <row r="359" spans="1:13">
      <c r="A359" s="4"/>
      <c r="B359" s="1">
        <f t="shared" si="62"/>
        <v>122</v>
      </c>
      <c r="C359" s="1">
        <f t="shared" si="60"/>
        <v>138</v>
      </c>
      <c r="D359">
        <v>17</v>
      </c>
      <c r="E359" s="4" t="s">
        <v>377</v>
      </c>
      <c r="F359" s="4" t="s">
        <v>378</v>
      </c>
      <c r="G359" s="4" t="s">
        <v>265</v>
      </c>
      <c r="H359" s="4" t="s">
        <v>379</v>
      </c>
      <c r="I359" t="str">
        <f t="shared" si="61"/>
        <v>messageBlocks.add(new PayloadBlock(122, 138, 17, "SW Latitude", "sw_lat", "I1", "SW latitude to 0.1 minutes"));</v>
      </c>
      <c r="J359" s="4"/>
      <c r="K359" s="4"/>
      <c r="L359" s="4"/>
      <c r="M359" s="4"/>
    </row>
    <row r="360" spans="1:13">
      <c r="A360" s="4"/>
      <c r="B360" s="1">
        <f t="shared" si="62"/>
        <v>139</v>
      </c>
      <c r="C360" s="1">
        <f t="shared" si="60"/>
        <v>139</v>
      </c>
      <c r="D360">
        <v>1</v>
      </c>
      <c r="E360" s="4" t="s">
        <v>380</v>
      </c>
      <c r="F360" s="4" t="s">
        <v>381</v>
      </c>
      <c r="G360" s="4" t="s">
        <v>33</v>
      </c>
      <c r="H360" s="4" t="s">
        <v>382</v>
      </c>
      <c r="I360" t="str">
        <f t="shared" si="61"/>
        <v>messageBlocks.add(new PayloadBlock(139, 139, 1, "Addressed", "addressed", "b", "0=Broadcast, 1=Addressed"));</v>
      </c>
      <c r="J360" s="4"/>
      <c r="K360" s="4"/>
      <c r="L360" s="4"/>
      <c r="M360" s="4"/>
    </row>
    <row r="361" spans="1:13">
      <c r="A361" s="4"/>
      <c r="B361" s="1">
        <f t="shared" si="62"/>
        <v>140</v>
      </c>
      <c r="C361" s="1">
        <f t="shared" si="60"/>
        <v>140</v>
      </c>
      <c r="D361">
        <v>1</v>
      </c>
      <c r="E361" s="4" t="s">
        <v>383</v>
      </c>
      <c r="F361" s="4" t="s">
        <v>384</v>
      </c>
      <c r="G361" s="4" t="s">
        <v>33</v>
      </c>
      <c r="H361" s="4" t="s">
        <v>385</v>
      </c>
      <c r="I361" t="str">
        <f t="shared" si="61"/>
        <v>messageBlocks.add(new PayloadBlock(140, 140, 1, "Channel A Band", "band_a", "b", "0=Default, 1=12.5kHz"));</v>
      </c>
      <c r="J361" s="4"/>
      <c r="K361" s="4"/>
      <c r="L361" s="4"/>
      <c r="M361" s="4"/>
    </row>
    <row r="362" spans="1:13">
      <c r="A362" s="4"/>
      <c r="B362" s="1">
        <f t="shared" si="62"/>
        <v>141</v>
      </c>
      <c r="C362" s="1">
        <f t="shared" si="60"/>
        <v>141</v>
      </c>
      <c r="D362">
        <v>1</v>
      </c>
      <c r="E362" s="4" t="s">
        <v>386</v>
      </c>
      <c r="F362" s="4" t="s">
        <v>387</v>
      </c>
      <c r="G362" s="4" t="s">
        <v>33</v>
      </c>
      <c r="H362" s="4" t="s">
        <v>385</v>
      </c>
      <c r="I362" t="str">
        <f t="shared" si="61"/>
        <v>messageBlocks.add(new PayloadBlock(141, 141, 1, "Channel B Band", "band_b", "b", "0=Default, 1=12.5kHz"));</v>
      </c>
      <c r="J362" s="4"/>
      <c r="K362" s="4"/>
      <c r="L362" s="4"/>
      <c r="M362" s="4"/>
    </row>
    <row r="363" spans="1:13">
      <c r="A363" s="4"/>
      <c r="B363" s="1">
        <f t="shared" si="62"/>
        <v>142</v>
      </c>
      <c r="C363" s="1">
        <f t="shared" si="60"/>
        <v>144</v>
      </c>
      <c r="D363">
        <v>3</v>
      </c>
      <c r="E363" s="4" t="s">
        <v>388</v>
      </c>
      <c r="F363" s="4" t="s">
        <v>389</v>
      </c>
      <c r="G363" s="4" t="s">
        <v>12</v>
      </c>
      <c r="H363" s="4" t="s">
        <v>390</v>
      </c>
      <c r="I363" t="str">
        <f t="shared" si="61"/>
        <v>messageBlocks.add(new PayloadBlock(142, 144, 3, "Zone size", "zonesize", "u", "Size of transitional zone"));</v>
      </c>
      <c r="J363" s="4"/>
      <c r="K363" s="4"/>
      <c r="L363" s="4"/>
      <c r="M363" s="4"/>
    </row>
    <row r="364" spans="1:13">
      <c r="A364" s="4"/>
      <c r="B364" s="1">
        <f t="shared" si="62"/>
        <v>145</v>
      </c>
      <c r="C364" s="1">
        <f t="shared" si="60"/>
        <v>167</v>
      </c>
      <c r="D364">
        <v>23</v>
      </c>
      <c r="E364" s="4" t="s">
        <v>52</v>
      </c>
      <c r="F364" s="4"/>
      <c r="G364" s="4" t="s">
        <v>53</v>
      </c>
      <c r="H364" s="4" t="s">
        <v>391</v>
      </c>
      <c r="I364" t="str">
        <f t="shared" si="61"/>
        <v>messageBlocks.add(new PayloadBlock(145, 167, 23, "Spare", "", "x", "Reserved for future use"));</v>
      </c>
      <c r="J364" s="4"/>
      <c r="K364" s="4"/>
      <c r="L364" s="4"/>
      <c r="M364" s="4"/>
    </row>
    <row r="365" spans="1:13">
      <c r="A365" s="4"/>
      <c r="D365">
        <f>SUM(D348:D364)</f>
        <v>168</v>
      </c>
      <c r="E365" s="4"/>
      <c r="F365" s="4"/>
      <c r="G365" s="4"/>
      <c r="H365" s="4"/>
      <c r="J365" s="4"/>
      <c r="K365" s="4"/>
      <c r="L365" s="4"/>
      <c r="M365" s="4"/>
    </row>
    <row r="366" spans="1:13">
      <c r="A366" s="4"/>
      <c r="E366" s="4"/>
      <c r="F366" s="4"/>
      <c r="G366" s="4"/>
      <c r="H366" s="4"/>
      <c r="I366" s="4"/>
      <c r="J366" s="4"/>
      <c r="K366" s="4"/>
      <c r="L366" s="4"/>
      <c r="M366" s="4"/>
    </row>
    <row r="367" spans="1:13">
      <c r="A367" s="4" t="s">
        <v>7</v>
      </c>
      <c r="B367" s="1" t="s">
        <v>392</v>
      </c>
      <c r="E367" s="4"/>
      <c r="F367" s="4"/>
      <c r="G367" s="4"/>
      <c r="H367" s="4"/>
      <c r="I367" s="4"/>
      <c r="J367" s="4"/>
      <c r="K367" s="4"/>
      <c r="L367" s="4"/>
      <c r="M367" s="4"/>
    </row>
    <row r="368" spans="1:13">
      <c r="A368" s="4"/>
      <c r="B368" s="1">
        <v>0</v>
      </c>
      <c r="C368" s="1">
        <f t="shared" ref="C368:C382" si="63">B368+D368-1</f>
        <v>5</v>
      </c>
      <c r="D368">
        <v>6</v>
      </c>
      <c r="E368" s="4" t="s">
        <v>10</v>
      </c>
      <c r="F368" s="4" t="s">
        <v>11</v>
      </c>
      <c r="G368" s="4" t="s">
        <v>12</v>
      </c>
      <c r="H368" s="4" t="s">
        <v>393</v>
      </c>
      <c r="I368" t="str">
        <f t="shared" ref="I368:I382" si="64">"messageBlocks.add(new PayloadBlock("&amp;B368&amp;", "&amp;C368&amp;", "&amp;D368&amp;", "&amp;CHAR(34)&amp;E368&amp;CHAR(34)&amp;", "&amp;CHAR(34)&amp;F368&amp;CHAR(34)&amp;", "&amp;CHAR(34)&amp;G368&amp;CHAR(34)&amp;", "&amp;CHAR(34)&amp;H368&amp;CHAR(34)&amp;"));"</f>
        <v>messageBlocks.add(new PayloadBlock(0, 5, 6, "Message Type", "type", "u", "Unsigned Integer: 23"));</v>
      </c>
      <c r="J368" s="4"/>
      <c r="K368" s="4"/>
      <c r="L368" s="4"/>
      <c r="M368" s="4"/>
    </row>
    <row r="369" spans="1:13">
      <c r="A369" s="4"/>
      <c r="B369" s="1">
        <f t="shared" ref="B369:B382" si="65">B368+D368</f>
        <v>6</v>
      </c>
      <c r="C369" s="1">
        <f t="shared" si="63"/>
        <v>7</v>
      </c>
      <c r="D369">
        <v>2</v>
      </c>
      <c r="E369" s="4" t="s">
        <v>14</v>
      </c>
      <c r="F369" s="4" t="s">
        <v>15</v>
      </c>
      <c r="G369" s="4" t="s">
        <v>12</v>
      </c>
      <c r="H369" s="4" t="s">
        <v>71</v>
      </c>
      <c r="I369" t="str">
        <f t="shared" si="64"/>
        <v>messageBlocks.add(new PayloadBlock(6, 7, 2, "Repeat Indicator", "repeat", "u", "As in Common Navigation Block"));</v>
      </c>
      <c r="J369" s="4"/>
      <c r="K369" s="4"/>
      <c r="L369" s="4"/>
      <c r="M369" s="4"/>
    </row>
    <row r="370" spans="1:13">
      <c r="A370" s="4"/>
      <c r="B370" s="1">
        <f t="shared" si="65"/>
        <v>8</v>
      </c>
      <c r="C370" s="1">
        <f t="shared" si="63"/>
        <v>37</v>
      </c>
      <c r="D370">
        <v>30</v>
      </c>
      <c r="E370" s="4" t="s">
        <v>17</v>
      </c>
      <c r="F370" s="4" t="s">
        <v>18</v>
      </c>
      <c r="G370" s="4" t="s">
        <v>12</v>
      </c>
      <c r="H370" s="4" t="s">
        <v>394</v>
      </c>
      <c r="I370" t="str">
        <f t="shared" si="64"/>
        <v>messageBlocks.add(new PayloadBlock(8, 37, 30, "MMSI", "mmsi", "u", "Unsigned Integer: 9 digits"));</v>
      </c>
      <c r="J370" s="4"/>
      <c r="K370" s="4"/>
      <c r="L370" s="4"/>
      <c r="M370" s="4"/>
    </row>
    <row r="371" spans="1:13">
      <c r="A371" s="4"/>
      <c r="B371" s="1">
        <f t="shared" si="65"/>
        <v>38</v>
      </c>
      <c r="C371" s="1">
        <f t="shared" si="63"/>
        <v>39</v>
      </c>
      <c r="D371">
        <v>2</v>
      </c>
      <c r="E371" s="4" t="s">
        <v>52</v>
      </c>
      <c r="F371" s="4"/>
      <c r="G371" s="4" t="s">
        <v>53</v>
      </c>
      <c r="H371" s="4" t="s">
        <v>54</v>
      </c>
      <c r="I371" t="str">
        <f t="shared" si="64"/>
        <v>messageBlocks.add(new PayloadBlock(38, 39, 2, "Spare", "", "x", "Not used"));</v>
      </c>
      <c r="J371" s="4"/>
      <c r="K371" s="4"/>
      <c r="L371" s="4"/>
      <c r="M371" s="4"/>
    </row>
    <row r="372" spans="1:13">
      <c r="A372" s="4"/>
      <c r="B372" s="1">
        <f t="shared" si="65"/>
        <v>40</v>
      </c>
      <c r="C372" s="1">
        <f t="shared" si="63"/>
        <v>57</v>
      </c>
      <c r="D372">
        <v>18</v>
      </c>
      <c r="E372" s="4" t="s">
        <v>368</v>
      </c>
      <c r="F372" s="4" t="s">
        <v>369</v>
      </c>
      <c r="G372" s="4" t="s">
        <v>12</v>
      </c>
      <c r="H372" s="4" t="s">
        <v>395</v>
      </c>
      <c r="I372" t="str">
        <f t="shared" si="64"/>
        <v>messageBlocks.add(new PayloadBlock(40, 57, 18, "NE Longitude", "ne_lon", "u", "Same as broadcast type 22"));</v>
      </c>
      <c r="J372" s="4"/>
      <c r="K372" s="4"/>
      <c r="L372" s="4"/>
      <c r="M372" s="4"/>
    </row>
    <row r="373" spans="1:13">
      <c r="A373" s="4"/>
      <c r="B373" s="1">
        <f t="shared" si="65"/>
        <v>58</v>
      </c>
      <c r="C373" s="1">
        <f t="shared" si="63"/>
        <v>74</v>
      </c>
      <c r="D373">
        <v>17</v>
      </c>
      <c r="E373" s="4" t="s">
        <v>371</v>
      </c>
      <c r="F373" s="4" t="s">
        <v>372</v>
      </c>
      <c r="G373" s="4" t="s">
        <v>12</v>
      </c>
      <c r="H373" s="4" t="s">
        <v>395</v>
      </c>
      <c r="I373" t="str">
        <f t="shared" si="64"/>
        <v>messageBlocks.add(new PayloadBlock(58, 74, 17, "NE Latitude", "ne_lat", "u", "Same as broadcast type 22"));</v>
      </c>
      <c r="J373" s="4"/>
      <c r="K373" s="4"/>
      <c r="L373" s="4"/>
      <c r="M373" s="4"/>
    </row>
    <row r="374" spans="1:13">
      <c r="A374" s="4"/>
      <c r="B374" s="1">
        <f t="shared" si="65"/>
        <v>75</v>
      </c>
      <c r="C374" s="1">
        <f t="shared" si="63"/>
        <v>92</v>
      </c>
      <c r="D374">
        <v>18</v>
      </c>
      <c r="E374" s="4" t="s">
        <v>374</v>
      </c>
      <c r="F374" s="4" t="s">
        <v>375</v>
      </c>
      <c r="G374" s="4" t="s">
        <v>12</v>
      </c>
      <c r="H374" s="4" t="s">
        <v>395</v>
      </c>
      <c r="I374" t="str">
        <f t="shared" si="64"/>
        <v>messageBlocks.add(new PayloadBlock(75, 92, 18, "SW Longitude", "sw_lon", "u", "Same as broadcast type 22"));</v>
      </c>
      <c r="J374" s="4"/>
      <c r="K374" s="4"/>
      <c r="L374" s="4"/>
      <c r="M374" s="4"/>
    </row>
    <row r="375" spans="1:13">
      <c r="A375" s="4"/>
      <c r="B375" s="1">
        <f t="shared" si="65"/>
        <v>93</v>
      </c>
      <c r="C375" s="1">
        <f t="shared" si="63"/>
        <v>109</v>
      </c>
      <c r="D375">
        <v>17</v>
      </c>
      <c r="E375" s="4" t="s">
        <v>377</v>
      </c>
      <c r="F375" s="4" t="s">
        <v>378</v>
      </c>
      <c r="G375" s="4" t="s">
        <v>12</v>
      </c>
      <c r="H375" s="4" t="s">
        <v>395</v>
      </c>
      <c r="I375" t="str">
        <f t="shared" si="64"/>
        <v>messageBlocks.add(new PayloadBlock(93, 109, 17, "SW Latitude", "sw_lat", "u", "Same as broadcast type 22"));</v>
      </c>
      <c r="J375" s="4"/>
      <c r="K375" s="4"/>
      <c r="L375" s="4"/>
      <c r="M375" s="4"/>
    </row>
    <row r="376" spans="1:13">
      <c r="A376" s="4"/>
      <c r="B376" s="1">
        <f t="shared" si="65"/>
        <v>110</v>
      </c>
      <c r="C376" s="1">
        <f t="shared" si="63"/>
        <v>113</v>
      </c>
      <c r="D376">
        <v>4</v>
      </c>
      <c r="E376" s="4" t="s">
        <v>396</v>
      </c>
      <c r="F376" s="4" t="s">
        <v>397</v>
      </c>
      <c r="G376" s="4" t="s">
        <v>22</v>
      </c>
      <c r="H376" s="4" t="s">
        <v>398</v>
      </c>
      <c r="I376" t="str">
        <f t="shared" si="64"/>
        <v>messageBlocks.add(new PayloadBlock(110, 113, 4, "Station Type", "station_type", "e", "See "Station Types""));</v>
      </c>
      <c r="J376" s="4"/>
      <c r="K376" s="4"/>
      <c r="L376" s="4"/>
      <c r="M376" s="4"/>
    </row>
    <row r="377" spans="1:13">
      <c r="A377" s="4"/>
      <c r="B377" s="1">
        <f t="shared" si="65"/>
        <v>114</v>
      </c>
      <c r="C377" s="1">
        <f t="shared" si="63"/>
        <v>121</v>
      </c>
      <c r="D377">
        <v>8</v>
      </c>
      <c r="E377" s="4" t="s">
        <v>113</v>
      </c>
      <c r="F377" s="4" t="s">
        <v>399</v>
      </c>
      <c r="G377" s="4" t="s">
        <v>22</v>
      </c>
      <c r="H377" s="4" t="s">
        <v>400</v>
      </c>
      <c r="I377" t="str">
        <f t="shared" si="64"/>
        <v>messageBlocks.add(new PayloadBlock(114, 121, 8, "Ship Type", "ship_type", "e", "See "Ship Types""));</v>
      </c>
      <c r="J377" s="4"/>
      <c r="K377" s="4"/>
      <c r="L377" s="4"/>
      <c r="M377" s="4"/>
    </row>
    <row r="378" spans="1:13">
      <c r="A378" s="4"/>
      <c r="B378" s="1">
        <f t="shared" si="65"/>
        <v>122</v>
      </c>
      <c r="C378" s="1">
        <f t="shared" si="63"/>
        <v>143</v>
      </c>
      <c r="D378">
        <v>22</v>
      </c>
      <c r="E378" s="4" t="s">
        <v>52</v>
      </c>
      <c r="F378" s="4"/>
      <c r="G378" s="4" t="s">
        <v>53</v>
      </c>
      <c r="H378" s="4" t="s">
        <v>54</v>
      </c>
      <c r="I378" t="str">
        <f t="shared" si="64"/>
        <v>messageBlocks.add(new PayloadBlock(122, 143, 22, "Spare", "", "x", "Not used"));</v>
      </c>
      <c r="J378" s="4"/>
      <c r="K378" s="4"/>
      <c r="L378" s="4"/>
      <c r="M378" s="4"/>
    </row>
    <row r="379" spans="1:13">
      <c r="A379" s="4"/>
      <c r="B379" s="1">
        <f t="shared" si="65"/>
        <v>144</v>
      </c>
      <c r="C379" s="1">
        <f t="shared" si="63"/>
        <v>145</v>
      </c>
      <c r="D379">
        <v>2</v>
      </c>
      <c r="E379" s="4" t="s">
        <v>401</v>
      </c>
      <c r="F379" s="4" t="s">
        <v>363</v>
      </c>
      <c r="G379" s="4" t="s">
        <v>12</v>
      </c>
      <c r="H379" s="4" t="s">
        <v>402</v>
      </c>
      <c r="I379" t="str">
        <f t="shared" si="64"/>
        <v>messageBlocks.add(new PayloadBlock(144, 145, 2, "Tx/Rx Mode", "txrx", "u", "See "Transmit/Receive Modes""));</v>
      </c>
      <c r="J379" s="4"/>
      <c r="K379" s="4"/>
      <c r="L379" s="4"/>
      <c r="M379" s="4"/>
    </row>
    <row r="380" spans="1:13">
      <c r="A380" s="4"/>
      <c r="B380" s="1">
        <f t="shared" si="65"/>
        <v>146</v>
      </c>
      <c r="C380" s="1">
        <f t="shared" si="63"/>
        <v>149</v>
      </c>
      <c r="D380">
        <v>4</v>
      </c>
      <c r="E380" s="4" t="s">
        <v>403</v>
      </c>
      <c r="F380" s="4" t="s">
        <v>404</v>
      </c>
      <c r="G380" s="4" t="s">
        <v>22</v>
      </c>
      <c r="H380" s="4" t="s">
        <v>405</v>
      </c>
      <c r="I380" t="str">
        <f t="shared" si="64"/>
        <v>messageBlocks.add(new PayloadBlock(146, 149, 4, "Report Interval", "interval", "e", "See "Station Intervals""));</v>
      </c>
      <c r="J380" s="4"/>
      <c r="K380" s="4"/>
      <c r="L380" s="4"/>
      <c r="M380" s="4"/>
    </row>
    <row r="381" spans="1:13">
      <c r="A381" s="4"/>
      <c r="B381" s="1">
        <f t="shared" si="65"/>
        <v>150</v>
      </c>
      <c r="C381" s="1">
        <f t="shared" si="63"/>
        <v>153</v>
      </c>
      <c r="D381">
        <v>4</v>
      </c>
      <c r="E381" s="4" t="s">
        <v>406</v>
      </c>
      <c r="F381" s="4" t="s">
        <v>407</v>
      </c>
      <c r="G381" s="4" t="s">
        <v>12</v>
      </c>
      <c r="H381" s="4" t="s">
        <v>408</v>
      </c>
      <c r="I381" t="str">
        <f t="shared" si="64"/>
        <v>messageBlocks.add(new PayloadBlock(150, 153, 4, "Quiet Time", "quiet", "u", "0 = none, 1-15 quiet time in minutes"));</v>
      </c>
      <c r="J381" s="4"/>
      <c r="K381" s="4"/>
      <c r="L381" s="4"/>
      <c r="M381" s="4"/>
    </row>
    <row r="382" spans="1:13">
      <c r="A382" s="4"/>
      <c r="B382" s="1">
        <f t="shared" si="65"/>
        <v>154</v>
      </c>
      <c r="C382" s="1">
        <f t="shared" si="63"/>
        <v>159</v>
      </c>
      <c r="D382">
        <v>6</v>
      </c>
      <c r="E382" s="4" t="s">
        <v>52</v>
      </c>
      <c r="F382" s="4"/>
      <c r="G382" s="4" t="s">
        <v>53</v>
      </c>
      <c r="H382" s="4" t="s">
        <v>54</v>
      </c>
      <c r="I382" t="str">
        <f t="shared" si="64"/>
        <v>messageBlocks.add(new PayloadBlock(154, 159, 6, "Spare", "", "x", "Not used"));</v>
      </c>
      <c r="J382" s="4"/>
      <c r="K382" s="4"/>
      <c r="L382" s="4"/>
      <c r="M382" s="4"/>
    </row>
    <row r="383" spans="1:13">
      <c r="A383" s="4"/>
      <c r="D383">
        <f>SUM(D368:D382)</f>
        <v>160</v>
      </c>
      <c r="E383" s="4"/>
      <c r="F383" s="4"/>
      <c r="G383" s="4"/>
      <c r="H383" s="4"/>
      <c r="J383" s="4"/>
      <c r="K383" s="4"/>
      <c r="L383" s="4"/>
      <c r="M383" s="4"/>
    </row>
    <row r="384" spans="1:13">
      <c r="A384" s="4"/>
      <c r="E384" s="4"/>
      <c r="F384" s="4"/>
      <c r="G384" s="4"/>
      <c r="H384" s="4"/>
      <c r="I384" s="4"/>
      <c r="J384" s="4"/>
      <c r="K384" s="4"/>
      <c r="L384" s="4"/>
      <c r="M384" s="4"/>
    </row>
    <row r="385" spans="1:13">
      <c r="A385" s="5" t="s">
        <v>7</v>
      </c>
      <c r="B385" s="6" t="s">
        <v>409</v>
      </c>
      <c r="C385" s="1" t="s">
        <v>410</v>
      </c>
      <c r="E385" s="4"/>
      <c r="F385" s="4"/>
      <c r="G385" s="4"/>
      <c r="H385" s="4"/>
      <c r="I385" s="4"/>
      <c r="J385" s="4"/>
      <c r="K385" s="4"/>
      <c r="L385" s="4"/>
      <c r="M385" s="4"/>
    </row>
    <row r="386" spans="1:13">
      <c r="A386" s="4"/>
      <c r="B386" s="1">
        <v>0</v>
      </c>
      <c r="C386" s="1">
        <f t="shared" ref="C386:C398" si="66">B386+D386-1</f>
        <v>5</v>
      </c>
      <c r="D386">
        <v>6</v>
      </c>
      <c r="E386" s="4" t="s">
        <v>10</v>
      </c>
      <c r="F386" s="4" t="s">
        <v>11</v>
      </c>
      <c r="G386" s="4" t="s">
        <v>12</v>
      </c>
      <c r="H386" s="4" t="s">
        <v>411</v>
      </c>
      <c r="I386" t="str">
        <f t="shared" ref="I386:I395" si="67">"messageBlocks.add(new PayloadBlock("&amp;B386&amp;", "&amp;C386&amp;", "&amp;D386&amp;", "&amp;CHAR(34)&amp;E386&amp;CHAR(34)&amp;", "&amp;CHAR(34)&amp;F386&amp;CHAR(34)&amp;", "&amp;CHAR(34)&amp;G386&amp;CHAR(34)&amp;", "&amp;CHAR(34)&amp;H386&amp;CHAR(34)&amp;"));"</f>
        <v>messageBlocks.add(new PayloadBlock(0, 5, 6, "Message Type", "type", "u", "Constant: 24"));</v>
      </c>
      <c r="J386" s="4"/>
      <c r="K386" s="4"/>
      <c r="L386" s="4"/>
      <c r="M386" s="4"/>
    </row>
    <row r="387" spans="1:13">
      <c r="A387" s="4"/>
      <c r="B387" s="1">
        <f t="shared" ref="B387:B398" si="68">B386+D386</f>
        <v>6</v>
      </c>
      <c r="C387" s="1">
        <f t="shared" si="66"/>
        <v>7</v>
      </c>
      <c r="D387">
        <v>2</v>
      </c>
      <c r="E387" s="4" t="s">
        <v>14</v>
      </c>
      <c r="F387" s="4" t="s">
        <v>15</v>
      </c>
      <c r="G387" s="4" t="s">
        <v>12</v>
      </c>
      <c r="H387" s="4" t="s">
        <v>312</v>
      </c>
      <c r="I387" t="str">
        <f t="shared" si="67"/>
        <v>messageBlocks.add(new PayloadBlock(6, 7, 2, "Repeat Indicator", "repeat", "u", "As in CNB"));</v>
      </c>
      <c r="J387" s="4"/>
      <c r="K387" s="4"/>
      <c r="L387" s="4"/>
      <c r="M387" s="4"/>
    </row>
    <row r="388" spans="1:13">
      <c r="A388" s="4"/>
      <c r="B388" s="1">
        <f t="shared" si="68"/>
        <v>8</v>
      </c>
      <c r="C388" s="1">
        <f t="shared" si="66"/>
        <v>37</v>
      </c>
      <c r="D388">
        <v>30</v>
      </c>
      <c r="E388" s="4" t="s">
        <v>17</v>
      </c>
      <c r="F388" s="4" t="s">
        <v>18</v>
      </c>
      <c r="G388" s="4" t="s">
        <v>12</v>
      </c>
      <c r="H388" s="4" t="s">
        <v>99</v>
      </c>
      <c r="I388" t="str">
        <f t="shared" si="67"/>
        <v>messageBlocks.add(new PayloadBlock(8, 37, 30, "MMSI", "mmsi", "u", "9 digits"));</v>
      </c>
      <c r="J388" s="4"/>
      <c r="K388" s="4"/>
      <c r="L388" s="4"/>
      <c r="M388" s="4"/>
    </row>
    <row r="389" spans="1:13">
      <c r="A389" s="4"/>
      <c r="B389" s="1">
        <f t="shared" si="68"/>
        <v>38</v>
      </c>
      <c r="C389" s="1">
        <f t="shared" si="66"/>
        <v>39</v>
      </c>
      <c r="D389">
        <v>2</v>
      </c>
      <c r="E389" s="4" t="s">
        <v>412</v>
      </c>
      <c r="F389" s="4" t="s">
        <v>413</v>
      </c>
      <c r="G389" s="4" t="s">
        <v>12</v>
      </c>
      <c r="H389" s="4" t="s">
        <v>414</v>
      </c>
      <c r="I389" t="str">
        <f t="shared" si="67"/>
        <v>messageBlocks.add(new PayloadBlock(38, 39, 2, "Part Number", "partno", "u", "0-1"));</v>
      </c>
      <c r="J389" s="4"/>
      <c r="K389" s="4"/>
      <c r="L389" s="4"/>
      <c r="M389" s="4"/>
    </row>
    <row r="390" spans="1:13">
      <c r="A390" s="4"/>
      <c r="B390" s="1">
        <f t="shared" si="68"/>
        <v>40</v>
      </c>
      <c r="C390" s="1">
        <f t="shared" si="66"/>
        <v>159</v>
      </c>
      <c r="D390">
        <v>120</v>
      </c>
      <c r="E390" s="4" t="s">
        <v>110</v>
      </c>
      <c r="F390" s="4" t="s">
        <v>111</v>
      </c>
      <c r="G390" s="4" t="s">
        <v>108</v>
      </c>
      <c r="H390" s="4" t="s">
        <v>415</v>
      </c>
      <c r="I390" s="14" t="str">
        <f t="shared" si="67"/>
        <v>messageBlocks.add(new PayloadBlock(40, 159, 120, "Vessel Name", "shipname", "t", "(Part A) 20 sixbit chars"));</v>
      </c>
      <c r="J390" s="4"/>
      <c r="K390" s="4"/>
      <c r="L390" s="4"/>
      <c r="M390" s="4"/>
    </row>
    <row r="391" spans="1:13">
      <c r="A391" s="4"/>
      <c r="B391" s="1">
        <f t="shared" si="68"/>
        <v>160</v>
      </c>
      <c r="C391" s="1">
        <f t="shared" si="66"/>
        <v>167</v>
      </c>
      <c r="D391">
        <v>8</v>
      </c>
      <c r="E391" s="4" t="s">
        <v>113</v>
      </c>
      <c r="F391" s="4" t="s">
        <v>114</v>
      </c>
      <c r="G391" s="4" t="s">
        <v>22</v>
      </c>
      <c r="H391" s="4" t="s">
        <v>416</v>
      </c>
      <c r="I391" s="9" t="str">
        <f t="shared" si="67"/>
        <v>messageBlocks.add(new PayloadBlock(160, 167, 8, "Ship Type", "shiptype", "e", "(Part B) See "Ship Types""));</v>
      </c>
      <c r="J391" s="4"/>
      <c r="K391" s="4"/>
      <c r="L391" s="4"/>
      <c r="M391" s="4"/>
    </row>
    <row r="392" spans="1:13">
      <c r="A392" s="4"/>
      <c r="B392" s="1">
        <f t="shared" si="68"/>
        <v>168</v>
      </c>
      <c r="C392" s="1">
        <f t="shared" si="66"/>
        <v>185</v>
      </c>
      <c r="D392">
        <v>18</v>
      </c>
      <c r="E392" s="4" t="s">
        <v>417</v>
      </c>
      <c r="F392" s="4" t="s">
        <v>418</v>
      </c>
      <c r="G392" s="4" t="s">
        <v>108</v>
      </c>
      <c r="H392" s="4" t="s">
        <v>419</v>
      </c>
      <c r="I392" s="9" t="str">
        <f t="shared" si="67"/>
        <v>messageBlocks.add(new PayloadBlock(168, 185, 18, "Vendor ID", "vendorid", "t", "(Part B) 3 six-bit chars"));</v>
      </c>
      <c r="J392" s="4"/>
      <c r="K392" s="4"/>
      <c r="L392" s="4"/>
      <c r="M392" s="4"/>
    </row>
    <row r="393" spans="1:13">
      <c r="A393" s="4"/>
      <c r="B393" s="1">
        <f t="shared" si="68"/>
        <v>186</v>
      </c>
      <c r="C393" s="1">
        <f t="shared" si="66"/>
        <v>189</v>
      </c>
      <c r="D393">
        <v>4</v>
      </c>
      <c r="E393" s="4" t="s">
        <v>420</v>
      </c>
      <c r="F393" s="4" t="s">
        <v>421</v>
      </c>
      <c r="G393" s="4" t="s">
        <v>12</v>
      </c>
      <c r="H393" s="4" t="s">
        <v>422</v>
      </c>
      <c r="I393" s="9" t="str">
        <f t="shared" si="67"/>
        <v>messageBlocks.add(new PayloadBlock(186, 189, 4, "Unit Model Code", "model", "u", "(Part B)"));</v>
      </c>
      <c r="J393" s="4"/>
      <c r="K393" s="4"/>
      <c r="L393" s="4"/>
      <c r="M393" s="4"/>
    </row>
    <row r="394" spans="1:13">
      <c r="A394" s="4"/>
      <c r="B394" s="1">
        <f t="shared" si="68"/>
        <v>190</v>
      </c>
      <c r="C394" s="1">
        <f t="shared" si="66"/>
        <v>209</v>
      </c>
      <c r="D394">
        <v>20</v>
      </c>
      <c r="E394" s="4" t="s">
        <v>423</v>
      </c>
      <c r="F394" s="4" t="s">
        <v>424</v>
      </c>
      <c r="G394" s="4" t="s">
        <v>12</v>
      </c>
      <c r="H394" s="4" t="s">
        <v>422</v>
      </c>
      <c r="I394" s="9" t="str">
        <f t="shared" si="67"/>
        <v>messageBlocks.add(new PayloadBlock(190, 209, 20, "Serial Number", "serial", "u", "(Part B)"));</v>
      </c>
      <c r="J394" s="4"/>
      <c r="K394" s="4"/>
      <c r="L394" s="4"/>
      <c r="M394" s="4"/>
    </row>
    <row r="395" spans="1:13">
      <c r="A395" s="4"/>
      <c r="B395" s="1">
        <f t="shared" si="68"/>
        <v>210</v>
      </c>
      <c r="C395" s="1">
        <f t="shared" si="66"/>
        <v>251</v>
      </c>
      <c r="D395">
        <v>42</v>
      </c>
      <c r="E395" s="4" t="s">
        <v>106</v>
      </c>
      <c r="F395" s="4" t="s">
        <v>107</v>
      </c>
      <c r="G395" s="4" t="s">
        <v>108</v>
      </c>
      <c r="H395" s="4" t="s">
        <v>425</v>
      </c>
      <c r="I395" s="9" t="str">
        <f t="shared" si="67"/>
        <v>messageBlocks.add(new PayloadBlock(210, 251, 42, "Call Sign", "callsign", "t", "(Part B) As in Message Type 5"));</v>
      </c>
      <c r="J395" s="4"/>
      <c r="K395" s="4"/>
      <c r="L395" s="4"/>
      <c r="M395" s="4"/>
    </row>
    <row r="396" spans="1:13">
      <c r="A396" s="4"/>
      <c r="B396" s="1">
        <f t="shared" si="68"/>
        <v>252</v>
      </c>
      <c r="C396" s="1">
        <f t="shared" si="66"/>
        <v>281</v>
      </c>
      <c r="D396">
        <v>30</v>
      </c>
      <c r="E396" s="4" t="s">
        <v>116</v>
      </c>
      <c r="F396" s="4" t="s">
        <v>117</v>
      </c>
      <c r="G396" s="4" t="s">
        <v>12</v>
      </c>
      <c r="H396" s="4" t="s">
        <v>118</v>
      </c>
      <c r="I396" t="str">
        <f>"messageBlocks.add(new PayloadBlock("&amp;C396&amp;", "&amp;D396&amp;", "&amp;D396&amp;", "&amp;CHAR(34)&amp;E396&amp;CHAR(34)&amp;", "&amp;CHAR(34)&amp;F396&amp;CHAR(34)&amp;", "&amp;CHAR(34)&amp;G396&amp;CHAR(34)&amp;", "&amp;CHAR(34)&amp;H396&amp;CHAR(34)&amp;"));"</f>
        <v>messageBlocks.add(new PayloadBlock(281, 30, 30, "Vessel Dimensions", "dimension", "u", "Meters"));</v>
      </c>
      <c r="J396" s="4"/>
      <c r="K396" s="4"/>
      <c r="L396" s="4"/>
      <c r="M396" s="4"/>
    </row>
    <row r="397" spans="1:13">
      <c r="A397" s="4"/>
      <c r="B397" s="1">
        <f t="shared" si="68"/>
        <v>282</v>
      </c>
      <c r="C397" s="1">
        <f t="shared" si="66"/>
        <v>285</v>
      </c>
      <c r="D397">
        <v>4</v>
      </c>
      <c r="E397" s="4" t="s">
        <v>119</v>
      </c>
      <c r="F397" s="4" t="s">
        <v>90</v>
      </c>
      <c r="G397" s="4" t="s">
        <v>12</v>
      </c>
      <c r="H397" s="4" t="s">
        <v>426</v>
      </c>
      <c r="I397" s="9" t="str">
        <f>"messageBlocks.add(new PayloadBlock("&amp;B397&amp;", "&amp;C397&amp;", "&amp;D397&amp;", "&amp;CHAR(34)&amp;E397&amp;CHAR(34)&amp;", "&amp;CHAR(34)&amp;F397&amp;CHAR(34)&amp;", "&amp;CHAR(34)&amp;G397&amp;CHAR(34)&amp;", "&amp;CHAR(34)&amp;H397&amp;CHAR(34)&amp;"));"</f>
        <v>messageBlocks.add(new PayloadBlock(282, 285, 4, "Position Fix Type", "epfd", "u", "(Part B) See below"));</v>
      </c>
      <c r="J397" s="4"/>
      <c r="K397" s="4"/>
      <c r="L397" s="4"/>
      <c r="M397" s="4"/>
    </row>
    <row r="398" spans="1:13">
      <c r="A398" s="4"/>
      <c r="B398" s="1">
        <f t="shared" si="68"/>
        <v>286</v>
      </c>
      <c r="C398" s="1">
        <f t="shared" si="66"/>
        <v>287</v>
      </c>
      <c r="D398">
        <v>2</v>
      </c>
      <c r="E398" s="4" t="s">
        <v>52</v>
      </c>
      <c r="F398" s="4"/>
      <c r="G398" s="4" t="s">
        <v>53</v>
      </c>
      <c r="H398" s="4" t="s">
        <v>427</v>
      </c>
      <c r="I398" s="9" t="str">
        <f>"messageBlocks.add(new PayloadBlock("&amp;B398&amp;", "&amp;C398&amp;", "&amp;D398&amp;", "&amp;CHAR(34)&amp;E398&amp;CHAR(34)&amp;", "&amp;CHAR(34)&amp;F398&amp;CHAR(34)&amp;", "&amp;CHAR(34)&amp;G398&amp;CHAR(34)&amp;", "&amp;CHAR(34)&amp;H398&amp;CHAR(34)&amp;"));"</f>
        <v>messageBlocks.add(new PayloadBlock(286, 287, 2, "Spare", "", "x", "(Part B) Not used"));</v>
      </c>
      <c r="J398" s="4"/>
      <c r="K398" s="4"/>
      <c r="L398" s="4"/>
      <c r="M398" s="4"/>
    </row>
    <row r="399" spans="1:13">
      <c r="A399" s="4"/>
      <c r="D399" t="s">
        <v>428</v>
      </c>
      <c r="E399" s="4"/>
      <c r="F399" s="4"/>
      <c r="G399" s="4"/>
      <c r="H399" s="4"/>
      <c r="J399" s="4"/>
      <c r="K399" s="4"/>
      <c r="L399" s="4"/>
      <c r="M399" s="4"/>
    </row>
    <row r="400" spans="1:13">
      <c r="A400" s="4"/>
      <c r="E400" s="4"/>
      <c r="F400" s="4"/>
      <c r="G400" s="4"/>
      <c r="H400" s="4"/>
      <c r="I400" s="4"/>
      <c r="J400" s="4"/>
      <c r="K400" s="4"/>
      <c r="L400" s="4"/>
      <c r="M400" s="4"/>
    </row>
    <row r="401" spans="1:13">
      <c r="A401" s="4" t="s">
        <v>7</v>
      </c>
      <c r="B401" s="1" t="s">
        <v>429</v>
      </c>
      <c r="E401" s="4"/>
      <c r="F401" s="4"/>
      <c r="G401" s="4"/>
      <c r="H401" s="4"/>
      <c r="I401" s="4"/>
      <c r="J401" s="4"/>
      <c r="K401" s="4"/>
      <c r="L401" s="4"/>
      <c r="M401" s="4"/>
    </row>
    <row r="402" spans="1:13">
      <c r="A402" s="4"/>
      <c r="B402" s="1">
        <v>0</v>
      </c>
      <c r="C402" s="1">
        <f t="shared" ref="C402:C410" si="69">B402+D402-1</f>
        <v>5</v>
      </c>
      <c r="D402">
        <v>6</v>
      </c>
      <c r="E402" s="4" t="s">
        <v>10</v>
      </c>
      <c r="F402" s="4" t="s">
        <v>11</v>
      </c>
      <c r="G402" s="4" t="s">
        <v>12</v>
      </c>
      <c r="H402" s="4" t="s">
        <v>430</v>
      </c>
      <c r="I402" t="str">
        <f t="shared" ref="I402:I410" si="70">"messageBlocks.add(new PayloadBlock("&amp;B402&amp;", "&amp;C402&amp;", "&amp;D402&amp;", "&amp;CHAR(34)&amp;E402&amp;CHAR(34)&amp;", "&amp;CHAR(34)&amp;F402&amp;CHAR(34)&amp;", "&amp;CHAR(34)&amp;G402&amp;CHAR(34)&amp;", "&amp;CHAR(34)&amp;H402&amp;CHAR(34)&amp;"));"</f>
        <v>messageBlocks.add(new PayloadBlock(0, 5, 6, "Message Type", "type", "u", "Constant: 25"));</v>
      </c>
      <c r="J402" s="4"/>
      <c r="K402" s="4"/>
      <c r="L402" s="4"/>
      <c r="M402" s="4"/>
    </row>
    <row r="403" spans="1:13">
      <c r="A403" s="4"/>
      <c r="B403" s="1">
        <f t="shared" ref="B403:B410" si="71">B402+D402</f>
        <v>6</v>
      </c>
      <c r="C403" s="1">
        <f t="shared" si="69"/>
        <v>7</v>
      </c>
      <c r="D403">
        <v>2</v>
      </c>
      <c r="E403" s="4" t="s">
        <v>14</v>
      </c>
      <c r="F403" s="4" t="s">
        <v>15</v>
      </c>
      <c r="G403" s="4" t="s">
        <v>12</v>
      </c>
      <c r="H403" s="4" t="s">
        <v>312</v>
      </c>
      <c r="I403" t="str">
        <f t="shared" si="70"/>
        <v>messageBlocks.add(new PayloadBlock(6, 7, 2, "Repeat Indicator", "repeat", "u", "As in CNB"));</v>
      </c>
      <c r="J403" s="4"/>
      <c r="K403" s="4"/>
      <c r="L403" s="4"/>
      <c r="M403" s="4"/>
    </row>
    <row r="404" spans="1:13">
      <c r="A404" s="4"/>
      <c r="B404" s="1">
        <f t="shared" si="71"/>
        <v>8</v>
      </c>
      <c r="C404" s="1">
        <f t="shared" si="69"/>
        <v>37</v>
      </c>
      <c r="D404">
        <v>30</v>
      </c>
      <c r="E404" s="4" t="s">
        <v>17</v>
      </c>
      <c r="F404" s="4" t="s">
        <v>18</v>
      </c>
      <c r="G404" s="4" t="s">
        <v>12</v>
      </c>
      <c r="H404" s="4" t="s">
        <v>99</v>
      </c>
      <c r="I404" t="str">
        <f t="shared" si="70"/>
        <v>messageBlocks.add(new PayloadBlock(8, 37, 30, "MMSI", "mmsi", "u", "9 digits"));</v>
      </c>
      <c r="J404" s="4"/>
      <c r="K404" s="4"/>
      <c r="L404" s="4"/>
      <c r="M404" s="4"/>
    </row>
    <row r="405" spans="1:13">
      <c r="A405" s="4"/>
      <c r="B405" s="1">
        <f t="shared" si="71"/>
        <v>38</v>
      </c>
      <c r="C405" s="1">
        <f t="shared" si="69"/>
        <v>38</v>
      </c>
      <c r="D405">
        <v>1</v>
      </c>
      <c r="E405" s="4" t="s">
        <v>431</v>
      </c>
      <c r="F405" s="4" t="s">
        <v>381</v>
      </c>
      <c r="G405" s="4" t="s">
        <v>33</v>
      </c>
      <c r="H405" s="4" t="s">
        <v>432</v>
      </c>
      <c r="I405" t="str">
        <f t="shared" si="70"/>
        <v>messageBlocks.add(new PayloadBlock(38, 38, 1, "Destination indicator", "addressed", "b", "0=broadcast, 1=addressed."));</v>
      </c>
      <c r="J405" s="4"/>
      <c r="K405" s="4"/>
      <c r="L405" s="4"/>
      <c r="M405" s="4"/>
    </row>
    <row r="406" spans="1:13">
      <c r="A406" s="4"/>
      <c r="B406" s="1">
        <f t="shared" si="71"/>
        <v>39</v>
      </c>
      <c r="C406" s="1">
        <f t="shared" si="69"/>
        <v>39</v>
      </c>
      <c r="D406">
        <v>1</v>
      </c>
      <c r="E406" s="4" t="s">
        <v>433</v>
      </c>
      <c r="F406" s="4" t="s">
        <v>434</v>
      </c>
      <c r="G406" s="4" t="s">
        <v>33</v>
      </c>
      <c r="H406" s="4" t="s">
        <v>27</v>
      </c>
      <c r="I406" t="str">
        <f t="shared" si="70"/>
        <v>messageBlocks.add(new PayloadBlock(39, 39, 1, "Binary data flag", "structured", "b", "See below"));</v>
      </c>
      <c r="J406" s="4"/>
      <c r="K406" s="4"/>
      <c r="L406" s="4"/>
      <c r="M406" s="4"/>
    </row>
    <row r="407" spans="1:13">
      <c r="A407" s="4"/>
      <c r="B407" s="1">
        <f t="shared" si="71"/>
        <v>40</v>
      </c>
      <c r="C407" s="1">
        <f t="shared" si="69"/>
        <v>69</v>
      </c>
      <c r="D407">
        <v>30</v>
      </c>
      <c r="E407" s="4" t="s">
        <v>153</v>
      </c>
      <c r="F407" s="4" t="s">
        <v>154</v>
      </c>
      <c r="G407" s="4" t="s">
        <v>12</v>
      </c>
      <c r="H407" s="4" t="s">
        <v>435</v>
      </c>
      <c r="I407" s="9" t="str">
        <f t="shared" si="70"/>
        <v>messageBlocks.add(new PayloadBlock(40, 69, 30, "Destination MMSI", "dest_mmsi", "u", "Message destination"));</v>
      </c>
      <c r="J407" s="4"/>
      <c r="K407" s="4"/>
      <c r="L407" s="4"/>
      <c r="M407" s="4"/>
    </row>
    <row r="408" spans="1:13">
      <c r="A408" s="4"/>
      <c r="B408" s="1">
        <f t="shared" si="71"/>
        <v>70</v>
      </c>
      <c r="C408" s="1">
        <f t="shared" si="69"/>
        <v>71</v>
      </c>
      <c r="D408">
        <v>2</v>
      </c>
      <c r="E408" s="4" t="s">
        <v>52</v>
      </c>
      <c r="F408" s="4"/>
      <c r="G408" s="4" t="s">
        <v>53</v>
      </c>
      <c r="H408" s="4" t="s">
        <v>436</v>
      </c>
      <c r="I408" s="9" t="str">
        <f t="shared" si="70"/>
        <v>messageBlocks.add(new PayloadBlock(70, 71, 2, "Spare", "", "x", "Byte Alignment"));</v>
      </c>
      <c r="J408" s="4"/>
      <c r="K408" s="4"/>
      <c r="L408" s="4"/>
      <c r="M408" s="4"/>
    </row>
    <row r="409" spans="1:13">
      <c r="A409" s="4"/>
      <c r="B409" s="1">
        <f t="shared" si="71"/>
        <v>72</v>
      </c>
      <c r="C409" s="1">
        <f t="shared" si="69"/>
        <v>87</v>
      </c>
      <c r="D409">
        <v>16</v>
      </c>
      <c r="E409" s="4" t="s">
        <v>437</v>
      </c>
      <c r="F409" s="4" t="s">
        <v>438</v>
      </c>
      <c r="G409" s="4" t="s">
        <v>12</v>
      </c>
      <c r="H409" s="4" t="s">
        <v>160</v>
      </c>
      <c r="I409" t="str">
        <f t="shared" si="70"/>
        <v>messageBlocks.add(new PayloadBlock(72, 87, 16, "Application ID", "app_id", "u", "Unsigned integer"));</v>
      </c>
      <c r="J409" s="4"/>
      <c r="K409" s="4"/>
      <c r="L409" s="4"/>
      <c r="M409" s="4"/>
    </row>
    <row r="410" spans="1:13">
      <c r="A410" s="4"/>
      <c r="B410" s="1">
        <f t="shared" si="71"/>
        <v>88</v>
      </c>
      <c r="C410" s="1">
        <f t="shared" si="69"/>
        <v>199</v>
      </c>
      <c r="D410">
        <v>112</v>
      </c>
      <c r="E410" s="4" t="s">
        <v>164</v>
      </c>
      <c r="F410" s="4" t="s">
        <v>165</v>
      </c>
      <c r="G410" s="4" t="s">
        <v>166</v>
      </c>
      <c r="H410" s="4" t="s">
        <v>439</v>
      </c>
      <c r="I410" t="str">
        <f t="shared" si="70"/>
        <v>messageBlocks.add(new PayloadBlock(88, 199, 112, "Data", "data", "d", "Binary data"));</v>
      </c>
      <c r="J410" s="4"/>
      <c r="K410" s="4"/>
      <c r="L410" s="4"/>
      <c r="M410" s="4"/>
    </row>
    <row r="411" spans="1:13">
      <c r="A411" s="4"/>
      <c r="D411">
        <f>SUM(D402:D410)</f>
        <v>200</v>
      </c>
      <c r="E411" s="4"/>
      <c r="F411" s="4"/>
      <c r="G411" s="4"/>
      <c r="H411" s="4"/>
      <c r="J411" s="4"/>
      <c r="K411" s="4"/>
      <c r="L411" s="4"/>
      <c r="M411" s="4"/>
    </row>
    <row r="412" spans="1:13">
      <c r="A412" s="4"/>
      <c r="E412" s="4"/>
      <c r="F412" s="4"/>
      <c r="G412" s="4"/>
      <c r="H412" s="4"/>
      <c r="I412" s="4"/>
      <c r="J412" s="4"/>
      <c r="K412" s="4"/>
      <c r="L412" s="4"/>
      <c r="M412" s="4"/>
    </row>
    <row r="413" spans="1:13">
      <c r="A413" s="4" t="s">
        <v>7</v>
      </c>
      <c r="B413" s="1" t="s">
        <v>440</v>
      </c>
      <c r="E413" s="4"/>
      <c r="F413" s="4"/>
      <c r="G413" s="4"/>
      <c r="H413" s="4"/>
      <c r="I413" s="4"/>
      <c r="J413" s="4"/>
      <c r="K413" s="4"/>
      <c r="L413" s="4"/>
      <c r="M413" s="4"/>
    </row>
    <row r="414" spans="1:13">
      <c r="A414" s="4"/>
      <c r="B414" s="1">
        <v>0</v>
      </c>
      <c r="C414" s="1">
        <f t="shared" ref="C414:C428" si="72">B414+D414-1</f>
        <v>5</v>
      </c>
      <c r="D414">
        <v>6</v>
      </c>
      <c r="E414" s="4" t="s">
        <v>10</v>
      </c>
      <c r="F414" s="4" t="s">
        <v>11</v>
      </c>
      <c r="G414" s="4" t="s">
        <v>12</v>
      </c>
      <c r="H414" s="4" t="s">
        <v>441</v>
      </c>
      <c r="I414" t="str">
        <f t="shared" ref="I414:I428" si="73">"messageBlocks.add(new PayloadBlock("&amp;B414&amp;", "&amp;C414&amp;", "&amp;D414&amp;", "&amp;CHAR(34)&amp;E414&amp;CHAR(34)&amp;", "&amp;CHAR(34)&amp;F414&amp;CHAR(34)&amp;", "&amp;CHAR(34)&amp;G414&amp;CHAR(34)&amp;", "&amp;CHAR(34)&amp;H414&amp;CHAR(34)&amp;"));"</f>
        <v>messageBlocks.add(new PayloadBlock(0, 5, 6, "Message Type", "type", "u", "Constant: 26"));</v>
      </c>
      <c r="J414" s="4"/>
      <c r="K414" s="4"/>
      <c r="L414" s="4"/>
      <c r="M414" s="4"/>
    </row>
    <row r="415" spans="1:13">
      <c r="A415" s="4"/>
      <c r="B415" s="1">
        <f t="shared" ref="B415:B428" si="74">B414+D414</f>
        <v>6</v>
      </c>
      <c r="C415" s="1">
        <f t="shared" si="72"/>
        <v>7</v>
      </c>
      <c r="D415">
        <v>2</v>
      </c>
      <c r="E415" s="4" t="s">
        <v>14</v>
      </c>
      <c r="F415" s="4" t="s">
        <v>15</v>
      </c>
      <c r="G415" s="4" t="s">
        <v>12</v>
      </c>
      <c r="H415" s="4" t="s">
        <v>312</v>
      </c>
      <c r="I415" t="str">
        <f t="shared" si="73"/>
        <v>messageBlocks.add(new PayloadBlock(6, 7, 2, "Repeat Indicator", "repeat", "u", "As in CNB"));</v>
      </c>
      <c r="J415" s="4"/>
      <c r="K415" s="4"/>
      <c r="L415" s="4"/>
      <c r="M415" s="4"/>
    </row>
    <row r="416" spans="1:13">
      <c r="A416" s="4"/>
      <c r="B416" s="1">
        <f t="shared" si="74"/>
        <v>8</v>
      </c>
      <c r="C416" s="1">
        <f t="shared" si="72"/>
        <v>37</v>
      </c>
      <c r="D416">
        <v>30</v>
      </c>
      <c r="E416" s="4" t="s">
        <v>17</v>
      </c>
      <c r="F416" s="4" t="s">
        <v>18</v>
      </c>
      <c r="G416" s="4" t="s">
        <v>12</v>
      </c>
      <c r="H416" s="4" t="s">
        <v>99</v>
      </c>
      <c r="I416" t="str">
        <f t="shared" si="73"/>
        <v>messageBlocks.add(new PayloadBlock(8, 37, 30, "MMSI", "mmsi", "u", "9 digits"));</v>
      </c>
      <c r="J416" s="4"/>
      <c r="K416" s="4"/>
      <c r="L416" s="4"/>
      <c r="M416" s="4"/>
    </row>
    <row r="417" spans="1:13">
      <c r="A417" s="4"/>
      <c r="B417" s="1">
        <f t="shared" si="74"/>
        <v>38</v>
      </c>
      <c r="C417" s="1">
        <f t="shared" si="72"/>
        <v>38</v>
      </c>
      <c r="D417">
        <v>1</v>
      </c>
      <c r="E417" s="4" t="s">
        <v>431</v>
      </c>
      <c r="F417" s="4" t="s">
        <v>381</v>
      </c>
      <c r="G417" s="4" t="s">
        <v>33</v>
      </c>
      <c r="H417" s="4" t="s">
        <v>432</v>
      </c>
      <c r="I417" t="str">
        <f t="shared" si="73"/>
        <v>messageBlocks.add(new PayloadBlock(38, 38, 1, "Destination indicator", "addressed", "b", "0=broadcast, 1=addressed."));</v>
      </c>
      <c r="J417" s="4"/>
      <c r="K417" s="4"/>
      <c r="L417" s="4"/>
      <c r="M417" s="4"/>
    </row>
    <row r="418" spans="1:13">
      <c r="A418" s="4"/>
      <c r="B418" s="1">
        <f t="shared" si="74"/>
        <v>39</v>
      </c>
      <c r="C418" s="1">
        <f t="shared" si="72"/>
        <v>39</v>
      </c>
      <c r="D418">
        <v>1</v>
      </c>
      <c r="E418" s="4" t="s">
        <v>433</v>
      </c>
      <c r="F418" s="4" t="s">
        <v>434</v>
      </c>
      <c r="G418" s="4" t="s">
        <v>33</v>
      </c>
      <c r="H418" s="4" t="s">
        <v>27</v>
      </c>
      <c r="I418" t="str">
        <f t="shared" si="73"/>
        <v>messageBlocks.add(new PayloadBlock(39, 39, 1, "Binary data flag", "structured", "b", "See below"));</v>
      </c>
      <c r="J418" s="4"/>
      <c r="K418" s="4"/>
      <c r="L418" s="4"/>
      <c r="M418" s="4"/>
    </row>
    <row r="419" spans="1:13">
      <c r="A419" s="4"/>
      <c r="B419" s="1">
        <f t="shared" si="74"/>
        <v>40</v>
      </c>
      <c r="C419" s="1">
        <f t="shared" si="72"/>
        <v>69</v>
      </c>
      <c r="D419">
        <v>30</v>
      </c>
      <c r="E419" s="4" t="s">
        <v>153</v>
      </c>
      <c r="F419" s="4" t="s">
        <v>154</v>
      </c>
      <c r="G419" s="4" t="s">
        <v>12</v>
      </c>
      <c r="H419" s="4" t="s">
        <v>435</v>
      </c>
      <c r="I419" t="str">
        <f t="shared" si="73"/>
        <v>messageBlocks.add(new PayloadBlock(40, 69, 30, "Destination MMSI", "dest_mmsi", "u", "Message destination"));</v>
      </c>
      <c r="J419" s="4"/>
      <c r="K419" s="4"/>
      <c r="L419" s="4"/>
      <c r="M419" s="4"/>
    </row>
    <row r="420" spans="1:13">
      <c r="A420" s="4"/>
      <c r="B420" s="1">
        <f t="shared" si="74"/>
        <v>70</v>
      </c>
      <c r="C420" s="1">
        <f t="shared" si="72"/>
        <v>71</v>
      </c>
      <c r="D420">
        <v>2</v>
      </c>
      <c r="E420" s="4" t="s">
        <v>52</v>
      </c>
      <c r="F420" s="4"/>
      <c r="G420" s="4" t="s">
        <v>53</v>
      </c>
      <c r="H420" s="4" t="s">
        <v>436</v>
      </c>
      <c r="I420" t="str">
        <f t="shared" si="73"/>
        <v>messageBlocks.add(new PayloadBlock(70, 71, 2, "Spare", "", "x", "Byte Alignment"));</v>
      </c>
      <c r="J420" s="4"/>
      <c r="K420" s="4"/>
      <c r="L420" s="4"/>
      <c r="M420" s="4"/>
    </row>
    <row r="421" spans="1:13">
      <c r="A421" s="4"/>
      <c r="B421" s="1">
        <f t="shared" si="74"/>
        <v>72</v>
      </c>
      <c r="C421" s="1">
        <f t="shared" si="72"/>
        <v>87</v>
      </c>
      <c r="D421">
        <v>16</v>
      </c>
      <c r="E421" s="4" t="s">
        <v>437</v>
      </c>
      <c r="F421" s="4" t="s">
        <v>438</v>
      </c>
      <c r="G421" s="4" t="s">
        <v>12</v>
      </c>
      <c r="H421" s="4" t="s">
        <v>160</v>
      </c>
      <c r="I421" t="str">
        <f t="shared" si="73"/>
        <v>messageBlocks.add(new PayloadBlock(72, 87, 16, "Application ID", "app_id", "u", "Unsigned integer"));</v>
      </c>
      <c r="J421" s="4"/>
      <c r="K421" s="4"/>
      <c r="L421" s="4"/>
      <c r="M421" s="4"/>
    </row>
    <row r="422" spans="1:13">
      <c r="A422" s="4"/>
      <c r="B422" s="1">
        <f t="shared" si="74"/>
        <v>88</v>
      </c>
      <c r="C422" s="1">
        <f t="shared" si="72"/>
        <v>175</v>
      </c>
      <c r="D422">
        <v>88</v>
      </c>
      <c r="E422" s="4" t="s">
        <v>164</v>
      </c>
      <c r="F422" s="4" t="s">
        <v>165</v>
      </c>
      <c r="G422" s="4" t="s">
        <v>166</v>
      </c>
      <c r="H422" s="4" t="s">
        <v>439</v>
      </c>
      <c r="I422" t="str">
        <f t="shared" si="73"/>
        <v>messageBlocks.add(new PayloadBlock(88, 175, 88, "Data", "data", "d", "Binary data"));</v>
      </c>
      <c r="J422" s="4"/>
      <c r="K422" s="4"/>
      <c r="L422" s="4"/>
      <c r="M422" s="4"/>
    </row>
    <row r="423" spans="1:13">
      <c r="A423" s="4"/>
      <c r="B423" s="1">
        <f t="shared" si="74"/>
        <v>176</v>
      </c>
      <c r="C423" s="1">
        <f t="shared" si="72"/>
        <v>399</v>
      </c>
      <c r="D423">
        <v>224</v>
      </c>
      <c r="E423" s="4" t="s">
        <v>442</v>
      </c>
      <c r="F423" s="4" t="s">
        <v>443</v>
      </c>
      <c r="G423" s="4" t="s">
        <v>166</v>
      </c>
      <c r="H423" s="4" t="s">
        <v>439</v>
      </c>
      <c r="I423" t="str">
        <f t="shared" si="73"/>
        <v>messageBlocks.add(new PayloadBlock(176, 399, 224, "Data Slot2", "data2", "d", "Binary data"));</v>
      </c>
      <c r="J423" s="4"/>
      <c r="K423" s="4"/>
      <c r="L423" s="4"/>
      <c r="M423" s="4"/>
    </row>
    <row r="424" spans="1:13">
      <c r="A424" s="4"/>
      <c r="B424" s="1">
        <f t="shared" si="74"/>
        <v>400</v>
      </c>
      <c r="C424" s="1">
        <f t="shared" si="72"/>
        <v>643</v>
      </c>
      <c r="D424">
        <v>244</v>
      </c>
      <c r="E424" s="4" t="s">
        <v>444</v>
      </c>
      <c r="F424" s="4" t="s">
        <v>445</v>
      </c>
      <c r="G424" s="4" t="s">
        <v>166</v>
      </c>
      <c r="H424" s="4" t="s">
        <v>439</v>
      </c>
      <c r="I424" t="str">
        <f t="shared" si="73"/>
        <v>messageBlocks.add(new PayloadBlock(400, 643, 244, "Data Slot3", "data3", "d", "Binary data"));</v>
      </c>
      <c r="J424" s="4"/>
      <c r="K424" s="4"/>
      <c r="L424" s="4"/>
      <c r="M424" s="4"/>
    </row>
    <row r="425" spans="1:13">
      <c r="A425" s="4"/>
      <c r="B425" s="1">
        <f t="shared" si="74"/>
        <v>644</v>
      </c>
      <c r="C425" s="1">
        <f t="shared" si="72"/>
        <v>887</v>
      </c>
      <c r="D425">
        <v>244</v>
      </c>
      <c r="E425" s="4" t="s">
        <v>446</v>
      </c>
      <c r="F425" s="4" t="s">
        <v>447</v>
      </c>
      <c r="G425" s="4" t="s">
        <v>166</v>
      </c>
      <c r="H425" s="4" t="s">
        <v>439</v>
      </c>
      <c r="I425" t="str">
        <f t="shared" si="73"/>
        <v>messageBlocks.add(new PayloadBlock(644, 887, 244, "Data Slot4", "data4", "d", "Binary data"));</v>
      </c>
      <c r="J425" s="4"/>
      <c r="K425" s="4"/>
      <c r="L425" s="4"/>
      <c r="M425" s="4"/>
    </row>
    <row r="426" spans="1:13">
      <c r="A426" s="4"/>
      <c r="B426" s="1">
        <f t="shared" si="74"/>
        <v>888</v>
      </c>
      <c r="C426" s="1">
        <f t="shared" si="72"/>
        <v>1131</v>
      </c>
      <c r="D426">
        <v>244</v>
      </c>
      <c r="E426" s="4" t="s">
        <v>448</v>
      </c>
      <c r="F426" s="4" t="s">
        <v>449</v>
      </c>
      <c r="G426" s="4" t="s">
        <v>166</v>
      </c>
      <c r="H426" s="4" t="s">
        <v>439</v>
      </c>
      <c r="I426" t="str">
        <f t="shared" si="73"/>
        <v>messageBlocks.add(new PayloadBlock(888, 1131, 244, "Data Slot5", "data5", "d", "Binary data"));</v>
      </c>
      <c r="J426" s="4"/>
      <c r="K426" s="4"/>
      <c r="L426" s="4"/>
      <c r="M426" s="4"/>
    </row>
    <row r="427" spans="1:13">
      <c r="A427" s="4"/>
      <c r="B427" s="1">
        <f t="shared" si="74"/>
        <v>1132</v>
      </c>
      <c r="C427" s="1">
        <f t="shared" si="72"/>
        <v>1132</v>
      </c>
      <c r="D427">
        <v>1</v>
      </c>
      <c r="E427" s="4" t="s">
        <v>211</v>
      </c>
      <c r="F427" s="4" t="s">
        <v>212</v>
      </c>
      <c r="G427" s="4" t="s">
        <v>166</v>
      </c>
      <c r="H427" s="4" t="s">
        <v>450</v>
      </c>
      <c r="I427" t="str">
        <f t="shared" si="73"/>
        <v>messageBlocks.add(new PayloadBlock(1132, 1132, 1, "Comm State Selector", "commflag", "d", "Communication state selector flag"));</v>
      </c>
      <c r="J427" s="4"/>
      <c r="K427" s="4"/>
      <c r="L427" s="4"/>
      <c r="M427" s="4"/>
    </row>
    <row r="428" spans="1:13">
      <c r="A428" s="4"/>
      <c r="B428" s="1">
        <f t="shared" si="74"/>
        <v>1133</v>
      </c>
      <c r="C428" s="1">
        <f t="shared" si="72"/>
        <v>1151</v>
      </c>
      <c r="D428">
        <v>19</v>
      </c>
      <c r="E428" s="4" t="s">
        <v>57</v>
      </c>
      <c r="F428" s="4" t="s">
        <v>58</v>
      </c>
      <c r="G428" s="4" t="s">
        <v>12</v>
      </c>
      <c r="H428" s="4" t="s">
        <v>214</v>
      </c>
      <c r="I428" t="str">
        <f t="shared" si="73"/>
        <v>messageBlocks.add(new PayloadBlock(1133, 1151, 19, "Radio status", "radio", "u", "See [IALA] for details."));</v>
      </c>
      <c r="J428" s="4"/>
      <c r="K428" s="4"/>
      <c r="L428" s="4"/>
      <c r="M428" s="4"/>
    </row>
    <row r="429" spans="1:13">
      <c r="A429" s="4"/>
      <c r="D429" s="15">
        <f>SUM(D414:D428)</f>
        <v>1152</v>
      </c>
      <c r="E429" s="4"/>
      <c r="F429" s="4"/>
      <c r="G429" s="4"/>
      <c r="H429" s="4"/>
      <c r="J429" s="4"/>
      <c r="K429" s="4"/>
      <c r="L429" s="4"/>
      <c r="M429" s="4"/>
    </row>
    <row r="430" spans="1:13">
      <c r="A430" s="4"/>
      <c r="E430" s="4"/>
      <c r="F430" s="4"/>
      <c r="G430" s="4"/>
      <c r="H430" s="4"/>
      <c r="I430" s="4"/>
      <c r="J430" s="4"/>
      <c r="K430" s="4"/>
      <c r="L430" s="4"/>
      <c r="M430" s="4"/>
    </row>
    <row r="431" spans="1:13">
      <c r="A431" s="4" t="s">
        <v>7</v>
      </c>
      <c r="B431" s="1" t="s">
        <v>451</v>
      </c>
      <c r="E431" s="4"/>
      <c r="F431" s="4"/>
      <c r="G431" s="4"/>
      <c r="H431" s="4"/>
      <c r="I431" s="4"/>
      <c r="J431" s="4"/>
      <c r="K431" s="4"/>
      <c r="L431" s="4"/>
      <c r="M431" s="4"/>
    </row>
    <row r="432" spans="1:13">
      <c r="A432" s="4"/>
      <c r="B432" s="1">
        <v>0</v>
      </c>
      <c r="C432" s="1">
        <f t="shared" ref="C432:C443" si="75">B432+D432-1</f>
        <v>5</v>
      </c>
      <c r="D432">
        <v>6</v>
      </c>
      <c r="E432" s="4" t="s">
        <v>10</v>
      </c>
      <c r="F432" s="4" t="s">
        <v>11</v>
      </c>
      <c r="G432" s="4" t="s">
        <v>12</v>
      </c>
      <c r="H432" s="4" t="s">
        <v>452</v>
      </c>
      <c r="I432" t="str">
        <f t="shared" ref="I432:I443" si="76">"messageBlocks.add(new PayloadBlock("&amp;B432&amp;", "&amp;C432&amp;", "&amp;D432&amp;", "&amp;CHAR(34)&amp;E432&amp;CHAR(34)&amp;", "&amp;CHAR(34)&amp;F432&amp;CHAR(34)&amp;", "&amp;CHAR(34)&amp;G432&amp;CHAR(34)&amp;", "&amp;CHAR(34)&amp;H432&amp;CHAR(34)&amp;"));"</f>
        <v>messageBlocks.add(new PayloadBlock(0, 5, 6, "Message Type", "type", "u", "Constant: 27"));</v>
      </c>
      <c r="J432" s="4"/>
      <c r="K432" s="4"/>
      <c r="L432" s="4"/>
      <c r="M432" s="4"/>
    </row>
    <row r="433" spans="1:13">
      <c r="A433" s="4"/>
      <c r="B433" s="1">
        <f t="shared" ref="B433:B443" si="77">B432+D432</f>
        <v>6</v>
      </c>
      <c r="C433" s="1">
        <f t="shared" si="75"/>
        <v>7</v>
      </c>
      <c r="D433">
        <v>2</v>
      </c>
      <c r="E433" s="4" t="s">
        <v>14</v>
      </c>
      <c r="F433" s="4" t="s">
        <v>15</v>
      </c>
      <c r="G433" s="4" t="s">
        <v>12</v>
      </c>
      <c r="H433" s="4" t="s">
        <v>312</v>
      </c>
      <c r="I433" t="str">
        <f t="shared" si="76"/>
        <v>messageBlocks.add(new PayloadBlock(6, 7, 2, "Repeat Indicator", "repeat", "u", "As in CNB"));</v>
      </c>
      <c r="J433" s="4"/>
      <c r="K433" s="4"/>
      <c r="L433" s="4"/>
      <c r="M433" s="4"/>
    </row>
    <row r="434" spans="1:13">
      <c r="A434" s="4"/>
      <c r="B434" s="1">
        <f t="shared" si="77"/>
        <v>8</v>
      </c>
      <c r="C434" s="1">
        <f t="shared" si="75"/>
        <v>37</v>
      </c>
      <c r="D434">
        <v>30</v>
      </c>
      <c r="E434" s="4" t="s">
        <v>17</v>
      </c>
      <c r="F434" s="4" t="s">
        <v>18</v>
      </c>
      <c r="G434" s="4" t="s">
        <v>12</v>
      </c>
      <c r="H434" s="4" t="s">
        <v>19</v>
      </c>
      <c r="I434" t="str">
        <f t="shared" si="76"/>
        <v>messageBlocks.add(new PayloadBlock(8, 37, 30, "MMSI", "mmsi", "u", "9 decimal digits"));</v>
      </c>
      <c r="J434" s="4"/>
      <c r="K434" s="4"/>
      <c r="L434" s="4"/>
      <c r="M434" s="4"/>
    </row>
    <row r="435" spans="1:13">
      <c r="A435" s="4"/>
      <c r="B435" s="1">
        <f t="shared" si="77"/>
        <v>38</v>
      </c>
      <c r="C435" s="1">
        <f t="shared" si="75"/>
        <v>38</v>
      </c>
      <c r="D435">
        <v>1</v>
      </c>
      <c r="E435" s="4" t="s">
        <v>31</v>
      </c>
      <c r="F435" s="4" t="s">
        <v>32</v>
      </c>
      <c r="G435" s="4" t="s">
        <v>12</v>
      </c>
      <c r="H435" s="4" t="s">
        <v>453</v>
      </c>
      <c r="I435" t="str">
        <f t="shared" si="76"/>
        <v>messageBlocks.add(new PayloadBlock(38, 38, 1, "Position Accuracy", "accuracy", "u", "See Common Navigation Block"));</v>
      </c>
      <c r="J435" s="4"/>
      <c r="K435" s="4"/>
      <c r="L435" s="4"/>
      <c r="M435" s="4"/>
    </row>
    <row r="436" spans="1:13">
      <c r="A436" s="4"/>
      <c r="B436" s="1">
        <f t="shared" si="77"/>
        <v>39</v>
      </c>
      <c r="C436" s="1">
        <f t="shared" si="75"/>
        <v>39</v>
      </c>
      <c r="D436">
        <v>1</v>
      </c>
      <c r="E436" s="4" t="s">
        <v>55</v>
      </c>
      <c r="F436" s="4" t="s">
        <v>56</v>
      </c>
      <c r="G436" s="4" t="s">
        <v>12</v>
      </c>
      <c r="H436" s="4" t="s">
        <v>453</v>
      </c>
      <c r="I436" t="str">
        <f t="shared" si="76"/>
        <v>messageBlocks.add(new PayloadBlock(39, 39, 1, "RAIM flag", "raim", "u", "See Common Navigation Block"));</v>
      </c>
      <c r="J436" s="4"/>
      <c r="K436" s="4"/>
      <c r="L436" s="4"/>
      <c r="M436" s="4"/>
    </row>
    <row r="437" spans="1:13">
      <c r="A437" s="4"/>
      <c r="B437" s="1">
        <f t="shared" si="77"/>
        <v>40</v>
      </c>
      <c r="C437" s="1">
        <f t="shared" si="75"/>
        <v>43</v>
      </c>
      <c r="D437">
        <v>4</v>
      </c>
      <c r="E437" s="4" t="s">
        <v>20</v>
      </c>
      <c r="F437" s="4" t="s">
        <v>21</v>
      </c>
      <c r="G437" s="4" t="s">
        <v>12</v>
      </c>
      <c r="H437" s="4" t="s">
        <v>453</v>
      </c>
      <c r="I437" t="str">
        <f t="shared" si="76"/>
        <v>messageBlocks.add(new PayloadBlock(40, 43, 4, "Navigation Status", "status", "u", "See Common Navigation Block"));</v>
      </c>
      <c r="J437" s="4"/>
      <c r="K437" s="4"/>
      <c r="L437" s="4"/>
      <c r="M437" s="4"/>
    </row>
    <row r="438" spans="1:13">
      <c r="A438" s="4"/>
      <c r="B438" s="1">
        <f t="shared" si="77"/>
        <v>44</v>
      </c>
      <c r="C438" s="1">
        <f t="shared" si="75"/>
        <v>61</v>
      </c>
      <c r="D438">
        <v>18</v>
      </c>
      <c r="E438" s="4" t="s">
        <v>34</v>
      </c>
      <c r="F438" s="4" t="s">
        <v>35</v>
      </c>
      <c r="G438" s="4" t="s">
        <v>36</v>
      </c>
      <c r="H438" s="4" t="s">
        <v>454</v>
      </c>
      <c r="I438" t="str">
        <f t="shared" si="76"/>
        <v>messageBlocks.add(new PayloadBlock(44, 61, 18, "Longitude", "lon", "I4", "minutes/10 East positive, West negative 181000 = N/A (default)"));</v>
      </c>
      <c r="J438" s="4"/>
      <c r="K438" s="4"/>
      <c r="L438" s="4"/>
      <c r="M438" s="4"/>
    </row>
    <row r="439" spans="1:13">
      <c r="A439" s="4"/>
      <c r="B439" s="1">
        <f t="shared" si="77"/>
        <v>62</v>
      </c>
      <c r="C439" s="1">
        <f t="shared" si="75"/>
        <v>78</v>
      </c>
      <c r="D439">
        <v>17</v>
      </c>
      <c r="E439" s="4" t="s">
        <v>38</v>
      </c>
      <c r="F439" s="4" t="s">
        <v>39</v>
      </c>
      <c r="G439" s="4" t="s">
        <v>36</v>
      </c>
      <c r="H439" s="4" t="s">
        <v>455</v>
      </c>
      <c r="I439" t="str">
        <f t="shared" si="76"/>
        <v>messageBlocks.add(new PayloadBlock(62, 78, 17, "Latitude", "lat", "I4", "minutes/10 North positive, South negative 91000 = N/A (default)"));</v>
      </c>
      <c r="J439" s="4"/>
      <c r="K439" s="4"/>
      <c r="L439" s="4"/>
      <c r="M439" s="4"/>
    </row>
    <row r="440" spans="1:13">
      <c r="A440" s="4"/>
      <c r="B440" s="1">
        <f t="shared" si="77"/>
        <v>79</v>
      </c>
      <c r="C440" s="1">
        <f t="shared" si="75"/>
        <v>84</v>
      </c>
      <c r="D440">
        <v>6</v>
      </c>
      <c r="E440" s="4" t="s">
        <v>275</v>
      </c>
      <c r="F440" s="4" t="s">
        <v>29</v>
      </c>
      <c r="G440" s="4" t="s">
        <v>12</v>
      </c>
      <c r="H440" s="4" t="s">
        <v>456</v>
      </c>
      <c r="I440" t="str">
        <f t="shared" si="76"/>
        <v>messageBlocks.add(new PayloadBlock(79, 84, 6, "Speed Over Ground", "speed", "u", "Knots (0-62); 63 = N/A (default)"));</v>
      </c>
      <c r="J440" s="4"/>
      <c r="K440" s="4"/>
      <c r="L440" s="4"/>
      <c r="M440" s="4"/>
    </row>
    <row r="441" spans="1:13">
      <c r="A441" s="4"/>
      <c r="B441" s="1">
        <f t="shared" si="77"/>
        <v>85</v>
      </c>
      <c r="C441" s="1">
        <f t="shared" si="75"/>
        <v>93</v>
      </c>
      <c r="D441">
        <v>9</v>
      </c>
      <c r="E441" s="4" t="s">
        <v>198</v>
      </c>
      <c r="F441" s="4" t="s">
        <v>41</v>
      </c>
      <c r="G441" s="4" t="s">
        <v>12</v>
      </c>
      <c r="H441" s="4" t="s">
        <v>45</v>
      </c>
      <c r="I441" t="str">
        <f t="shared" si="76"/>
        <v>messageBlocks.add(new PayloadBlock(85, 93, 9, "Course Over Ground", "course", "u", "0 to 359 degrees, 511 = not available."));</v>
      </c>
      <c r="J441" s="4"/>
      <c r="K441" s="4"/>
      <c r="L441" s="4"/>
      <c r="M441" s="4"/>
    </row>
    <row r="442" spans="1:13">
      <c r="A442" s="4"/>
      <c r="B442" s="1">
        <f t="shared" si="77"/>
        <v>94</v>
      </c>
      <c r="C442" s="1">
        <f t="shared" si="75"/>
        <v>94</v>
      </c>
      <c r="D442">
        <v>1</v>
      </c>
      <c r="E442" s="4" t="s">
        <v>457</v>
      </c>
      <c r="F442" s="4" t="s">
        <v>458</v>
      </c>
      <c r="G442" s="4" t="s">
        <v>12</v>
      </c>
      <c r="H442" s="4" t="s">
        <v>459</v>
      </c>
      <c r="I442" t="str">
        <f t="shared" si="76"/>
        <v>messageBlocks.add(new PayloadBlock(94, 94, 1, "GNSS Position status", "gnss", "u", "0 = current GNSS position 1 = not GNSS position (default)"));</v>
      </c>
      <c r="J442" s="4"/>
      <c r="K442" s="4"/>
      <c r="L442" s="4"/>
      <c r="M442" s="4"/>
    </row>
    <row r="443" spans="1:13">
      <c r="A443" s="4"/>
      <c r="B443" s="1">
        <f t="shared" si="77"/>
        <v>95</v>
      </c>
      <c r="C443" s="1">
        <f t="shared" si="75"/>
        <v>95</v>
      </c>
      <c r="D443">
        <v>1</v>
      </c>
      <c r="E443" s="4" t="s">
        <v>52</v>
      </c>
      <c r="F443" s="4"/>
      <c r="G443" s="4" t="s">
        <v>53</v>
      </c>
      <c r="H443" s="4" t="s">
        <v>54</v>
      </c>
      <c r="I443" t="str">
        <f t="shared" si="76"/>
        <v>messageBlocks.add(new PayloadBlock(95, 95, 1, "Spare", "", "x", "Not used"));</v>
      </c>
      <c r="J443" s="4"/>
      <c r="K443" s="4"/>
      <c r="L443" s="4"/>
      <c r="M443" s="4"/>
    </row>
    <row r="444" spans="1:13">
      <c r="A444" s="4"/>
      <c r="D444">
        <f>SUM(D432:D443)</f>
        <v>96</v>
      </c>
      <c r="E444" s="4"/>
      <c r="F444" s="4"/>
      <c r="G444" s="4"/>
      <c r="H444" s="4"/>
      <c r="J444" s="4"/>
      <c r="K444" s="4"/>
      <c r="L444" s="4"/>
      <c r="M444" s="4"/>
    </row>
    <row r="445" spans="1:13">
      <c r="A445" s="4"/>
      <c r="E445" s="4"/>
      <c r="F445" s="4"/>
      <c r="G445" s="4"/>
      <c r="H445" s="4"/>
      <c r="I445" s="4"/>
      <c r="J445" s="4"/>
      <c r="K445" s="4"/>
      <c r="L445" s="4"/>
      <c r="M445" s="4"/>
    </row>
    <row r="446" spans="1:13">
      <c r="A446" s="4" t="s">
        <v>460</v>
      </c>
      <c r="E446" s="4"/>
      <c r="F446" s="4"/>
      <c r="G446" s="4"/>
      <c r="H446" s="4"/>
      <c r="I446" s="4"/>
      <c r="J446" s="4"/>
      <c r="K446" s="4"/>
      <c r="L446" s="4"/>
      <c r="M446" s="4"/>
    </row>
    <row r="447" spans="1:13">
      <c r="A447" s="4" t="s">
        <v>461</v>
      </c>
      <c r="B447" s="1" t="s">
        <v>462</v>
      </c>
      <c r="C447" s="1" t="s">
        <v>5</v>
      </c>
      <c r="D447" s="1" t="s">
        <v>6</v>
      </c>
      <c r="E447" s="4"/>
      <c r="F447" s="4"/>
      <c r="G447" s="4"/>
      <c r="H447" s="4"/>
      <c r="I447" s="4"/>
      <c r="J447" s="4"/>
      <c r="K447" s="4"/>
      <c r="L447" s="4"/>
      <c r="M447" s="4"/>
    </row>
    <row r="448" spans="1:13">
      <c r="A448" s="4" t="s">
        <v>463</v>
      </c>
      <c r="B448" s="1" t="s">
        <v>463</v>
      </c>
      <c r="C448" s="1" t="s">
        <v>464</v>
      </c>
      <c r="D448" s="1" t="s">
        <v>465</v>
      </c>
      <c r="E448" s="4"/>
      <c r="F448" s="4"/>
      <c r="G448" s="4"/>
      <c r="H448" s="4"/>
      <c r="I448" s="4"/>
      <c r="J448" s="4"/>
      <c r="K448" s="4"/>
      <c r="L448" s="4"/>
      <c r="M448" s="4"/>
    </row>
    <row r="449" spans="1:13">
      <c r="A449" s="4" t="s">
        <v>166</v>
      </c>
      <c r="B449" s="1" t="s">
        <v>166</v>
      </c>
      <c r="C449" s="1" t="s">
        <v>466</v>
      </c>
      <c r="D449" s="1" t="s">
        <v>467</v>
      </c>
      <c r="E449" s="4"/>
      <c r="F449" s="4"/>
      <c r="G449" s="4"/>
      <c r="H449" s="4"/>
      <c r="I449" s="4"/>
      <c r="J449" s="4"/>
      <c r="K449" s="4"/>
      <c r="L449" s="4"/>
      <c r="M449" s="4"/>
    </row>
    <row r="450" spans="1:13">
      <c r="A450" s="4" t="s">
        <v>468</v>
      </c>
      <c r="B450" s="1" t="s">
        <v>469</v>
      </c>
      <c r="C450" s="1" t="s">
        <v>470</v>
      </c>
      <c r="D450" s="1" t="s">
        <v>471</v>
      </c>
      <c r="E450" s="4"/>
      <c r="F450" s="4"/>
      <c r="G450" s="4"/>
      <c r="H450" s="4"/>
      <c r="I450" s="4"/>
      <c r="J450" s="4"/>
      <c r="K450" s="4"/>
      <c r="L450" s="4"/>
      <c r="M450" s="4"/>
    </row>
    <row r="451" spans="1:13">
      <c r="A451" s="4" t="s">
        <v>53</v>
      </c>
      <c r="B451" s="1" t="s">
        <v>472</v>
      </c>
      <c r="C451" s="1" t="s">
        <v>464</v>
      </c>
      <c r="D451" s="1" t="s">
        <v>473</v>
      </c>
      <c r="E451" s="4"/>
      <c r="F451" s="4"/>
      <c r="G451" s="4"/>
      <c r="H451" s="4"/>
      <c r="I451" s="4"/>
      <c r="J451" s="4"/>
      <c r="K451" s="4"/>
      <c r="L451" s="4"/>
      <c r="M451" s="4"/>
    </row>
    <row r="452" spans="1:13">
      <c r="A452" s="4"/>
      <c r="B452" s="1" t="s">
        <v>474</v>
      </c>
      <c r="C452" s="1" t="s">
        <v>464</v>
      </c>
      <c r="D452" s="1" t="s">
        <v>475</v>
      </c>
      <c r="E452" s="4"/>
      <c r="F452" s="4"/>
      <c r="G452" s="4"/>
      <c r="H452" s="4"/>
      <c r="I452" s="4"/>
      <c r="J452" s="4"/>
      <c r="K452" s="4"/>
      <c r="L452" s="4"/>
      <c r="M452" s="4"/>
    </row>
    <row r="453" spans="1:13">
      <c r="A453" s="4" t="s">
        <v>304</v>
      </c>
      <c r="B453" s="1" t="s">
        <v>304</v>
      </c>
      <c r="C453" s="1" t="s">
        <v>466</v>
      </c>
      <c r="D453" s="1" t="s">
        <v>476</v>
      </c>
      <c r="E453" s="4"/>
      <c r="F453" s="4"/>
      <c r="G453" s="4"/>
      <c r="H453" s="4"/>
      <c r="I453" s="4"/>
      <c r="J453" s="4"/>
      <c r="K453" s="4"/>
      <c r="L453" s="4"/>
      <c r="M453" s="4"/>
    </row>
    <row r="454" spans="1:13">
      <c r="A454" s="4" t="s">
        <v>477</v>
      </c>
      <c r="B454" s="1" t="s">
        <v>108</v>
      </c>
      <c r="C454" s="1" t="s">
        <v>466</v>
      </c>
      <c r="D454" s="1" t="s">
        <v>478</v>
      </c>
      <c r="E454" s="4"/>
      <c r="F454" s="4"/>
      <c r="G454" s="4"/>
      <c r="H454" s="4"/>
      <c r="I454" s="4"/>
      <c r="J454" s="4"/>
      <c r="K454" s="4"/>
      <c r="L454" s="4"/>
      <c r="M454" s="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F13" sqref="F13"/>
    </sheetView>
  </sheetViews>
  <sheetFormatPr defaultRowHeight="15"/>
  <cols>
    <col min="1" max="1" width="8.42578125" style="4" customWidth="1"/>
    <col min="2" max="2" width="6.5703125" style="4" customWidth="1"/>
    <col min="3" max="3" width="4" style="4" customWidth="1"/>
    <col min="4" max="4" width="3" style="4" customWidth="1"/>
    <col min="5" max="5" width="23.7109375" style="4" customWidth="1"/>
    <col min="6" max="6" width="12.85546875" style="4" customWidth="1"/>
    <col min="7" max="7" width="3.28515625" style="4" customWidth="1"/>
    <col min="8" max="8" width="49" style="4" customWidth="1"/>
    <col min="9" max="9" width="79.7109375" style="4" customWidth="1"/>
    <col min="10" max="1025" width="9.140625" style="4" customWidth="1"/>
  </cols>
  <sheetData>
    <row r="1" spans="1:9">
      <c r="A1" s="4" t="s">
        <v>479</v>
      </c>
      <c r="B1" s="4" t="s">
        <v>480</v>
      </c>
    </row>
    <row r="2" spans="1:9">
      <c r="A2" s="4" t="s">
        <v>481</v>
      </c>
      <c r="B2" t="str">
        <f t="shared" ref="B2:B44" si="0">LEFT(A2,FIND("-",A2)-1)</f>
        <v>0</v>
      </c>
      <c r="C2" t="str">
        <f t="shared" ref="C2:C44" si="1">RIGHT(A2,LEN(A2)-FIND("-",A2))</f>
        <v>5</v>
      </c>
      <c r="D2" s="4" t="s">
        <v>146</v>
      </c>
      <c r="E2" s="4" t="s">
        <v>10</v>
      </c>
      <c r="F2" s="4" t="s">
        <v>11</v>
      </c>
      <c r="G2" s="4" t="s">
        <v>12</v>
      </c>
      <c r="H2" s="4" t="s">
        <v>189</v>
      </c>
      <c r="I2" t="str">
        <f t="shared" ref="I2:I44" si="2">"messageBlocks.add(new _PayloadBlock("&amp;B2&amp;", "&amp;C2&amp;", "&amp;D2&amp;", "&amp;CHAR(34)&amp;E2&amp;CHAR(34)&amp;", "&amp;CHAR(34)&amp;F2&amp;CHAR(34)&amp;", "&amp;CHAR(34)&amp;G2&amp;CHAR(34)&amp;", "&amp;CHAR(34)&amp;H2&amp;CHAR(34)&amp;"));"</f>
        <v>messageBlocks.add(new _PayloadBlock(0, 5, 6, "Message Type", "type", "u", "Constant: 8"));</v>
      </c>
    </row>
    <row r="3" spans="1:9">
      <c r="A3" s="4" t="s">
        <v>482</v>
      </c>
      <c r="B3" t="str">
        <f t="shared" si="0"/>
        <v>6</v>
      </c>
      <c r="C3" t="str">
        <f t="shared" si="1"/>
        <v>7</v>
      </c>
      <c r="D3" s="4" t="s">
        <v>483</v>
      </c>
      <c r="E3" s="4" t="s">
        <v>14</v>
      </c>
      <c r="F3" s="4" t="s">
        <v>15</v>
      </c>
      <c r="G3" s="4" t="s">
        <v>12</v>
      </c>
      <c r="H3" s="4" t="s">
        <v>71</v>
      </c>
      <c r="I3" t="str">
        <f t="shared" si="2"/>
        <v>messageBlocks.add(new _PayloadBlock(6, 7, 2, "Repeat Indicator", "repeat", "u", "As in Common Navigation Block"));</v>
      </c>
    </row>
    <row r="4" spans="1:9">
      <c r="A4" s="4" t="s">
        <v>484</v>
      </c>
      <c r="B4" t="str">
        <f t="shared" si="0"/>
        <v>8</v>
      </c>
      <c r="C4" t="str">
        <f t="shared" si="1"/>
        <v>37</v>
      </c>
      <c r="D4" s="4" t="s">
        <v>485</v>
      </c>
      <c r="E4" s="4" t="s">
        <v>149</v>
      </c>
      <c r="F4" s="4" t="s">
        <v>18</v>
      </c>
      <c r="G4" s="4" t="s">
        <v>12</v>
      </c>
      <c r="H4" s="4" t="s">
        <v>19</v>
      </c>
      <c r="I4" t="str">
        <f t="shared" si="2"/>
        <v>messageBlocks.add(new _PayloadBlock(8, 37, 30, "Source MMSI", "mmsi", "u", "9 decimal digits"));</v>
      </c>
    </row>
    <row r="5" spans="1:9">
      <c r="A5" s="4" t="s">
        <v>486</v>
      </c>
      <c r="B5" t="str">
        <f t="shared" si="0"/>
        <v>38</v>
      </c>
      <c r="C5" t="str">
        <f t="shared" si="1"/>
        <v>39</v>
      </c>
      <c r="D5" s="4" t="s">
        <v>483</v>
      </c>
      <c r="E5" s="4" t="s">
        <v>52</v>
      </c>
      <c r="G5" s="4" t="s">
        <v>53</v>
      </c>
      <c r="H5" s="4" t="s">
        <v>54</v>
      </c>
      <c r="I5" t="str">
        <f t="shared" si="2"/>
        <v>messageBlocks.add(new _PayloadBlock(38, 39, 2, "Spare", "", "x", "Not used"));</v>
      </c>
    </row>
    <row r="6" spans="1:9">
      <c r="A6" s="4" t="s">
        <v>487</v>
      </c>
      <c r="B6" t="str">
        <f t="shared" si="0"/>
        <v>40</v>
      </c>
      <c r="C6" t="str">
        <f t="shared" si="1"/>
        <v>49</v>
      </c>
      <c r="D6" s="4" t="s">
        <v>215</v>
      </c>
      <c r="E6" s="4" t="s">
        <v>488</v>
      </c>
      <c r="F6" s="4" t="s">
        <v>159</v>
      </c>
      <c r="G6" s="4" t="s">
        <v>12</v>
      </c>
      <c r="H6" s="4" t="s">
        <v>489</v>
      </c>
      <c r="I6" t="str">
        <f t="shared" si="2"/>
        <v>messageBlocks.add(new _PayloadBlock(40, 49, 10, "DAC", "dac", "u", "DAC = 001"));</v>
      </c>
    </row>
    <row r="7" spans="1:9">
      <c r="A7" s="4" t="s">
        <v>490</v>
      </c>
      <c r="B7" t="str">
        <f t="shared" si="0"/>
        <v>50</v>
      </c>
      <c r="C7" t="str">
        <f t="shared" si="1"/>
        <v>55</v>
      </c>
      <c r="D7" s="4" t="s">
        <v>146</v>
      </c>
      <c r="E7" s="4" t="s">
        <v>491</v>
      </c>
      <c r="F7" s="4" t="s">
        <v>162</v>
      </c>
      <c r="G7" s="4" t="s">
        <v>12</v>
      </c>
      <c r="H7" s="4" t="s">
        <v>492</v>
      </c>
      <c r="I7" t="str">
        <f t="shared" si="2"/>
        <v>messageBlocks.add(new _PayloadBlock(50, 55, 6, "FID", "fid", "u", "FID = 11"));</v>
      </c>
    </row>
    <row r="8" spans="1:9">
      <c r="A8" s="4" t="s">
        <v>493</v>
      </c>
      <c r="B8" t="str">
        <f t="shared" si="0"/>
        <v>56</v>
      </c>
      <c r="C8" t="str">
        <f t="shared" si="1"/>
        <v>79</v>
      </c>
      <c r="D8" s="4" t="s">
        <v>409</v>
      </c>
      <c r="E8" s="4" t="s">
        <v>38</v>
      </c>
      <c r="F8" s="4" t="s">
        <v>39</v>
      </c>
      <c r="G8" s="4" t="s">
        <v>26</v>
      </c>
      <c r="H8" s="4" t="s">
        <v>494</v>
      </c>
      <c r="I8" t="str">
        <f t="shared" si="2"/>
        <v>messageBlocks.add(new _PayloadBlock(56, 79, 24, "Latitude", "lat", "I3", "Unit = minutes * 0.001, 0x7FFFFF = N/A (default), E positive, W negative."));</v>
      </c>
    </row>
    <row r="9" spans="1:9">
      <c r="A9" s="4" t="s">
        <v>495</v>
      </c>
      <c r="B9" t="str">
        <f t="shared" si="0"/>
        <v>80</v>
      </c>
      <c r="C9" t="str">
        <f t="shared" si="1"/>
        <v>104</v>
      </c>
      <c r="D9" s="4" t="s">
        <v>429</v>
      </c>
      <c r="E9" s="4" t="s">
        <v>34</v>
      </c>
      <c r="F9" s="4" t="s">
        <v>35</v>
      </c>
      <c r="G9" s="4" t="s">
        <v>26</v>
      </c>
      <c r="H9" s="4" t="s">
        <v>496</v>
      </c>
      <c r="I9" t="str">
        <f t="shared" si="2"/>
        <v>messageBlocks.add(new _PayloadBlock(80, 104, 25, "Longitude", "lon", "I3", "Unit = minutes * 0.001, 0xFFFFFF = N/A (default), N positive, S negative."));</v>
      </c>
    </row>
    <row r="10" spans="1:9">
      <c r="A10" s="4" t="s">
        <v>497</v>
      </c>
      <c r="B10" t="str">
        <f t="shared" si="0"/>
        <v>105</v>
      </c>
      <c r="C10" t="str">
        <f t="shared" si="1"/>
        <v>109</v>
      </c>
      <c r="D10" s="4" t="s">
        <v>96</v>
      </c>
      <c r="E10" s="4" t="s">
        <v>78</v>
      </c>
      <c r="F10" s="4" t="s">
        <v>79</v>
      </c>
      <c r="G10" s="4" t="s">
        <v>12</v>
      </c>
      <c r="H10" s="4" t="s">
        <v>498</v>
      </c>
      <c r="I10" t="str">
        <f t="shared" si="2"/>
        <v>messageBlocks.add(new _PayloadBlock(105, 109, 5, "Day (UTC)", "day", "u", "1-31, 31=N/A (default)"));</v>
      </c>
    </row>
    <row r="11" spans="1:9">
      <c r="A11" s="4" t="s">
        <v>499</v>
      </c>
      <c r="B11" t="str">
        <f t="shared" si="0"/>
        <v>110</v>
      </c>
      <c r="C11" t="str">
        <f t="shared" si="1"/>
        <v>114</v>
      </c>
      <c r="D11" s="4" t="s">
        <v>96</v>
      </c>
      <c r="E11" s="4" t="s">
        <v>81</v>
      </c>
      <c r="F11" s="4" t="s">
        <v>82</v>
      </c>
      <c r="G11" s="4" t="s">
        <v>12</v>
      </c>
      <c r="H11" s="4" t="s">
        <v>500</v>
      </c>
      <c r="I11" t="str">
        <f t="shared" si="2"/>
        <v>messageBlocks.add(new _PayloadBlock(110, 114, 5, "Hour (UTC)", "hour", "u", "0-23, 31=N/A (default)"));</v>
      </c>
    </row>
    <row r="12" spans="1:9">
      <c r="A12" s="4" t="s">
        <v>501</v>
      </c>
      <c r="B12" t="str">
        <f t="shared" si="0"/>
        <v>115</v>
      </c>
      <c r="C12" t="str">
        <f t="shared" si="1"/>
        <v>120</v>
      </c>
      <c r="D12" s="4" t="s">
        <v>146</v>
      </c>
      <c r="E12" s="4" t="s">
        <v>84</v>
      </c>
      <c r="F12" s="4" t="s">
        <v>85</v>
      </c>
      <c r="G12" s="4" t="s">
        <v>12</v>
      </c>
      <c r="H12" s="4" t="s">
        <v>502</v>
      </c>
      <c r="I12" t="str">
        <f t="shared" si="2"/>
        <v>messageBlocks.add(new _PayloadBlock(115, 120, 6, "Minute (UTC)", "minute", "u", "0-59, 63=N/A (default)"));</v>
      </c>
    </row>
    <row r="13" spans="1:9">
      <c r="A13" s="4" t="s">
        <v>503</v>
      </c>
      <c r="B13" t="str">
        <f t="shared" si="0"/>
        <v>121</v>
      </c>
      <c r="C13" t="str">
        <f t="shared" si="1"/>
        <v>127</v>
      </c>
      <c r="D13" s="4" t="s">
        <v>168</v>
      </c>
      <c r="E13" s="4" t="s">
        <v>504</v>
      </c>
      <c r="F13" s="4" t="s">
        <v>505</v>
      </c>
      <c r="G13" s="4" t="s">
        <v>12</v>
      </c>
      <c r="H13" s="4" t="s">
        <v>506</v>
      </c>
      <c r="I13" t="str">
        <f t="shared" si="2"/>
        <v>messageBlocks.add(new _PayloadBlock(121, 127, 7, "Average Wind Speed", "wspeed", "u", "10-min avg wind speed, knots, 127 = N/A (default)."));</v>
      </c>
    </row>
    <row r="14" spans="1:9">
      <c r="A14" s="4" t="s">
        <v>507</v>
      </c>
      <c r="B14" t="str">
        <f t="shared" si="0"/>
        <v>128</v>
      </c>
      <c r="C14" t="str">
        <f t="shared" si="1"/>
        <v>134</v>
      </c>
      <c r="D14" s="4" t="s">
        <v>168</v>
      </c>
      <c r="E14" s="4" t="s">
        <v>508</v>
      </c>
      <c r="F14" s="4" t="s">
        <v>509</v>
      </c>
      <c r="G14" s="4" t="s">
        <v>12</v>
      </c>
      <c r="H14" s="4" t="s">
        <v>510</v>
      </c>
      <c r="I14" t="str">
        <f t="shared" si="2"/>
        <v>messageBlocks.add(new _PayloadBlock(128, 134, 7, "Gust Speed", "wgust", "u", "10-min max wind speed, knots, 127 = N/A (default)."));</v>
      </c>
    </row>
    <row r="15" spans="1:9">
      <c r="A15" s="4" t="s">
        <v>511</v>
      </c>
      <c r="B15" t="str">
        <f t="shared" si="0"/>
        <v>135</v>
      </c>
      <c r="C15" t="str">
        <f t="shared" si="1"/>
        <v>143</v>
      </c>
      <c r="D15" s="4" t="s">
        <v>191</v>
      </c>
      <c r="E15" s="4" t="s">
        <v>512</v>
      </c>
      <c r="F15" s="4" t="s">
        <v>513</v>
      </c>
      <c r="G15" s="4" t="s">
        <v>12</v>
      </c>
      <c r="H15" s="4" t="s">
        <v>514</v>
      </c>
      <c r="I15" t="str">
        <f t="shared" si="2"/>
        <v>messageBlocks.add(new _PayloadBlock(135, 143, 9, "Wind Direction", "wdir", "u", "0-359, degrees from true north 511 = N/A (default)"));</v>
      </c>
    </row>
    <row r="16" spans="1:9">
      <c r="A16" s="4" t="s">
        <v>515</v>
      </c>
      <c r="B16" t="str">
        <f t="shared" si="0"/>
        <v>144</v>
      </c>
      <c r="C16" t="str">
        <f t="shared" si="1"/>
        <v>152</v>
      </c>
      <c r="D16" s="4" t="s">
        <v>191</v>
      </c>
      <c r="E16" s="4" t="s">
        <v>516</v>
      </c>
      <c r="F16" s="4" t="s">
        <v>517</v>
      </c>
      <c r="G16" s="4" t="s">
        <v>12</v>
      </c>
      <c r="H16" s="4" t="s">
        <v>514</v>
      </c>
      <c r="I16" t="str">
        <f t="shared" si="2"/>
        <v>messageBlocks.add(new _PayloadBlock(144, 152, 9, "Wind Gust Direction", "wgustdir", "u", "0-359, degrees from true north 511 = N/A (default)"));</v>
      </c>
    </row>
    <row r="17" spans="1:9">
      <c r="A17" s="4" t="s">
        <v>518</v>
      </c>
      <c r="B17" t="str">
        <f t="shared" si="0"/>
        <v>153</v>
      </c>
      <c r="C17" t="str">
        <f t="shared" si="1"/>
        <v>163</v>
      </c>
      <c r="D17" s="4" t="s">
        <v>218</v>
      </c>
      <c r="E17" s="4" t="s">
        <v>519</v>
      </c>
      <c r="F17" s="4" t="s">
        <v>520</v>
      </c>
      <c r="G17" s="4" t="s">
        <v>12</v>
      </c>
      <c r="H17" s="4" t="s">
        <v>521</v>
      </c>
      <c r="I17" t="str">
        <f t="shared" si="2"/>
        <v>messageBlocks.add(new _PayloadBlock(153, 163, 11, "Air Temperature", "temperature", "u", "Dry bulb temp: 0.1 deg C -60.0 to +60.0, 2047 = N/A (default),"));</v>
      </c>
    </row>
    <row r="18" spans="1:9">
      <c r="A18" s="4" t="s">
        <v>522</v>
      </c>
      <c r="B18" t="str">
        <f t="shared" si="0"/>
        <v>164</v>
      </c>
      <c r="C18" t="str">
        <f t="shared" si="1"/>
        <v>170</v>
      </c>
      <c r="D18" s="4" t="s">
        <v>168</v>
      </c>
      <c r="E18" s="4" t="s">
        <v>523</v>
      </c>
      <c r="F18" s="4" t="s">
        <v>524</v>
      </c>
      <c r="G18" s="4" t="s">
        <v>12</v>
      </c>
      <c r="H18" s="4" t="s">
        <v>525</v>
      </c>
      <c r="I18" t="str">
        <f t="shared" si="2"/>
        <v>messageBlocks.add(new _PayloadBlock(164, 170, 7, "Relative Humidity", "humidity", "u", "0-100%, units of 1%, 127 = N/A (default)."));</v>
      </c>
    </row>
    <row r="19" spans="1:9">
      <c r="A19" s="4" t="s">
        <v>526</v>
      </c>
      <c r="B19" t="str">
        <f t="shared" si="0"/>
        <v>171</v>
      </c>
      <c r="C19" t="str">
        <f t="shared" si="1"/>
        <v>180</v>
      </c>
      <c r="D19" s="4" t="s">
        <v>215</v>
      </c>
      <c r="E19" s="4" t="s">
        <v>527</v>
      </c>
      <c r="F19" s="4" t="s">
        <v>528</v>
      </c>
      <c r="G19" s="4" t="s">
        <v>12</v>
      </c>
      <c r="H19" s="4" t="s">
        <v>529</v>
      </c>
      <c r="I19" t="str">
        <f t="shared" si="2"/>
        <v>messageBlocks.add(new _PayloadBlock(171, 180, 10, "Dew Point", "dewpoint", "u", "-20.0 to +50.0: 0.1 deg C, 1023 = N/A (default),"));</v>
      </c>
    </row>
    <row r="20" spans="1:9">
      <c r="A20" s="4" t="s">
        <v>530</v>
      </c>
      <c r="B20" t="str">
        <f t="shared" si="0"/>
        <v>181</v>
      </c>
      <c r="C20" t="str">
        <f t="shared" si="1"/>
        <v>189</v>
      </c>
      <c r="D20" s="4" t="s">
        <v>191</v>
      </c>
      <c r="E20" s="4" t="s">
        <v>531</v>
      </c>
      <c r="F20" s="4" t="s">
        <v>532</v>
      </c>
      <c r="G20" s="4" t="s">
        <v>12</v>
      </c>
      <c r="H20" s="4" t="s">
        <v>533</v>
      </c>
      <c r="I20" t="str">
        <f t="shared" si="2"/>
        <v>messageBlocks.add(new _PayloadBlock(181, 189, 9, "Air Pressure", "pressure", "u", "800-1200hPa: units 1hPa, 511 = N/A (default)."));</v>
      </c>
    </row>
    <row r="21" spans="1:9">
      <c r="A21" s="4" t="s">
        <v>534</v>
      </c>
      <c r="B21" t="str">
        <f t="shared" si="0"/>
        <v>190</v>
      </c>
      <c r="C21" t="str">
        <f t="shared" si="1"/>
        <v>191</v>
      </c>
      <c r="D21" s="4" t="s">
        <v>483</v>
      </c>
      <c r="E21" s="4" t="s">
        <v>535</v>
      </c>
      <c r="F21" s="4" t="s">
        <v>536</v>
      </c>
      <c r="G21" s="4" t="s">
        <v>22</v>
      </c>
      <c r="H21" s="4" t="s">
        <v>537</v>
      </c>
      <c r="I21" t="str">
        <f t="shared" si="2"/>
        <v>messageBlocks.add(new _PayloadBlock(190, 191, 2, "Pressure Tendency", "pressuretend", "e", "0 = steady, 1 = decreasing, 2 = increasing, 3 - N/A (default)."));</v>
      </c>
    </row>
    <row r="22" spans="1:9">
      <c r="A22" s="4" t="s">
        <v>538</v>
      </c>
      <c r="B22" t="str">
        <f t="shared" si="0"/>
        <v>192</v>
      </c>
      <c r="C22" t="str">
        <f t="shared" si="1"/>
        <v>199</v>
      </c>
      <c r="D22" s="4" t="s">
        <v>187</v>
      </c>
      <c r="E22" s="4" t="s">
        <v>539</v>
      </c>
      <c r="F22" s="4" t="s">
        <v>540</v>
      </c>
      <c r="G22" s="4" t="s">
        <v>30</v>
      </c>
      <c r="H22" s="4" t="s">
        <v>541</v>
      </c>
      <c r="I22" t="str">
        <f t="shared" si="2"/>
        <v>messageBlocks.add(new _PayloadBlock(192, 199, 8, "Horiz. Visibility", "visibility", "U1", "0-25.0, units of 0.1nm 255 = N/A (default)"));</v>
      </c>
    </row>
    <row r="23" spans="1:9">
      <c r="A23" s="4" t="s">
        <v>542</v>
      </c>
      <c r="B23" t="str">
        <f t="shared" si="0"/>
        <v>200</v>
      </c>
      <c r="C23" t="str">
        <f t="shared" si="1"/>
        <v>208</v>
      </c>
      <c r="D23" s="4" t="s">
        <v>191</v>
      </c>
      <c r="E23" s="4" t="s">
        <v>543</v>
      </c>
      <c r="F23" s="4" t="s">
        <v>544</v>
      </c>
      <c r="G23" s="4" t="s">
        <v>265</v>
      </c>
      <c r="H23" s="4" t="s">
        <v>545</v>
      </c>
      <c r="I23" t="str">
        <f t="shared" si="2"/>
        <v>messageBlocks.add(new _PayloadBlock(200, 208, 9, "Water Level", "waterlevel", "I1", "-10.0 to +30.0 in 0.1m, 511 = N/A (default)."));</v>
      </c>
    </row>
    <row r="24" spans="1:9">
      <c r="A24" s="4" t="s">
        <v>546</v>
      </c>
      <c r="B24" t="str">
        <f t="shared" si="0"/>
        <v>209</v>
      </c>
      <c r="C24" t="str">
        <f t="shared" si="1"/>
        <v>210</v>
      </c>
      <c r="D24" s="4" t="s">
        <v>483</v>
      </c>
      <c r="E24" s="4" t="s">
        <v>547</v>
      </c>
      <c r="F24" s="4" t="s">
        <v>548</v>
      </c>
      <c r="G24" s="4" t="s">
        <v>22</v>
      </c>
      <c r="H24" s="4" t="s">
        <v>537</v>
      </c>
      <c r="I24" t="str">
        <f t="shared" si="2"/>
        <v>messageBlocks.add(new _PayloadBlock(209, 210, 2, "Water Level Trend", "leveltrend", "e", "0 = steady, 1 = decreasing, 2 = increasing, 3 - N/A (default)."));</v>
      </c>
    </row>
    <row r="25" spans="1:9">
      <c r="A25" s="4" t="s">
        <v>549</v>
      </c>
      <c r="B25" t="str">
        <f t="shared" si="0"/>
        <v>211</v>
      </c>
      <c r="C25" t="str">
        <f t="shared" si="1"/>
        <v>218</v>
      </c>
      <c r="D25" s="4" t="s">
        <v>187</v>
      </c>
      <c r="E25" s="4" t="s">
        <v>550</v>
      </c>
      <c r="F25" s="4" t="s">
        <v>551</v>
      </c>
      <c r="G25" s="4" t="s">
        <v>30</v>
      </c>
      <c r="H25" s="4" t="s">
        <v>552</v>
      </c>
      <c r="I25" t="str">
        <f t="shared" si="2"/>
        <v>messageBlocks.add(new _PayloadBlock(211, 218, 8, "Surface Current Speed", "cspeed", "U1", "0.0-25.0 knots: units 0.1 knot"));</v>
      </c>
    </row>
    <row r="26" spans="1:9">
      <c r="A26" s="4" t="s">
        <v>553</v>
      </c>
      <c r="B26" t="str">
        <f t="shared" si="0"/>
        <v>219</v>
      </c>
      <c r="C26" t="str">
        <f t="shared" si="1"/>
        <v>227</v>
      </c>
      <c r="D26" s="4" t="s">
        <v>191</v>
      </c>
      <c r="E26" s="4" t="s">
        <v>554</v>
      </c>
      <c r="F26" s="4" t="s">
        <v>555</v>
      </c>
      <c r="G26" s="4" t="s">
        <v>12</v>
      </c>
      <c r="H26" s="4" t="s">
        <v>556</v>
      </c>
      <c r="I26" t="str">
        <f t="shared" si="2"/>
        <v>messageBlocks.add(new _PayloadBlock(219, 227, 9, "Surface Current Direction", "cdir", "u", "0-359: deg from true north, 511 = N/A (default)"));</v>
      </c>
    </row>
    <row r="27" spans="1:9">
      <c r="A27" s="4" t="s">
        <v>557</v>
      </c>
      <c r="B27" t="str">
        <f t="shared" si="0"/>
        <v>228</v>
      </c>
      <c r="C27" t="str">
        <f t="shared" si="1"/>
        <v>235</v>
      </c>
      <c r="D27" s="4" t="s">
        <v>187</v>
      </c>
      <c r="E27" s="4" t="s">
        <v>558</v>
      </c>
      <c r="F27" s="4" t="s">
        <v>559</v>
      </c>
      <c r="G27" s="4" t="s">
        <v>30</v>
      </c>
      <c r="H27" s="4" t="s">
        <v>560</v>
      </c>
      <c r="I27" t="str">
        <f t="shared" si="2"/>
        <v>messageBlocks.add(new _PayloadBlock(228, 235, 8, "Current Speed #2", "cspeed2", "U1", "0.0-25.0 in units of 0.1 knot, 255 = N/A (default)."));</v>
      </c>
    </row>
    <row r="28" spans="1:9">
      <c r="A28" s="4" t="s">
        <v>561</v>
      </c>
      <c r="B28" t="str">
        <f t="shared" si="0"/>
        <v>236</v>
      </c>
      <c r="C28" t="str">
        <f t="shared" si="1"/>
        <v>244</v>
      </c>
      <c r="D28" s="4" t="s">
        <v>191</v>
      </c>
      <c r="E28" s="4" t="s">
        <v>562</v>
      </c>
      <c r="F28" s="4" t="s">
        <v>563</v>
      </c>
      <c r="G28" s="4" t="s">
        <v>12</v>
      </c>
      <c r="H28" s="4" t="s">
        <v>564</v>
      </c>
      <c r="I28" t="str">
        <f t="shared" si="2"/>
        <v>messageBlocks.add(new _PayloadBlock(236, 244, 9, "Current Direction #2", "cdir2", "u", "0-359: deg. fom true north, 511 = N/A (default)"));</v>
      </c>
    </row>
    <row r="29" spans="1:9">
      <c r="A29" s="4" t="s">
        <v>565</v>
      </c>
      <c r="B29" t="str">
        <f t="shared" si="0"/>
        <v>245</v>
      </c>
      <c r="C29" t="str">
        <f t="shared" si="1"/>
        <v>249</v>
      </c>
      <c r="D29" s="4" t="s">
        <v>96</v>
      </c>
      <c r="E29" s="4" t="s">
        <v>566</v>
      </c>
      <c r="F29" s="4" t="s">
        <v>567</v>
      </c>
      <c r="G29" s="4" t="s">
        <v>30</v>
      </c>
      <c r="H29" s="4" t="s">
        <v>568</v>
      </c>
      <c r="I29" t="str">
        <f t="shared" si="2"/>
        <v>messageBlocks.add(new _PayloadBlock(245, 249, 5, "Measurement Depth #2", "cdepth2", "U1", "0-30m down: units 0.1m, 31 = N/A (default)."));</v>
      </c>
    </row>
    <row r="30" spans="1:9">
      <c r="A30" s="4" t="s">
        <v>569</v>
      </c>
      <c r="B30" t="str">
        <f t="shared" si="0"/>
        <v>250</v>
      </c>
      <c r="C30" t="str">
        <f t="shared" si="1"/>
        <v>257</v>
      </c>
      <c r="D30" s="4" t="s">
        <v>187</v>
      </c>
      <c r="E30" s="4" t="s">
        <v>570</v>
      </c>
      <c r="F30" s="4" t="s">
        <v>571</v>
      </c>
      <c r="G30" s="4" t="s">
        <v>30</v>
      </c>
      <c r="H30" s="4" t="s">
        <v>572</v>
      </c>
      <c r="I30" t="str">
        <f t="shared" si="2"/>
        <v>messageBlocks.add(new _PayloadBlock(250, 257, 8, "Current Speed #3", "cspeed3", "U1", "0.0-25.0: units of 0.1 knot, 255 = N/A (default)."));</v>
      </c>
    </row>
    <row r="31" spans="1:9">
      <c r="A31" s="4" t="s">
        <v>573</v>
      </c>
      <c r="B31" t="str">
        <f t="shared" si="0"/>
        <v>258</v>
      </c>
      <c r="C31" t="str">
        <f t="shared" si="1"/>
        <v>266</v>
      </c>
      <c r="D31" s="4" t="s">
        <v>191</v>
      </c>
      <c r="E31" s="4" t="s">
        <v>574</v>
      </c>
      <c r="F31" s="4" t="s">
        <v>575</v>
      </c>
      <c r="G31" s="4" t="s">
        <v>12</v>
      </c>
      <c r="H31" s="4" t="s">
        <v>576</v>
      </c>
      <c r="I31" t="str">
        <f t="shared" si="2"/>
        <v>messageBlocks.add(new _PayloadBlock(258, 266, 9, "Current Direction #3", "cdir3", "u", "0-359: degrees fom true north, 511 = N/A (default)."));</v>
      </c>
    </row>
    <row r="32" spans="1:9">
      <c r="A32" s="4" t="s">
        <v>577</v>
      </c>
      <c r="B32" t="str">
        <f t="shared" si="0"/>
        <v>267</v>
      </c>
      <c r="C32" t="str">
        <f t="shared" si="1"/>
        <v>271</v>
      </c>
      <c r="D32" s="4" t="s">
        <v>96</v>
      </c>
      <c r="E32" s="4" t="s">
        <v>578</v>
      </c>
      <c r="F32" s="4" t="s">
        <v>579</v>
      </c>
      <c r="G32" s="4" t="s">
        <v>30</v>
      </c>
      <c r="H32" s="4" t="s">
        <v>568</v>
      </c>
      <c r="I32" t="str">
        <f t="shared" si="2"/>
        <v>messageBlocks.add(new _PayloadBlock(267, 271, 5, "Measurement Depth #3", "cdepth3", "U1", "0-30m down: units 0.1m, 31 = N/A (default)."));</v>
      </c>
    </row>
    <row r="33" spans="1:9">
      <c r="A33" s="4" t="s">
        <v>580</v>
      </c>
      <c r="B33" t="str">
        <f t="shared" si="0"/>
        <v>272</v>
      </c>
      <c r="C33" t="str">
        <f t="shared" si="1"/>
        <v>279</v>
      </c>
      <c r="D33" s="4" t="s">
        <v>187</v>
      </c>
      <c r="E33" s="4" t="s">
        <v>581</v>
      </c>
      <c r="F33" s="4" t="s">
        <v>582</v>
      </c>
      <c r="G33" s="4" t="s">
        <v>30</v>
      </c>
      <c r="H33" s="4" t="s">
        <v>583</v>
      </c>
      <c r="I33" t="str">
        <f t="shared" si="2"/>
        <v>messageBlocks.add(new _PayloadBlock(272, 279, 8, "Wave height", "waveheight", "U1", "0-25m: units of 0.1m, 255 = N/A (default)."));</v>
      </c>
    </row>
    <row r="34" spans="1:9">
      <c r="A34" s="4" t="s">
        <v>584</v>
      </c>
      <c r="B34" t="str">
        <f t="shared" si="0"/>
        <v>280</v>
      </c>
      <c r="C34" t="str">
        <f t="shared" si="1"/>
        <v>285</v>
      </c>
      <c r="D34" s="4" t="s">
        <v>146</v>
      </c>
      <c r="E34" s="4" t="s">
        <v>585</v>
      </c>
      <c r="F34" s="4" t="s">
        <v>586</v>
      </c>
      <c r="G34" s="4" t="s">
        <v>12</v>
      </c>
      <c r="H34" s="4" t="s">
        <v>587</v>
      </c>
      <c r="I34" t="str">
        <f t="shared" si="2"/>
        <v>messageBlocks.add(new _PayloadBlock(280, 285, 6, "Wave period", "waveperiod", "u", "Seconds 0-60: 63 = N/A (default)."));</v>
      </c>
    </row>
    <row r="35" spans="1:9">
      <c r="A35" s="4" t="s">
        <v>588</v>
      </c>
      <c r="B35" t="str">
        <f t="shared" si="0"/>
        <v>286</v>
      </c>
      <c r="C35" t="str">
        <f t="shared" si="1"/>
        <v>294</v>
      </c>
      <c r="D35" s="4" t="s">
        <v>191</v>
      </c>
      <c r="E35" s="4" t="s">
        <v>589</v>
      </c>
      <c r="F35" s="4" t="s">
        <v>590</v>
      </c>
      <c r="G35" s="4" t="s">
        <v>12</v>
      </c>
      <c r="H35" s="4" t="s">
        <v>591</v>
      </c>
      <c r="I35" t="str">
        <f t="shared" si="2"/>
        <v>messageBlocks.add(new _PayloadBlock(286, 294, 9, "Wave direction", "wavedir", "u", "0-359: deg. ffom true north, 511 = N/A (default)."));</v>
      </c>
    </row>
    <row r="36" spans="1:9">
      <c r="A36" s="4" t="s">
        <v>592</v>
      </c>
      <c r="B36" t="str">
        <f t="shared" si="0"/>
        <v>295</v>
      </c>
      <c r="C36" t="str">
        <f t="shared" si="1"/>
        <v>302</v>
      </c>
      <c r="D36" s="4" t="s">
        <v>187</v>
      </c>
      <c r="E36" s="4" t="s">
        <v>593</v>
      </c>
      <c r="F36" s="4" t="s">
        <v>594</v>
      </c>
      <c r="G36" s="4" t="s">
        <v>30</v>
      </c>
      <c r="H36" s="4" t="s">
        <v>595</v>
      </c>
      <c r="I36" t="str">
        <f t="shared" si="2"/>
        <v>messageBlocks.add(new _PayloadBlock(295, 302, 8, "Swell height", "swellheight", "U1", "0-25m: units of 0.1m 255 = N/A (default)."));</v>
      </c>
    </row>
    <row r="37" spans="1:9">
      <c r="A37" s="4" t="s">
        <v>596</v>
      </c>
      <c r="B37" t="str">
        <f t="shared" si="0"/>
        <v>303</v>
      </c>
      <c r="C37" t="str">
        <f t="shared" si="1"/>
        <v>308</v>
      </c>
      <c r="D37" s="4" t="s">
        <v>146</v>
      </c>
      <c r="E37" s="4" t="s">
        <v>597</v>
      </c>
      <c r="F37" s="4" t="s">
        <v>598</v>
      </c>
      <c r="G37" s="4" t="s">
        <v>12</v>
      </c>
      <c r="H37" s="4" t="s">
        <v>587</v>
      </c>
      <c r="I37" t="str">
        <f t="shared" si="2"/>
        <v>messageBlocks.add(new _PayloadBlock(303, 308, 6, "Swell period", "swellperiod", "u", "Seconds 0-60: 63 = N/A (default)."));</v>
      </c>
    </row>
    <row r="38" spans="1:9">
      <c r="A38" s="4" t="s">
        <v>599</v>
      </c>
      <c r="B38" t="str">
        <f t="shared" si="0"/>
        <v>309</v>
      </c>
      <c r="C38" t="str">
        <f t="shared" si="1"/>
        <v>317</v>
      </c>
      <c r="D38" s="4" t="s">
        <v>191</v>
      </c>
      <c r="E38" s="4" t="s">
        <v>600</v>
      </c>
      <c r="F38" s="4" t="s">
        <v>601</v>
      </c>
      <c r="G38" s="4" t="s">
        <v>12</v>
      </c>
      <c r="H38" s="4" t="s">
        <v>602</v>
      </c>
      <c r="I38" t="str">
        <f t="shared" si="2"/>
        <v>messageBlocks.add(new _PayloadBlock(309, 317, 9, "Swell direction", "swelldir", "u", "0-359: deg. fom true north, 511 = N/A (default)."));</v>
      </c>
    </row>
    <row r="39" spans="1:9">
      <c r="A39" s="4" t="s">
        <v>603</v>
      </c>
      <c r="B39" t="str">
        <f t="shared" si="0"/>
        <v>318</v>
      </c>
      <c r="C39" t="str">
        <f t="shared" si="1"/>
        <v>321</v>
      </c>
      <c r="D39" s="4" t="s">
        <v>68</v>
      </c>
      <c r="E39" s="4" t="s">
        <v>604</v>
      </c>
      <c r="F39" s="4" t="s">
        <v>605</v>
      </c>
      <c r="G39" s="4" t="s">
        <v>22</v>
      </c>
      <c r="H39" s="4" t="s">
        <v>606</v>
      </c>
      <c r="I39" t="str">
        <f t="shared" si="2"/>
        <v>messageBlocks.add(new _PayloadBlock(318, 321, 4, "Sea state", "seastate", "e", "See "Beaufort Scale""));</v>
      </c>
    </row>
    <row r="40" spans="1:9">
      <c r="A40" s="4" t="s">
        <v>607</v>
      </c>
      <c r="B40" t="str">
        <f t="shared" si="0"/>
        <v>322</v>
      </c>
      <c r="C40" t="str">
        <f t="shared" si="1"/>
        <v>331</v>
      </c>
      <c r="D40" s="4" t="s">
        <v>215</v>
      </c>
      <c r="E40" s="4" t="s">
        <v>608</v>
      </c>
      <c r="F40" s="4" t="s">
        <v>609</v>
      </c>
      <c r="G40" s="4" t="s">
        <v>30</v>
      </c>
      <c r="H40" s="4" t="s">
        <v>610</v>
      </c>
      <c r="I40" t="str">
        <f t="shared" si="2"/>
        <v>messageBlocks.add(new _PayloadBlock(322, 331, 10, "Water Temperature", "watertemp", "U1", "-10.0 to 50.0: units 0.1 C, 1023 = N/A (default)."));</v>
      </c>
    </row>
    <row r="41" spans="1:9">
      <c r="A41" s="4" t="s">
        <v>611</v>
      </c>
      <c r="B41" t="str">
        <f t="shared" si="0"/>
        <v>332</v>
      </c>
      <c r="C41" t="str">
        <f t="shared" si="1"/>
        <v>334</v>
      </c>
      <c r="D41" s="4" t="s">
        <v>612</v>
      </c>
      <c r="E41" s="4" t="s">
        <v>613</v>
      </c>
      <c r="F41" s="4" t="s">
        <v>614</v>
      </c>
      <c r="G41" s="4" t="s">
        <v>22</v>
      </c>
      <c r="H41" s="4" t="s">
        <v>615</v>
      </c>
      <c r="I41" t="str">
        <f t="shared" si="2"/>
        <v>messageBlocks.add(new _PayloadBlock(332, 334, 3, "Precipitation", "preciptype", "e", "See "Precipitation Types""));</v>
      </c>
    </row>
    <row r="42" spans="1:9">
      <c r="A42" s="4" t="s">
        <v>616</v>
      </c>
      <c r="B42" t="str">
        <f t="shared" si="0"/>
        <v>335</v>
      </c>
      <c r="C42" t="str">
        <f t="shared" si="1"/>
        <v>343</v>
      </c>
      <c r="D42" s="4" t="s">
        <v>191</v>
      </c>
      <c r="E42" s="4" t="s">
        <v>617</v>
      </c>
      <c r="F42" s="4" t="s">
        <v>618</v>
      </c>
      <c r="G42" s="4" t="s">
        <v>30</v>
      </c>
      <c r="H42" s="4" t="s">
        <v>619</v>
      </c>
      <c r="I42" t="str">
        <f t="shared" si="2"/>
        <v>messageBlocks.add(new _PayloadBlock(335, 343, 9, "Salinity", "salinity", "U1", "0.0-50.0%: units 0.1%, 511 = N/A (default)"));</v>
      </c>
    </row>
    <row r="43" spans="1:9">
      <c r="A43" s="4" t="s">
        <v>620</v>
      </c>
      <c r="B43" t="str">
        <f t="shared" si="0"/>
        <v>344</v>
      </c>
      <c r="C43" t="str">
        <f t="shared" si="1"/>
        <v>345</v>
      </c>
      <c r="D43" s="4" t="s">
        <v>483</v>
      </c>
      <c r="E43" s="4" t="s">
        <v>621</v>
      </c>
      <c r="F43" s="4" t="s">
        <v>622</v>
      </c>
      <c r="G43" s="4" t="s">
        <v>22</v>
      </c>
      <c r="H43" s="4" t="s">
        <v>623</v>
      </c>
      <c r="I43" t="str">
        <f t="shared" si="2"/>
        <v>messageBlocks.add(new _PayloadBlock(344, 345, 2, "Ice", "ice", "e", "0 = No 1 = Yes 2 = (reserved for future use) 3 = not available = default"));</v>
      </c>
    </row>
    <row r="44" spans="1:9">
      <c r="A44" s="4" t="s">
        <v>624</v>
      </c>
      <c r="B44" t="str">
        <f t="shared" si="0"/>
        <v>346</v>
      </c>
      <c r="C44" t="str">
        <f t="shared" si="1"/>
        <v>351</v>
      </c>
      <c r="D44" s="4" t="s">
        <v>146</v>
      </c>
      <c r="E44" s="4" t="s">
        <v>52</v>
      </c>
      <c r="G44" s="4" t="s">
        <v>53</v>
      </c>
      <c r="H44" s="4" t="s">
        <v>54</v>
      </c>
      <c r="I44" t="str">
        <f t="shared" si="2"/>
        <v>messageBlocks.add(new _PayloadBlock(346, 351, 6, "Spare", "", "x", "Not used"));</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activeCell="E16" sqref="E16"/>
    </sheetView>
  </sheetViews>
  <sheetFormatPr defaultRowHeight="15"/>
  <cols>
    <col min="1" max="1025" width="8.7109375" customWidth="1"/>
  </cols>
  <sheetData>
    <row r="1" spans="1:5">
      <c r="A1">
        <v>0</v>
      </c>
      <c r="B1" t="s">
        <v>625</v>
      </c>
      <c r="E1" t="str">
        <f t="shared" ref="E1:E32" si="0">"put("&amp;A1&amp;","&amp;CHAR(34)&amp;B1&amp;CHAR(34)&amp;");"</f>
        <v>put(0,"Under way using engine");</v>
      </c>
    </row>
    <row r="2" spans="1:5">
      <c r="A2">
        <v>1</v>
      </c>
      <c r="B2" t="s">
        <v>626</v>
      </c>
      <c r="E2" t="str">
        <f t="shared" si="0"/>
        <v>put(1,"At anchor");</v>
      </c>
    </row>
    <row r="3" spans="1:5">
      <c r="A3">
        <v>2</v>
      </c>
      <c r="B3" t="s">
        <v>627</v>
      </c>
      <c r="E3" t="str">
        <f t="shared" si="0"/>
        <v>put(2,"Not under command");</v>
      </c>
    </row>
    <row r="4" spans="1:5">
      <c r="A4">
        <v>3</v>
      </c>
      <c r="B4" t="s">
        <v>628</v>
      </c>
      <c r="E4" t="str">
        <f t="shared" si="0"/>
        <v>put(3,"Restricted manoeuverability");</v>
      </c>
    </row>
    <row r="5" spans="1:5">
      <c r="A5">
        <v>4</v>
      </c>
      <c r="B5" t="s">
        <v>629</v>
      </c>
      <c r="E5" t="str">
        <f t="shared" si="0"/>
        <v>put(4,"Constrained by her draught");</v>
      </c>
    </row>
    <row r="6" spans="1:5">
      <c r="A6">
        <v>5</v>
      </c>
      <c r="B6" t="s">
        <v>630</v>
      </c>
      <c r="E6" t="str">
        <f t="shared" si="0"/>
        <v>put(5,"Moored");</v>
      </c>
    </row>
    <row r="7" spans="1:5">
      <c r="A7">
        <v>6</v>
      </c>
      <c r="B7" t="s">
        <v>631</v>
      </c>
      <c r="E7" t="str">
        <f t="shared" si="0"/>
        <v>put(6,"Aground");</v>
      </c>
    </row>
    <row r="8" spans="1:5">
      <c r="A8">
        <v>7</v>
      </c>
      <c r="B8" t="s">
        <v>632</v>
      </c>
      <c r="E8" t="str">
        <f t="shared" si="0"/>
        <v>put(7,"Engaged in Fishing");</v>
      </c>
    </row>
    <row r="9" spans="1:5">
      <c r="A9">
        <v>8</v>
      </c>
      <c r="B9" t="s">
        <v>633</v>
      </c>
      <c r="E9" t="str">
        <f t="shared" si="0"/>
        <v>put(8,"Under way sailing");</v>
      </c>
    </row>
    <row r="10" spans="1:5">
      <c r="A10">
        <v>9</v>
      </c>
      <c r="B10" t="s">
        <v>634</v>
      </c>
      <c r="E10" t="str">
        <f t="shared" si="0"/>
        <v>put(9,"Reserved for future amendment of Navigational Status for HSC");</v>
      </c>
    </row>
    <row r="11" spans="1:5">
      <c r="A11">
        <v>10</v>
      </c>
      <c r="B11" t="s">
        <v>635</v>
      </c>
      <c r="E11" t="str">
        <f t="shared" si="0"/>
        <v>put(10,"Reserved for future amendment of Navigational Status for WIG");</v>
      </c>
    </row>
    <row r="12" spans="1:5">
      <c r="A12">
        <v>11</v>
      </c>
      <c r="B12" t="s">
        <v>391</v>
      </c>
      <c r="E12" t="str">
        <f t="shared" si="0"/>
        <v>put(11,"Reserved for future use");</v>
      </c>
    </row>
    <row r="13" spans="1:5">
      <c r="A13">
        <v>12</v>
      </c>
      <c r="B13" t="s">
        <v>391</v>
      </c>
      <c r="E13" t="str">
        <f t="shared" si="0"/>
        <v>put(12,"Reserved for future use");</v>
      </c>
    </row>
    <row r="14" spans="1:5">
      <c r="A14">
        <v>13</v>
      </c>
      <c r="B14" t="s">
        <v>391</v>
      </c>
      <c r="E14" t="str">
        <f t="shared" si="0"/>
        <v>put(13,"Reserved for future use");</v>
      </c>
    </row>
    <row r="15" spans="1:5">
      <c r="A15">
        <v>14</v>
      </c>
      <c r="B15" t="s">
        <v>636</v>
      </c>
      <c r="E15" t="str">
        <f t="shared" si="0"/>
        <v>put(14,"AIS-SART is active");</v>
      </c>
    </row>
    <row r="16" spans="1:5">
      <c r="A16">
        <v>15</v>
      </c>
      <c r="B16" t="s">
        <v>637</v>
      </c>
      <c r="E16" t="str">
        <f t="shared" si="0"/>
        <v>put(15,"Not defined (default)");</v>
      </c>
    </row>
    <row r="17" spans="1:5">
      <c r="A17">
        <v>16</v>
      </c>
      <c r="B17" t="s">
        <v>391</v>
      </c>
      <c r="E17" t="str">
        <f t="shared" si="0"/>
        <v>put(16,"Reserved for future use");</v>
      </c>
    </row>
    <row r="18" spans="1:5">
      <c r="A18">
        <v>17</v>
      </c>
      <c r="B18" t="s">
        <v>391</v>
      </c>
      <c r="E18" t="str">
        <f t="shared" si="0"/>
        <v>put(17,"Reserved for future use");</v>
      </c>
    </row>
    <row r="19" spans="1:5">
      <c r="A19">
        <v>18</v>
      </c>
      <c r="B19" t="s">
        <v>391</v>
      </c>
      <c r="E19" t="str">
        <f t="shared" si="0"/>
        <v>put(18,"Reserved for future use");</v>
      </c>
    </row>
    <row r="20" spans="1:5">
      <c r="A20">
        <v>19</v>
      </c>
      <c r="B20" t="s">
        <v>391</v>
      </c>
      <c r="E20" t="str">
        <f t="shared" si="0"/>
        <v>put(19,"Reserved for future use");</v>
      </c>
    </row>
    <row r="21" spans="1:5">
      <c r="A21">
        <v>20</v>
      </c>
      <c r="B21" t="s">
        <v>638</v>
      </c>
      <c r="E21" t="str">
        <f t="shared" si="0"/>
        <v>put(20,"Wing in ground (WIG), all ships of this type");</v>
      </c>
    </row>
    <row r="22" spans="1:5">
      <c r="A22">
        <v>21</v>
      </c>
      <c r="B22" t="s">
        <v>639</v>
      </c>
      <c r="E22" t="str">
        <f t="shared" si="0"/>
        <v>put(21,"Wing in ground (WIG), Hazardous category A");</v>
      </c>
    </row>
    <row r="23" spans="1:5">
      <c r="A23">
        <v>22</v>
      </c>
      <c r="B23" t="s">
        <v>640</v>
      </c>
      <c r="E23" t="str">
        <f t="shared" si="0"/>
        <v>put(22,"Wing in ground (WIG), Hazardous category B");</v>
      </c>
    </row>
    <row r="24" spans="1:5">
      <c r="A24">
        <v>23</v>
      </c>
      <c r="B24" t="s">
        <v>641</v>
      </c>
      <c r="E24" t="str">
        <f t="shared" si="0"/>
        <v>put(23,"Wing in ground (WIG), Hazardous category C");</v>
      </c>
    </row>
    <row r="25" spans="1:5">
      <c r="A25">
        <v>24</v>
      </c>
      <c r="B25" t="s">
        <v>642</v>
      </c>
      <c r="E25" t="str">
        <f t="shared" si="0"/>
        <v>put(24,"Wing in ground (WIG), Hazardous category D");</v>
      </c>
    </row>
    <row r="26" spans="1:5">
      <c r="A26">
        <v>25</v>
      </c>
      <c r="B26" t="s">
        <v>643</v>
      </c>
      <c r="E26" t="str">
        <f t="shared" si="0"/>
        <v>put(25,"Wing in ground (WIG), Reserved for future use");</v>
      </c>
    </row>
    <row r="27" spans="1:5">
      <c r="A27">
        <v>26</v>
      </c>
      <c r="B27" t="s">
        <v>643</v>
      </c>
      <c r="E27" t="str">
        <f t="shared" si="0"/>
        <v>put(26,"Wing in ground (WIG), Reserved for future use");</v>
      </c>
    </row>
    <row r="28" spans="1:5">
      <c r="A28">
        <v>27</v>
      </c>
      <c r="B28" t="s">
        <v>643</v>
      </c>
      <c r="E28" t="str">
        <f t="shared" si="0"/>
        <v>put(27,"Wing in ground (WIG), Reserved for future use");</v>
      </c>
    </row>
    <row r="29" spans="1:5">
      <c r="A29">
        <v>28</v>
      </c>
      <c r="B29" t="s">
        <v>643</v>
      </c>
      <c r="E29" t="str">
        <f t="shared" si="0"/>
        <v>put(28,"Wing in ground (WIG), Reserved for future use");</v>
      </c>
    </row>
    <row r="30" spans="1:5">
      <c r="A30">
        <v>29</v>
      </c>
      <c r="B30" t="s">
        <v>643</v>
      </c>
      <c r="E30" t="str">
        <f t="shared" si="0"/>
        <v>put(29,"Wing in ground (WIG), Reserved for future use");</v>
      </c>
    </row>
    <row r="31" spans="1:5">
      <c r="A31">
        <v>30</v>
      </c>
      <c r="B31" t="s">
        <v>644</v>
      </c>
      <c r="E31" t="str">
        <f t="shared" si="0"/>
        <v>put(30,"Fishing");</v>
      </c>
    </row>
    <row r="32" spans="1:5">
      <c r="A32">
        <v>31</v>
      </c>
      <c r="B32" t="s">
        <v>645</v>
      </c>
      <c r="E32" t="str">
        <f t="shared" si="0"/>
        <v>put(31,"Towing");</v>
      </c>
    </row>
    <row r="33" spans="1:5">
      <c r="A33">
        <v>32</v>
      </c>
      <c r="B33" t="s">
        <v>646</v>
      </c>
      <c r="E33" t="str">
        <f t="shared" ref="E33:E64" si="1">"put("&amp;A33&amp;","&amp;CHAR(34)&amp;B33&amp;CHAR(34)&amp;");"</f>
        <v>put(32,"Towing: length exceeds 200m or breadth exceeds 25m");</v>
      </c>
    </row>
    <row r="34" spans="1:5">
      <c r="A34">
        <v>33</v>
      </c>
      <c r="B34" t="s">
        <v>647</v>
      </c>
      <c r="E34" t="str">
        <f t="shared" si="1"/>
        <v>put(33,"Dredging or underwater ops");</v>
      </c>
    </row>
    <row r="35" spans="1:5">
      <c r="A35">
        <v>34</v>
      </c>
      <c r="B35" t="s">
        <v>648</v>
      </c>
      <c r="E35" t="str">
        <f t="shared" si="1"/>
        <v>put(34,"Diving ops");</v>
      </c>
    </row>
    <row r="36" spans="1:5">
      <c r="A36">
        <v>35</v>
      </c>
      <c r="B36" t="s">
        <v>649</v>
      </c>
      <c r="E36" t="str">
        <f t="shared" si="1"/>
        <v>put(35,"Military ops");</v>
      </c>
    </row>
    <row r="37" spans="1:5">
      <c r="A37">
        <v>36</v>
      </c>
      <c r="B37" t="s">
        <v>650</v>
      </c>
      <c r="E37" t="str">
        <f t="shared" si="1"/>
        <v>put(36,"Sailing");</v>
      </c>
    </row>
    <row r="38" spans="1:5">
      <c r="A38">
        <v>37</v>
      </c>
      <c r="B38" t="s">
        <v>651</v>
      </c>
      <c r="E38" t="str">
        <f t="shared" si="1"/>
        <v>put(37,"Pleasure Craft");</v>
      </c>
    </row>
    <row r="39" spans="1:5">
      <c r="A39">
        <v>38</v>
      </c>
      <c r="B39" t="s">
        <v>206</v>
      </c>
      <c r="E39" t="str">
        <f t="shared" si="1"/>
        <v>put(38,"Reserved");</v>
      </c>
    </row>
    <row r="40" spans="1:5">
      <c r="A40">
        <v>39</v>
      </c>
      <c r="B40" t="s">
        <v>206</v>
      </c>
      <c r="E40" t="str">
        <f t="shared" si="1"/>
        <v>put(39,"Reserved");</v>
      </c>
    </row>
    <row r="41" spans="1:5">
      <c r="A41">
        <v>40</v>
      </c>
      <c r="B41" t="s">
        <v>652</v>
      </c>
      <c r="E41" t="str">
        <f t="shared" si="1"/>
        <v>put(40,"High speed craft (HSC), all ships of this type");</v>
      </c>
    </row>
    <row r="42" spans="1:5">
      <c r="A42">
        <v>41</v>
      </c>
      <c r="B42" t="s">
        <v>653</v>
      </c>
      <c r="E42" t="str">
        <f t="shared" si="1"/>
        <v>put(41,"High speed craft (HSC), Hazardous category A");</v>
      </c>
    </row>
    <row r="43" spans="1:5">
      <c r="A43">
        <v>42</v>
      </c>
      <c r="B43" t="s">
        <v>654</v>
      </c>
      <c r="E43" t="str">
        <f t="shared" si="1"/>
        <v>put(42,"High speed craft (HSC), Hazardous category B");</v>
      </c>
    </row>
    <row r="44" spans="1:5">
      <c r="A44">
        <v>43</v>
      </c>
      <c r="B44" t="s">
        <v>655</v>
      </c>
      <c r="E44" t="str">
        <f t="shared" si="1"/>
        <v>put(43,"High speed craft (HSC), Hazardous category C");</v>
      </c>
    </row>
    <row r="45" spans="1:5">
      <c r="A45">
        <v>44</v>
      </c>
      <c r="B45" t="s">
        <v>656</v>
      </c>
      <c r="E45" t="str">
        <f t="shared" si="1"/>
        <v>put(44,"High speed craft (HSC), Hazardous category D");</v>
      </c>
    </row>
    <row r="46" spans="1:5">
      <c r="A46">
        <v>45</v>
      </c>
      <c r="B46" t="s">
        <v>657</v>
      </c>
      <c r="E46" t="str">
        <f t="shared" si="1"/>
        <v>put(45,"High speed craft (HSC), Reserved for future use");</v>
      </c>
    </row>
    <row r="47" spans="1:5">
      <c r="A47">
        <v>46</v>
      </c>
      <c r="B47" t="s">
        <v>657</v>
      </c>
      <c r="E47" t="str">
        <f t="shared" si="1"/>
        <v>put(46,"High speed craft (HSC), Reserved for future use");</v>
      </c>
    </row>
    <row r="48" spans="1:5">
      <c r="A48">
        <v>47</v>
      </c>
      <c r="B48" t="s">
        <v>657</v>
      </c>
      <c r="E48" t="str">
        <f t="shared" si="1"/>
        <v>put(47,"High speed craft (HSC), Reserved for future use");</v>
      </c>
    </row>
    <row r="49" spans="1:5">
      <c r="A49">
        <v>48</v>
      </c>
      <c r="B49" t="s">
        <v>657</v>
      </c>
      <c r="E49" t="str">
        <f t="shared" si="1"/>
        <v>put(48,"High speed craft (HSC), Reserved for future use");</v>
      </c>
    </row>
    <row r="50" spans="1:5">
      <c r="A50">
        <v>49</v>
      </c>
      <c r="B50" t="s">
        <v>658</v>
      </c>
      <c r="E50" t="str">
        <f t="shared" si="1"/>
        <v>put(49,"High speed craft (HSC), No additional information");</v>
      </c>
    </row>
    <row r="51" spans="1:5">
      <c r="A51">
        <v>50</v>
      </c>
      <c r="B51" t="s">
        <v>659</v>
      </c>
      <c r="E51" t="str">
        <f t="shared" si="1"/>
        <v>put(50,"Pilot Vessel");</v>
      </c>
    </row>
    <row r="52" spans="1:5">
      <c r="A52">
        <v>51</v>
      </c>
      <c r="B52" t="s">
        <v>660</v>
      </c>
      <c r="E52" t="str">
        <f t="shared" si="1"/>
        <v>put(51,"Search and Rescue vessel");</v>
      </c>
    </row>
    <row r="53" spans="1:5">
      <c r="A53">
        <v>52</v>
      </c>
      <c r="B53" t="s">
        <v>661</v>
      </c>
      <c r="E53" t="str">
        <f t="shared" si="1"/>
        <v>put(52,"Tug");</v>
      </c>
    </row>
    <row r="54" spans="1:5">
      <c r="A54">
        <v>53</v>
      </c>
      <c r="B54" t="s">
        <v>662</v>
      </c>
      <c r="E54" t="str">
        <f t="shared" si="1"/>
        <v>put(53,"Port Tender");</v>
      </c>
    </row>
    <row r="55" spans="1:5">
      <c r="A55">
        <v>54</v>
      </c>
      <c r="B55" t="s">
        <v>663</v>
      </c>
      <c r="E55" t="str">
        <f t="shared" si="1"/>
        <v>put(54,"Anti-pollution equipment");</v>
      </c>
    </row>
    <row r="56" spans="1:5">
      <c r="A56">
        <v>55</v>
      </c>
      <c r="B56" t="s">
        <v>664</v>
      </c>
      <c r="E56" t="str">
        <f t="shared" si="1"/>
        <v>put(55,"Law Enforcement");</v>
      </c>
    </row>
    <row r="57" spans="1:5">
      <c r="A57">
        <v>56</v>
      </c>
      <c r="B57" t="s">
        <v>665</v>
      </c>
      <c r="E57" t="str">
        <f t="shared" si="1"/>
        <v>put(56,"Spare - Local Vessel");</v>
      </c>
    </row>
    <row r="58" spans="1:5">
      <c r="A58">
        <v>57</v>
      </c>
      <c r="B58" t="s">
        <v>665</v>
      </c>
      <c r="E58" t="str">
        <f t="shared" si="1"/>
        <v>put(57,"Spare - Local Vessel");</v>
      </c>
    </row>
    <row r="59" spans="1:5">
      <c r="A59">
        <v>58</v>
      </c>
      <c r="B59" t="s">
        <v>666</v>
      </c>
      <c r="E59" t="str">
        <f t="shared" si="1"/>
        <v>put(58,"Medical Transport");</v>
      </c>
    </row>
    <row r="60" spans="1:5">
      <c r="A60">
        <v>59</v>
      </c>
      <c r="B60" t="s">
        <v>667</v>
      </c>
      <c r="E60" t="str">
        <f t="shared" si="1"/>
        <v>put(59,"Noncombatant ship according to RR Resolution No. 18");</v>
      </c>
    </row>
    <row r="61" spans="1:5">
      <c r="A61">
        <v>60</v>
      </c>
      <c r="B61" t="s">
        <v>668</v>
      </c>
      <c r="E61" t="str">
        <f t="shared" si="1"/>
        <v>put(60,"Passenger, all ships of this type");</v>
      </c>
    </row>
    <row r="62" spans="1:5">
      <c r="A62">
        <v>61</v>
      </c>
      <c r="B62" t="s">
        <v>669</v>
      </c>
      <c r="E62" t="str">
        <f t="shared" si="1"/>
        <v>put(61,"Passenger, Hazardous category A");</v>
      </c>
    </row>
    <row r="63" spans="1:5">
      <c r="A63">
        <v>62</v>
      </c>
      <c r="B63" t="s">
        <v>670</v>
      </c>
      <c r="E63" t="str">
        <f t="shared" si="1"/>
        <v>put(62,"Passenger, Hazardous category B");</v>
      </c>
    </row>
    <row r="64" spans="1:5">
      <c r="A64">
        <v>63</v>
      </c>
      <c r="B64" t="s">
        <v>671</v>
      </c>
      <c r="E64" t="str">
        <f t="shared" si="1"/>
        <v>put(63,"Passenger, Hazardous category C");</v>
      </c>
    </row>
    <row r="65" spans="1:5">
      <c r="A65">
        <v>64</v>
      </c>
      <c r="B65" t="s">
        <v>672</v>
      </c>
      <c r="E65" t="str">
        <f t="shared" ref="E65:E100" si="2">"put("&amp;A65&amp;","&amp;CHAR(34)&amp;B65&amp;CHAR(34)&amp;");"</f>
        <v>put(64,"Passenger, Hazardous category D");</v>
      </c>
    </row>
    <row r="66" spans="1:5">
      <c r="A66">
        <v>65</v>
      </c>
      <c r="B66" t="s">
        <v>673</v>
      </c>
      <c r="E66" t="str">
        <f t="shared" si="2"/>
        <v>put(65,"Passenger, Reserved for future use");</v>
      </c>
    </row>
    <row r="67" spans="1:5">
      <c r="A67">
        <v>66</v>
      </c>
      <c r="B67" t="s">
        <v>673</v>
      </c>
      <c r="E67" t="str">
        <f t="shared" si="2"/>
        <v>put(66,"Passenger, Reserved for future use");</v>
      </c>
    </row>
    <row r="68" spans="1:5">
      <c r="A68">
        <v>67</v>
      </c>
      <c r="B68" t="s">
        <v>673</v>
      </c>
      <c r="E68" t="str">
        <f t="shared" si="2"/>
        <v>put(67,"Passenger, Reserved for future use");</v>
      </c>
    </row>
    <row r="69" spans="1:5">
      <c r="A69">
        <v>68</v>
      </c>
      <c r="B69" t="s">
        <v>673</v>
      </c>
      <c r="E69" t="str">
        <f t="shared" si="2"/>
        <v>put(68,"Passenger, Reserved for future use");</v>
      </c>
    </row>
    <row r="70" spans="1:5">
      <c r="A70">
        <v>69</v>
      </c>
      <c r="B70" t="s">
        <v>674</v>
      </c>
      <c r="E70" t="str">
        <f t="shared" si="2"/>
        <v>put(69,"Passenger, No additional information");</v>
      </c>
    </row>
    <row r="71" spans="1:5">
      <c r="A71">
        <v>70</v>
      </c>
      <c r="B71" t="s">
        <v>675</v>
      </c>
      <c r="E71" t="str">
        <f t="shared" si="2"/>
        <v>put(70,"Cargo, all ships of this type");</v>
      </c>
    </row>
    <row r="72" spans="1:5">
      <c r="A72">
        <v>71</v>
      </c>
      <c r="B72" t="s">
        <v>676</v>
      </c>
      <c r="E72" t="str">
        <f t="shared" si="2"/>
        <v>put(71,"Cargo, Hazardous category A");</v>
      </c>
    </row>
    <row r="73" spans="1:5">
      <c r="A73">
        <v>72</v>
      </c>
      <c r="B73" t="s">
        <v>677</v>
      </c>
      <c r="E73" t="str">
        <f t="shared" si="2"/>
        <v>put(72,"Cargo, Hazardous category B");</v>
      </c>
    </row>
    <row r="74" spans="1:5">
      <c r="A74">
        <v>73</v>
      </c>
      <c r="B74" t="s">
        <v>678</v>
      </c>
      <c r="E74" t="str">
        <f t="shared" si="2"/>
        <v>put(73,"Cargo, Hazardous category C");</v>
      </c>
    </row>
    <row r="75" spans="1:5">
      <c r="A75">
        <v>74</v>
      </c>
      <c r="B75" t="s">
        <v>679</v>
      </c>
      <c r="E75" t="str">
        <f t="shared" si="2"/>
        <v>put(74,"Cargo, Hazardous category D");</v>
      </c>
    </row>
    <row r="76" spans="1:5">
      <c r="A76">
        <v>75</v>
      </c>
      <c r="B76" t="s">
        <v>680</v>
      </c>
      <c r="E76" t="str">
        <f t="shared" si="2"/>
        <v>put(75,"Cargo, Reserved for future use");</v>
      </c>
    </row>
    <row r="77" spans="1:5">
      <c r="A77">
        <v>76</v>
      </c>
      <c r="B77" t="s">
        <v>680</v>
      </c>
      <c r="E77" t="str">
        <f t="shared" si="2"/>
        <v>put(76,"Cargo, Reserved for future use");</v>
      </c>
    </row>
    <row r="78" spans="1:5">
      <c r="A78">
        <v>77</v>
      </c>
      <c r="B78" t="s">
        <v>680</v>
      </c>
      <c r="E78" t="str">
        <f t="shared" si="2"/>
        <v>put(77,"Cargo, Reserved for future use");</v>
      </c>
    </row>
    <row r="79" spans="1:5">
      <c r="A79">
        <v>78</v>
      </c>
      <c r="B79" t="s">
        <v>680</v>
      </c>
      <c r="E79" t="str">
        <f t="shared" si="2"/>
        <v>put(78,"Cargo, Reserved for future use");</v>
      </c>
    </row>
    <row r="80" spans="1:5">
      <c r="A80">
        <v>79</v>
      </c>
      <c r="B80" t="s">
        <v>681</v>
      </c>
      <c r="E80" t="str">
        <f t="shared" si="2"/>
        <v>put(79,"Cargo, No additional information");</v>
      </c>
    </row>
    <row r="81" spans="1:5">
      <c r="A81">
        <v>80</v>
      </c>
      <c r="B81" t="s">
        <v>682</v>
      </c>
      <c r="E81" t="str">
        <f t="shared" si="2"/>
        <v>put(80,"Tanker, all ships of this type");</v>
      </c>
    </row>
    <row r="82" spans="1:5">
      <c r="A82">
        <v>81</v>
      </c>
      <c r="B82" t="s">
        <v>683</v>
      </c>
      <c r="E82" t="str">
        <f t="shared" si="2"/>
        <v>put(81,"Tanker, Hazardous category A");</v>
      </c>
    </row>
    <row r="83" spans="1:5">
      <c r="A83">
        <v>82</v>
      </c>
      <c r="B83" t="s">
        <v>684</v>
      </c>
      <c r="E83" t="str">
        <f t="shared" si="2"/>
        <v>put(82,"Tanker, Hazardous category B");</v>
      </c>
    </row>
    <row r="84" spans="1:5">
      <c r="A84">
        <v>83</v>
      </c>
      <c r="B84" t="s">
        <v>685</v>
      </c>
      <c r="E84" t="str">
        <f t="shared" si="2"/>
        <v>put(83,"Tanker, Hazardous category C");</v>
      </c>
    </row>
    <row r="85" spans="1:5">
      <c r="A85">
        <v>84</v>
      </c>
      <c r="B85" t="s">
        <v>686</v>
      </c>
      <c r="E85" t="str">
        <f t="shared" si="2"/>
        <v>put(84,"Tanker, Hazardous category D");</v>
      </c>
    </row>
    <row r="86" spans="1:5">
      <c r="A86">
        <v>85</v>
      </c>
      <c r="B86" t="s">
        <v>687</v>
      </c>
      <c r="E86" t="str">
        <f t="shared" si="2"/>
        <v>put(85,"Tanker, Reserved for future use");</v>
      </c>
    </row>
    <row r="87" spans="1:5">
      <c r="A87">
        <v>86</v>
      </c>
      <c r="B87" t="s">
        <v>687</v>
      </c>
      <c r="E87" t="str">
        <f t="shared" si="2"/>
        <v>put(86,"Tanker, Reserved for future use");</v>
      </c>
    </row>
    <row r="88" spans="1:5">
      <c r="A88">
        <v>87</v>
      </c>
      <c r="B88" t="s">
        <v>687</v>
      </c>
      <c r="E88" t="str">
        <f t="shared" si="2"/>
        <v>put(87,"Tanker, Reserved for future use");</v>
      </c>
    </row>
    <row r="89" spans="1:5">
      <c r="A89">
        <v>88</v>
      </c>
      <c r="B89" t="s">
        <v>687</v>
      </c>
      <c r="E89" t="str">
        <f t="shared" si="2"/>
        <v>put(88,"Tanker, Reserved for future use");</v>
      </c>
    </row>
    <row r="90" spans="1:5">
      <c r="A90">
        <v>89</v>
      </c>
      <c r="B90" t="s">
        <v>688</v>
      </c>
      <c r="E90" t="str">
        <f t="shared" si="2"/>
        <v>put(89,"Tanker, No additional information");</v>
      </c>
    </row>
    <row r="91" spans="1:5">
      <c r="A91">
        <v>90</v>
      </c>
      <c r="B91" t="s">
        <v>689</v>
      </c>
      <c r="E91" t="str">
        <f t="shared" si="2"/>
        <v>put(90,"Other Type, all ships of this type");</v>
      </c>
    </row>
    <row r="92" spans="1:5">
      <c r="A92">
        <v>91</v>
      </c>
      <c r="B92" t="s">
        <v>690</v>
      </c>
      <c r="E92" t="str">
        <f t="shared" si="2"/>
        <v>put(91,"Other Type, Hazardous category A");</v>
      </c>
    </row>
    <row r="93" spans="1:5">
      <c r="A93">
        <v>92</v>
      </c>
      <c r="B93" t="s">
        <v>691</v>
      </c>
      <c r="E93" t="str">
        <f t="shared" si="2"/>
        <v>put(92,"Other Type, Hazardous category B");</v>
      </c>
    </row>
    <row r="94" spans="1:5">
      <c r="A94">
        <v>93</v>
      </c>
      <c r="B94" t="s">
        <v>692</v>
      </c>
      <c r="E94" t="str">
        <f t="shared" si="2"/>
        <v>put(93,"Other Type, Hazardous category C");</v>
      </c>
    </row>
    <row r="95" spans="1:5">
      <c r="A95">
        <v>94</v>
      </c>
      <c r="B95" t="s">
        <v>693</v>
      </c>
      <c r="E95" t="str">
        <f t="shared" si="2"/>
        <v>put(94,"Other Type, Hazardous category D");</v>
      </c>
    </row>
    <row r="96" spans="1:5">
      <c r="A96">
        <v>95</v>
      </c>
      <c r="B96" t="s">
        <v>694</v>
      </c>
      <c r="E96" t="str">
        <f t="shared" si="2"/>
        <v>put(95,"Other Type, Reserved for future use");</v>
      </c>
    </row>
    <row r="97" spans="1:5">
      <c r="A97">
        <v>96</v>
      </c>
      <c r="B97" t="s">
        <v>694</v>
      </c>
      <c r="E97" t="str">
        <f t="shared" si="2"/>
        <v>put(96,"Other Type, Reserved for future use");</v>
      </c>
    </row>
    <row r="98" spans="1:5">
      <c r="A98">
        <v>97</v>
      </c>
      <c r="B98" t="s">
        <v>694</v>
      </c>
      <c r="E98" t="str">
        <f t="shared" si="2"/>
        <v>put(97,"Other Type, Reserved for future use");</v>
      </c>
    </row>
    <row r="99" spans="1:5">
      <c r="A99">
        <v>98</v>
      </c>
      <c r="B99" t="s">
        <v>694</v>
      </c>
      <c r="E99" t="str">
        <f t="shared" si="2"/>
        <v>put(98,"Other Type, Reserved for future use");</v>
      </c>
    </row>
    <row r="100" spans="1:5">
      <c r="A100">
        <v>99</v>
      </c>
      <c r="B100" t="s">
        <v>695</v>
      </c>
      <c r="E100" t="str">
        <f t="shared" si="2"/>
        <v>put(99,"Other Type, no additional information");</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L1" sqref="L1"/>
    </sheetView>
  </sheetViews>
  <sheetFormatPr defaultRowHeight="15"/>
  <cols>
    <col min="1" max="1025" width="8.7109375" customWidth="1"/>
  </cols>
  <sheetData>
    <row r="1" spans="1:12">
      <c r="A1" s="16">
        <v>0</v>
      </c>
      <c r="B1" s="16">
        <v>0</v>
      </c>
      <c r="C1" s="16" t="s">
        <v>696</v>
      </c>
      <c r="D1" s="16">
        <v>10000</v>
      </c>
      <c r="E1" s="16">
        <v>16</v>
      </c>
      <c r="F1" s="16" t="s">
        <v>697</v>
      </c>
      <c r="G1" s="16">
        <v>100000</v>
      </c>
      <c r="H1" s="16">
        <v>32</v>
      </c>
      <c r="I1" s="16" t="s">
        <v>698</v>
      </c>
      <c r="J1" s="16">
        <v>110000</v>
      </c>
      <c r="K1" s="16">
        <v>48</v>
      </c>
      <c r="L1" s="17" t="s">
        <v>699</v>
      </c>
    </row>
    <row r="2" spans="1:12">
      <c r="A2" s="18">
        <v>1</v>
      </c>
      <c r="B2" s="18">
        <v>1</v>
      </c>
      <c r="C2" s="18" t="s">
        <v>700</v>
      </c>
      <c r="D2" s="18">
        <v>10001</v>
      </c>
      <c r="E2" s="18">
        <v>17</v>
      </c>
      <c r="F2" s="18" t="s">
        <v>701</v>
      </c>
      <c r="G2" s="18">
        <v>100001</v>
      </c>
      <c r="H2" s="18">
        <v>33</v>
      </c>
      <c r="I2" s="18" t="s">
        <v>702</v>
      </c>
      <c r="J2" s="18">
        <v>110001</v>
      </c>
      <c r="K2" s="18">
        <v>49</v>
      </c>
      <c r="L2" s="19" t="s">
        <v>703</v>
      </c>
    </row>
    <row r="3" spans="1:12">
      <c r="A3" s="18">
        <v>10</v>
      </c>
      <c r="B3" s="18">
        <v>2</v>
      </c>
      <c r="C3" s="18" t="s">
        <v>704</v>
      </c>
      <c r="D3" s="18">
        <v>10010</v>
      </c>
      <c r="E3" s="18">
        <v>18</v>
      </c>
      <c r="F3" s="18" t="s">
        <v>705</v>
      </c>
      <c r="G3" s="18">
        <v>100010</v>
      </c>
      <c r="H3" s="18">
        <v>34</v>
      </c>
      <c r="I3" s="18" t="s">
        <v>706</v>
      </c>
      <c r="J3" s="18">
        <v>110010</v>
      </c>
      <c r="K3" s="18">
        <v>50</v>
      </c>
      <c r="L3" s="19" t="s">
        <v>707</v>
      </c>
    </row>
    <row r="4" spans="1:12">
      <c r="A4" s="18">
        <v>11</v>
      </c>
      <c r="B4" s="18">
        <v>3</v>
      </c>
      <c r="C4" s="18" t="s">
        <v>708</v>
      </c>
      <c r="D4" s="18">
        <v>10011</v>
      </c>
      <c r="E4" s="18">
        <v>19</v>
      </c>
      <c r="F4" s="18" t="s">
        <v>709</v>
      </c>
      <c r="G4" s="18">
        <v>100011</v>
      </c>
      <c r="H4" s="18">
        <v>35</v>
      </c>
      <c r="I4" s="18" t="s">
        <v>710</v>
      </c>
      <c r="J4" s="18">
        <v>110011</v>
      </c>
      <c r="K4" s="18">
        <v>51</v>
      </c>
      <c r="L4" s="19" t="s">
        <v>711</v>
      </c>
    </row>
    <row r="5" spans="1:12">
      <c r="A5" s="18">
        <v>100</v>
      </c>
      <c r="B5" s="18">
        <v>4</v>
      </c>
      <c r="C5" s="18" t="s">
        <v>712</v>
      </c>
      <c r="D5" s="18">
        <v>10100</v>
      </c>
      <c r="E5" s="18">
        <v>20</v>
      </c>
      <c r="F5" s="18" t="s">
        <v>713</v>
      </c>
      <c r="G5" s="18">
        <v>100100</v>
      </c>
      <c r="H5" s="18">
        <v>36</v>
      </c>
      <c r="I5" s="18" t="s">
        <v>714</v>
      </c>
      <c r="J5" s="18">
        <v>110100</v>
      </c>
      <c r="K5" s="18">
        <v>52</v>
      </c>
      <c r="L5" s="19" t="s">
        <v>715</v>
      </c>
    </row>
    <row r="6" spans="1:12">
      <c r="A6" s="18">
        <v>101</v>
      </c>
      <c r="B6" s="18">
        <v>5</v>
      </c>
      <c r="C6" s="18" t="s">
        <v>716</v>
      </c>
      <c r="D6" s="18">
        <v>10101</v>
      </c>
      <c r="E6" s="18">
        <v>21</v>
      </c>
      <c r="F6" s="18" t="s">
        <v>717</v>
      </c>
      <c r="G6" s="18">
        <v>100101</v>
      </c>
      <c r="H6" s="18">
        <v>37</v>
      </c>
      <c r="I6" s="18" t="s">
        <v>718</v>
      </c>
      <c r="J6" s="18">
        <v>110101</v>
      </c>
      <c r="K6" s="18">
        <v>53</v>
      </c>
      <c r="L6" s="19" t="s">
        <v>719</v>
      </c>
    </row>
    <row r="7" spans="1:12">
      <c r="A7" s="18">
        <v>110</v>
      </c>
      <c r="B7" s="18">
        <v>6</v>
      </c>
      <c r="C7" s="18" t="s">
        <v>720</v>
      </c>
      <c r="D7" s="18">
        <v>10110</v>
      </c>
      <c r="E7" s="18">
        <v>22</v>
      </c>
      <c r="F7" s="18" t="s">
        <v>721</v>
      </c>
      <c r="G7" s="18">
        <v>100110</v>
      </c>
      <c r="H7" s="18">
        <v>38</v>
      </c>
      <c r="I7" s="18" t="s">
        <v>722</v>
      </c>
      <c r="J7" s="18">
        <v>110110</v>
      </c>
      <c r="K7" s="18">
        <v>54</v>
      </c>
      <c r="L7" s="19" t="s">
        <v>723</v>
      </c>
    </row>
    <row r="8" spans="1:12">
      <c r="A8" s="18">
        <v>111</v>
      </c>
      <c r="B8" s="18">
        <v>7</v>
      </c>
      <c r="C8" s="18" t="s">
        <v>724</v>
      </c>
      <c r="D8" s="18">
        <v>10111</v>
      </c>
      <c r="E8" s="18">
        <v>23</v>
      </c>
      <c r="F8" s="18" t="s">
        <v>725</v>
      </c>
      <c r="G8" s="18">
        <v>100111</v>
      </c>
      <c r="H8" s="18">
        <v>39</v>
      </c>
      <c r="I8" s="18" t="s">
        <v>726</v>
      </c>
      <c r="J8" s="18">
        <v>110111</v>
      </c>
      <c r="K8" s="18">
        <v>55</v>
      </c>
      <c r="L8" s="19" t="s">
        <v>727</v>
      </c>
    </row>
    <row r="9" spans="1:12">
      <c r="A9" s="18">
        <v>1000</v>
      </c>
      <c r="B9" s="18">
        <v>8</v>
      </c>
      <c r="C9" s="18" t="s">
        <v>728</v>
      </c>
      <c r="D9" s="18">
        <v>11000</v>
      </c>
      <c r="E9" s="18">
        <v>24</v>
      </c>
      <c r="F9" s="18" t="s">
        <v>729</v>
      </c>
      <c r="G9" s="18">
        <v>101000</v>
      </c>
      <c r="H9" s="18">
        <v>40</v>
      </c>
      <c r="I9" s="18" t="s">
        <v>730</v>
      </c>
      <c r="J9" s="18">
        <v>111000</v>
      </c>
      <c r="K9" s="18">
        <v>56</v>
      </c>
      <c r="L9" s="19" t="s">
        <v>731</v>
      </c>
    </row>
    <row r="10" spans="1:12">
      <c r="A10" s="18">
        <v>1001</v>
      </c>
      <c r="B10" s="18">
        <v>9</v>
      </c>
      <c r="C10" s="18" t="s">
        <v>732</v>
      </c>
      <c r="D10" s="18">
        <v>11001</v>
      </c>
      <c r="E10" s="18">
        <v>25</v>
      </c>
      <c r="F10" s="18" t="s">
        <v>733</v>
      </c>
      <c r="G10" s="18">
        <v>101001</v>
      </c>
      <c r="H10" s="18">
        <v>41</v>
      </c>
      <c r="I10" s="18" t="s">
        <v>734</v>
      </c>
      <c r="J10" s="18">
        <v>111001</v>
      </c>
      <c r="K10" s="18">
        <v>56</v>
      </c>
      <c r="L10" s="19" t="s">
        <v>735</v>
      </c>
    </row>
    <row r="11" spans="1:12">
      <c r="A11" s="18">
        <v>1010</v>
      </c>
      <c r="B11" s="18">
        <v>10</v>
      </c>
      <c r="C11" s="18" t="s">
        <v>736</v>
      </c>
      <c r="D11" s="18">
        <v>11010</v>
      </c>
      <c r="E11" s="18">
        <v>26</v>
      </c>
      <c r="F11" s="18" t="s">
        <v>737</v>
      </c>
      <c r="G11" s="18">
        <v>101010</v>
      </c>
      <c r="H11" s="18">
        <v>42</v>
      </c>
      <c r="I11" s="18" t="s">
        <v>738</v>
      </c>
      <c r="J11" s="18">
        <v>111010</v>
      </c>
      <c r="K11" s="18">
        <v>58</v>
      </c>
      <c r="L11" s="19" t="s">
        <v>739</v>
      </c>
    </row>
    <row r="12" spans="1:12">
      <c r="A12" s="18">
        <v>1011</v>
      </c>
      <c r="B12" s="18">
        <v>11</v>
      </c>
      <c r="C12" s="18" t="s">
        <v>740</v>
      </c>
      <c r="D12" s="18">
        <v>11011</v>
      </c>
      <c r="E12" s="18">
        <v>27</v>
      </c>
      <c r="F12" s="18" t="s">
        <v>741</v>
      </c>
      <c r="G12" s="18">
        <v>101011</v>
      </c>
      <c r="H12" s="18">
        <v>43</v>
      </c>
      <c r="I12" s="18" t="s">
        <v>742</v>
      </c>
      <c r="J12" s="18">
        <v>111011</v>
      </c>
      <c r="K12" s="18">
        <v>59</v>
      </c>
      <c r="L12" s="19" t="s">
        <v>743</v>
      </c>
    </row>
    <row r="13" spans="1:12">
      <c r="A13" s="18">
        <v>1100</v>
      </c>
      <c r="B13" s="18">
        <v>12</v>
      </c>
      <c r="C13" s="18" t="s">
        <v>744</v>
      </c>
      <c r="D13" s="18">
        <v>11100</v>
      </c>
      <c r="E13" s="18">
        <v>28</v>
      </c>
      <c r="F13" s="18" t="s">
        <v>745</v>
      </c>
      <c r="G13" s="18">
        <v>101100</v>
      </c>
      <c r="H13" s="18">
        <v>44</v>
      </c>
      <c r="I13" s="18" t="s">
        <v>746</v>
      </c>
      <c r="J13" s="18">
        <v>111100</v>
      </c>
      <c r="K13" s="18">
        <v>60</v>
      </c>
      <c r="L13" s="19" t="s">
        <v>747</v>
      </c>
    </row>
    <row r="14" spans="1:12">
      <c r="A14" s="18">
        <v>1101</v>
      </c>
      <c r="B14" s="18">
        <v>13</v>
      </c>
      <c r="C14" s="18" t="s">
        <v>748</v>
      </c>
      <c r="D14" s="18">
        <v>11101</v>
      </c>
      <c r="E14" s="18">
        <v>29</v>
      </c>
      <c r="F14" s="18" t="s">
        <v>749</v>
      </c>
      <c r="G14" s="18">
        <v>101101</v>
      </c>
      <c r="H14" s="18">
        <v>45</v>
      </c>
      <c r="I14" s="18" t="s">
        <v>750</v>
      </c>
      <c r="J14" s="18">
        <v>111101</v>
      </c>
      <c r="K14" s="18">
        <v>61</v>
      </c>
      <c r="L14" s="19" t="s">
        <v>751</v>
      </c>
    </row>
    <row r="15" spans="1:12">
      <c r="A15" s="18">
        <v>1110</v>
      </c>
      <c r="B15" s="18">
        <v>14</v>
      </c>
      <c r="C15" s="18" t="s">
        <v>752</v>
      </c>
      <c r="D15" s="18">
        <v>11110</v>
      </c>
      <c r="E15" s="18">
        <v>30</v>
      </c>
      <c r="F15" s="18" t="s">
        <v>753</v>
      </c>
      <c r="G15" s="18">
        <v>101110</v>
      </c>
      <c r="H15" s="18">
        <v>46</v>
      </c>
      <c r="I15" s="18" t="s">
        <v>754</v>
      </c>
      <c r="J15" s="18">
        <v>111110</v>
      </c>
      <c r="K15" s="18">
        <v>62</v>
      </c>
      <c r="L15" s="19" t="s">
        <v>755</v>
      </c>
    </row>
    <row r="16" spans="1:12">
      <c r="A16" s="18">
        <v>1111</v>
      </c>
      <c r="B16" s="18">
        <v>15</v>
      </c>
      <c r="C16" s="18" t="s">
        <v>756</v>
      </c>
      <c r="D16" s="18">
        <v>11111</v>
      </c>
      <c r="E16" s="18">
        <v>31</v>
      </c>
      <c r="F16" s="18" t="s">
        <v>757</v>
      </c>
      <c r="G16" s="18">
        <v>101111</v>
      </c>
      <c r="H16" s="18">
        <v>47</v>
      </c>
      <c r="I16" s="18" t="s">
        <v>758</v>
      </c>
      <c r="J16" s="18">
        <v>111111</v>
      </c>
      <c r="K16" s="18">
        <v>63</v>
      </c>
      <c r="L16" s="19" t="s">
        <v>759</v>
      </c>
    </row>
    <row r="17" spans="1:2">
      <c r="A17" s="18"/>
      <c r="B17" s="19"/>
    </row>
    <row r="18" spans="1:2">
      <c r="A18" s="18"/>
      <c r="B18" s="19"/>
    </row>
    <row r="19" spans="1:2">
      <c r="A19" s="18"/>
      <c r="B19" s="19"/>
    </row>
    <row r="20" spans="1:2">
      <c r="A20" s="18"/>
      <c r="B20" s="19"/>
    </row>
    <row r="21" spans="1:2">
      <c r="A21" s="18"/>
      <c r="B21" s="19"/>
    </row>
    <row r="22" spans="1:2">
      <c r="A22" s="18"/>
      <c r="B22" s="19"/>
    </row>
    <row r="23" spans="1:2">
      <c r="A23" s="18"/>
      <c r="B23" s="19"/>
    </row>
    <row r="24" spans="1:2">
      <c r="A24" s="18"/>
      <c r="B24" s="19"/>
    </row>
    <row r="25" spans="1:2">
      <c r="A25" s="18"/>
      <c r="B25" s="19"/>
    </row>
    <row r="26" spans="1:2">
      <c r="A26" s="18"/>
      <c r="B26" s="19"/>
    </row>
    <row r="27" spans="1:2">
      <c r="A27" s="18"/>
      <c r="B27" s="19"/>
    </row>
    <row r="28" spans="1:2">
      <c r="A28" s="18"/>
      <c r="B28" s="19"/>
    </row>
    <row r="29" spans="1:2">
      <c r="A29" s="18"/>
      <c r="B29" s="19"/>
    </row>
    <row r="30" spans="1:2">
      <c r="A30" s="18"/>
      <c r="B30" s="19"/>
    </row>
    <row r="31" spans="1:2">
      <c r="A31" s="18"/>
      <c r="B31" s="19"/>
    </row>
    <row r="32" spans="1:2">
      <c r="A32" s="18"/>
      <c r="B32" s="19"/>
    </row>
    <row r="33" spans="1:2">
      <c r="A33" s="18"/>
      <c r="B33" s="19"/>
    </row>
    <row r="34" spans="1:2">
      <c r="A34" s="18"/>
      <c r="B34" s="19"/>
    </row>
    <row r="35" spans="1:2">
      <c r="A35" s="18"/>
      <c r="B35" s="19"/>
    </row>
    <row r="36" spans="1:2">
      <c r="A36" s="18"/>
      <c r="B36" s="19"/>
    </row>
    <row r="37" spans="1:2">
      <c r="A37" s="18"/>
      <c r="B37" s="19"/>
    </row>
    <row r="38" spans="1:2">
      <c r="A38" s="18"/>
      <c r="B38" s="19"/>
    </row>
    <row r="39" spans="1:2">
      <c r="A39" s="18"/>
      <c r="B39" s="19"/>
    </row>
    <row r="40" spans="1:2">
      <c r="A40" s="18"/>
      <c r="B40" s="19"/>
    </row>
    <row r="41" spans="1:2">
      <c r="A41" s="18"/>
      <c r="B41" s="19"/>
    </row>
    <row r="42" spans="1:2">
      <c r="A42" s="18"/>
      <c r="B42" s="19"/>
    </row>
    <row r="43" spans="1:2">
      <c r="A43" s="18"/>
      <c r="B43" s="19"/>
    </row>
    <row r="44" spans="1:2">
      <c r="A44" s="18"/>
      <c r="B44" s="19"/>
    </row>
    <row r="45" spans="1:2">
      <c r="A45" s="18"/>
      <c r="B45" s="19"/>
    </row>
    <row r="46" spans="1:2">
      <c r="A46" s="18"/>
      <c r="B46" s="19"/>
    </row>
    <row r="47" spans="1:2">
      <c r="A47" s="18"/>
      <c r="B47" s="19"/>
    </row>
    <row r="48" spans="1:2">
      <c r="A48" s="18"/>
      <c r="B48" s="19"/>
    </row>
    <row r="49" spans="1:2">
      <c r="A49" s="18"/>
      <c r="B49" s="19"/>
    </row>
    <row r="50" spans="1:2">
      <c r="A50" s="18"/>
      <c r="B50" s="19"/>
    </row>
    <row r="51" spans="1:2">
      <c r="A51" s="18"/>
      <c r="B51" s="19"/>
    </row>
    <row r="52" spans="1:2">
      <c r="A52" s="18"/>
      <c r="B52" s="19"/>
    </row>
    <row r="53" spans="1:2">
      <c r="A53" s="18"/>
      <c r="B53" s="19"/>
    </row>
    <row r="54" spans="1:2">
      <c r="A54" s="18"/>
      <c r="B54" s="19"/>
    </row>
    <row r="55" spans="1:2">
      <c r="A55" s="18"/>
      <c r="B55" s="19"/>
    </row>
    <row r="56" spans="1:2">
      <c r="A56" s="18"/>
      <c r="B56" s="19"/>
    </row>
    <row r="57" spans="1:2">
      <c r="A57" s="18"/>
      <c r="B57" s="19"/>
    </row>
    <row r="58" spans="1:2">
      <c r="A58" s="18"/>
      <c r="B58" s="19"/>
    </row>
    <row r="59" spans="1:2">
      <c r="A59" s="18"/>
      <c r="B59" s="19"/>
    </row>
    <row r="60" spans="1:2">
      <c r="A60" s="18"/>
      <c r="B60" s="19"/>
    </row>
    <row r="61" spans="1:2">
      <c r="A61" s="18"/>
      <c r="B61" s="19"/>
    </row>
    <row r="62" spans="1:2">
      <c r="A62" s="18"/>
      <c r="B62" s="19"/>
    </row>
    <row r="63" spans="1:2">
      <c r="A63" s="18"/>
      <c r="B63" s="19"/>
    </row>
    <row r="64" spans="1:2">
      <c r="A64" s="18"/>
      <c r="B64" s="19"/>
    </row>
    <row r="65" spans="1:2">
      <c r="A65" s="18"/>
      <c r="B65" s="19"/>
    </row>
    <row r="66" spans="1:2">
      <c r="A66" s="18"/>
      <c r="B66" s="19"/>
    </row>
    <row r="67" spans="1:2">
      <c r="A67" s="18"/>
      <c r="B67" s="19"/>
    </row>
    <row r="68" spans="1:2">
      <c r="A68" s="18"/>
      <c r="B68" s="19"/>
    </row>
    <row r="69" spans="1:2">
      <c r="A69" s="18"/>
      <c r="B69" s="19"/>
    </row>
    <row r="70" spans="1:2">
      <c r="A70" s="18"/>
      <c r="B70" s="19"/>
    </row>
    <row r="71" spans="1:2">
      <c r="A71" s="18"/>
      <c r="B71" s="19"/>
    </row>
    <row r="72" spans="1:2">
      <c r="A72" s="18"/>
      <c r="B72" s="19"/>
    </row>
    <row r="73" spans="1:2">
      <c r="A73" s="18"/>
      <c r="B73" s="19"/>
    </row>
    <row r="74" spans="1:2">
      <c r="A74" s="18"/>
      <c r="B74" s="19"/>
    </row>
    <row r="75" spans="1:2">
      <c r="A75" s="18"/>
      <c r="B75" s="19"/>
    </row>
    <row r="76" spans="1:2">
      <c r="A76" s="18"/>
      <c r="B76" s="19"/>
    </row>
    <row r="77" spans="1:2">
      <c r="A77" s="18"/>
      <c r="B77" s="19"/>
    </row>
    <row r="78" spans="1:2">
      <c r="A78" s="18"/>
      <c r="B78" s="19"/>
    </row>
    <row r="79" spans="1:2">
      <c r="A79" s="18"/>
      <c r="B79" s="19"/>
    </row>
    <row r="80" spans="1:2">
      <c r="A80" s="18"/>
      <c r="B80" s="19"/>
    </row>
    <row r="81" spans="1:2">
      <c r="A81" s="18"/>
      <c r="B81" s="19"/>
    </row>
    <row r="82" spans="1:2">
      <c r="A82" s="18"/>
      <c r="B82" s="19"/>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AIS Messages</vt:lpstr>
      <vt:lpstr>AIS Type8 SubMessages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ssdhaliwal</dc:creator>
  <dc:description/>
  <cp:lastModifiedBy>ssdhaliwal</cp:lastModifiedBy>
  <cp:revision>15</cp:revision>
  <dcterms:created xsi:type="dcterms:W3CDTF">2020-07-08T14:01:27Z</dcterms:created>
  <dcterms:modified xsi:type="dcterms:W3CDTF">2020-08-01T03:18:11Z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