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EA2966D-D079-40B1-936D-C58248763F6C}" xr6:coauthVersionLast="47" xr6:coauthVersionMax="47" xr10:uidLastSave="{00000000-0000-0000-0000-000000000000}"/>
  <bookViews>
    <workbookView xWindow="-93" yWindow="-93" windowWidth="25786" windowHeight="13866" firstSheet="2" activeTab="2" xr2:uid="{00000000-000D-0000-FFFF-FFFF00000000}"/>
  </bookViews>
  <sheets>
    <sheet name="2022" sheetId="1" state="hidden" r:id="rId1"/>
    <sheet name="2023" sheetId="2" state="hidden" r:id="rId2"/>
    <sheet name="PiN Template" sheetId="3" r:id="rId3"/>
    <sheet name="Population ratio sources" sheetId="4" state="hidden" r:id="rId4"/>
  </sheets>
  <definedNames>
    <definedName name="_xlnm._FilterDatabase" localSheetId="2" hidden="1">'PiN Template'!$A$6:$AD$81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3" l="1"/>
  <c r="AC9" i="3" s="1"/>
  <c r="AB10" i="3"/>
  <c r="AC10" i="3" s="1"/>
  <c r="AB11" i="3"/>
  <c r="AC11" i="3" s="1"/>
  <c r="AB12" i="3"/>
  <c r="AC12" i="3" s="1"/>
  <c r="AB13" i="3"/>
  <c r="AC13" i="3" s="1"/>
  <c r="AB14" i="3"/>
  <c r="AC14" i="3" s="1"/>
  <c r="AB15" i="3"/>
  <c r="AC15" i="3" s="1"/>
  <c r="AB16" i="3"/>
  <c r="AC16" i="3" s="1"/>
  <c r="AB17" i="3"/>
  <c r="AC17" i="3" s="1"/>
  <c r="AB18" i="3"/>
  <c r="AC18" i="3" s="1"/>
  <c r="AB19" i="3"/>
  <c r="AC19" i="3" s="1"/>
  <c r="AB20" i="3"/>
  <c r="AC20" i="3" s="1"/>
  <c r="AB21" i="3"/>
  <c r="AC21" i="3" s="1"/>
  <c r="AB22" i="3"/>
  <c r="AC22" i="3" s="1"/>
  <c r="AB23" i="3"/>
  <c r="AC23" i="3" s="1"/>
  <c r="AB24" i="3"/>
  <c r="AC24" i="3" s="1"/>
  <c r="AB25" i="3"/>
  <c r="AC25" i="3" s="1"/>
  <c r="AB26" i="3"/>
  <c r="AC26" i="3" s="1"/>
  <c r="AB27" i="3"/>
  <c r="AC27" i="3" s="1"/>
  <c r="AB28" i="3"/>
  <c r="AC28" i="3" s="1"/>
  <c r="AB29" i="3"/>
  <c r="AC29" i="3" s="1"/>
  <c r="AB30" i="3"/>
  <c r="AC30" i="3" s="1"/>
  <c r="AB31" i="3"/>
  <c r="AC31" i="3" s="1"/>
  <c r="AB32" i="3"/>
  <c r="AC32" i="3" s="1"/>
  <c r="AB33" i="3"/>
  <c r="AC33" i="3" s="1"/>
  <c r="AB34" i="3"/>
  <c r="AC34" i="3" s="1"/>
  <c r="AB35" i="3"/>
  <c r="AC35" i="3" s="1"/>
  <c r="AB36" i="3"/>
  <c r="AC36" i="3" s="1"/>
  <c r="AB37" i="3"/>
  <c r="AC37" i="3" s="1"/>
  <c r="AB38" i="3"/>
  <c r="AC38" i="3" s="1"/>
  <c r="AB39" i="3"/>
  <c r="AC39" i="3" s="1"/>
  <c r="AB40" i="3"/>
  <c r="AC40" i="3" s="1"/>
  <c r="AB41" i="3"/>
  <c r="AC41" i="3" s="1"/>
  <c r="AB42" i="3"/>
  <c r="AC42" i="3" s="1"/>
  <c r="AB43" i="3"/>
  <c r="AC43" i="3" s="1"/>
  <c r="AB44" i="3"/>
  <c r="AC44" i="3" s="1"/>
  <c r="AB45" i="3"/>
  <c r="AC45" i="3" s="1"/>
  <c r="AB46" i="3"/>
  <c r="AC46" i="3" s="1"/>
  <c r="AB47" i="3"/>
  <c r="AC47" i="3" s="1"/>
  <c r="AB48" i="3"/>
  <c r="AC48" i="3" s="1"/>
  <c r="AB49" i="3"/>
  <c r="AC49" i="3" s="1"/>
  <c r="AB50" i="3"/>
  <c r="AC50" i="3" s="1"/>
  <c r="AB51" i="3"/>
  <c r="AC51" i="3" s="1"/>
  <c r="AB52" i="3"/>
  <c r="AC52" i="3" s="1"/>
  <c r="AB53" i="3"/>
  <c r="AC53" i="3" s="1"/>
  <c r="AB54" i="3"/>
  <c r="AC54" i="3" s="1"/>
  <c r="AB55" i="3"/>
  <c r="AC55" i="3" s="1"/>
  <c r="AB56" i="3"/>
  <c r="AC56" i="3" s="1"/>
  <c r="AB57" i="3"/>
  <c r="AC57" i="3" s="1"/>
  <c r="AB58" i="3"/>
  <c r="AC58" i="3" s="1"/>
  <c r="AB59" i="3"/>
  <c r="AC59" i="3" s="1"/>
  <c r="AB60" i="3"/>
  <c r="AC60" i="3" s="1"/>
  <c r="AB61" i="3"/>
  <c r="AC61" i="3" s="1"/>
  <c r="AB62" i="3"/>
  <c r="AC62" i="3" s="1"/>
  <c r="AB63" i="3"/>
  <c r="AC63" i="3" s="1"/>
  <c r="AB64" i="3"/>
  <c r="AC64" i="3" s="1"/>
  <c r="AB65" i="3"/>
  <c r="AC65" i="3" s="1"/>
  <c r="AB66" i="3"/>
  <c r="AC66" i="3" s="1"/>
  <c r="AB67" i="3"/>
  <c r="AC67" i="3" s="1"/>
  <c r="AB68" i="3"/>
  <c r="AC68" i="3" s="1"/>
  <c r="AB69" i="3"/>
  <c r="AC69" i="3" s="1"/>
  <c r="AB70" i="3"/>
  <c r="AC70" i="3" s="1"/>
  <c r="AB71" i="3"/>
  <c r="AC71" i="3" s="1"/>
  <c r="AB72" i="3"/>
  <c r="AC72" i="3" s="1"/>
  <c r="AB73" i="3"/>
  <c r="AC73" i="3" s="1"/>
  <c r="AB74" i="3"/>
  <c r="AC74" i="3" s="1"/>
  <c r="AB75" i="3"/>
  <c r="AC75" i="3" s="1"/>
  <c r="AB76" i="3"/>
  <c r="AC76" i="3" s="1"/>
  <c r="AB77" i="3"/>
  <c r="AC77" i="3" s="1"/>
  <c r="AB78" i="3"/>
  <c r="AC78" i="3" s="1"/>
  <c r="AB79" i="3"/>
  <c r="AC79" i="3" s="1"/>
  <c r="AB80" i="3"/>
  <c r="AC80" i="3" s="1"/>
  <c r="AB81" i="3"/>
  <c r="AC81" i="3" s="1"/>
  <c r="AB8" i="3"/>
  <c r="AC8" i="3" s="1"/>
  <c r="Y9" i="3"/>
  <c r="Z9" i="3" s="1"/>
  <c r="EG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FE16" i="3" s="1"/>
  <c r="Y17" i="3"/>
  <c r="Z17" i="3" s="1"/>
  <c r="Y18" i="3"/>
  <c r="Z18" i="3" s="1"/>
  <c r="EG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FE24" i="3" s="1"/>
  <c r="Y25" i="3"/>
  <c r="Z25" i="3" s="1"/>
  <c r="Y26" i="3"/>
  <c r="Z26" i="3" s="1"/>
  <c r="Y27" i="3"/>
  <c r="Z27" i="3" s="1"/>
  <c r="EG27" i="3" s="1"/>
  <c r="Y28" i="3"/>
  <c r="Z28" i="3" s="1"/>
  <c r="Y29" i="3"/>
  <c r="Z29" i="3" s="1"/>
  <c r="Y30" i="3"/>
  <c r="Z30" i="3" s="1"/>
  <c r="Y31" i="3"/>
  <c r="Z31" i="3" s="1"/>
  <c r="Y32" i="3"/>
  <c r="Z32" i="3" s="1"/>
  <c r="FE32" i="3" s="1"/>
  <c r="Y33" i="3"/>
  <c r="Z33" i="3" s="1"/>
  <c r="Y34" i="3"/>
  <c r="Z34" i="3" s="1"/>
  <c r="Y35" i="3"/>
  <c r="Z35" i="3" s="1"/>
  <c r="Y36" i="3"/>
  <c r="Z36" i="3" s="1"/>
  <c r="EO36" i="3" s="1"/>
  <c r="Y37" i="3"/>
  <c r="Z37" i="3" s="1"/>
  <c r="Y38" i="3"/>
  <c r="Z38" i="3" s="1"/>
  <c r="Y39" i="3"/>
  <c r="Z39" i="3" s="1"/>
  <c r="Y40" i="3"/>
  <c r="Z40" i="3" s="1"/>
  <c r="FE40" i="3" s="1"/>
  <c r="Y41" i="3"/>
  <c r="Z41" i="3" s="1"/>
  <c r="Y42" i="3"/>
  <c r="Z42" i="3" s="1"/>
  <c r="Y43" i="3"/>
  <c r="Z43" i="3" s="1"/>
  <c r="Y44" i="3"/>
  <c r="Z44" i="3" s="1"/>
  <c r="Y45" i="3"/>
  <c r="Z45" i="3" s="1"/>
  <c r="EG45" i="3" s="1"/>
  <c r="Y46" i="3"/>
  <c r="Z46" i="3" s="1"/>
  <c r="Y47" i="3"/>
  <c r="Z47" i="3" s="1"/>
  <c r="Y48" i="3"/>
  <c r="Z48" i="3" s="1"/>
  <c r="FE48" i="3" s="1"/>
  <c r="Y49" i="3"/>
  <c r="Z49" i="3" s="1"/>
  <c r="Y50" i="3"/>
  <c r="Z50" i="3" s="1"/>
  <c r="Y51" i="3"/>
  <c r="Z51" i="3" s="1"/>
  <c r="Y52" i="3"/>
  <c r="Z52" i="3" s="1"/>
  <c r="Y53" i="3"/>
  <c r="Z53" i="3" s="1"/>
  <c r="Y54" i="3"/>
  <c r="Z54" i="3" s="1"/>
  <c r="EG54" i="3" s="1"/>
  <c r="Y55" i="3"/>
  <c r="Z55" i="3" s="1"/>
  <c r="Y56" i="3"/>
  <c r="Z56" i="3" s="1"/>
  <c r="FE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EG62" i="3" s="1"/>
  <c r="Y63" i="3"/>
  <c r="Z63" i="3" s="1"/>
  <c r="Y64" i="3"/>
  <c r="Z64" i="3" s="1"/>
  <c r="FE64" i="3" s="1"/>
  <c r="Y65" i="3"/>
  <c r="Z65" i="3" s="1"/>
  <c r="Y66" i="3"/>
  <c r="Z66" i="3" s="1"/>
  <c r="Y67" i="3"/>
  <c r="Z67" i="3" s="1"/>
  <c r="Y68" i="3"/>
  <c r="Z68" i="3" s="1"/>
  <c r="Y69" i="3"/>
  <c r="Z69" i="3" s="1"/>
  <c r="Y70" i="3"/>
  <c r="Z70" i="3" s="1"/>
  <c r="Y71" i="3"/>
  <c r="Z71" i="3" s="1"/>
  <c r="Y72" i="3"/>
  <c r="Z72" i="3" s="1"/>
  <c r="FE72" i="3" s="1"/>
  <c r="Y73" i="3"/>
  <c r="Z73" i="3" s="1"/>
  <c r="EO73" i="3" s="1"/>
  <c r="Y74" i="3"/>
  <c r="Z74" i="3" s="1"/>
  <c r="Y75" i="3"/>
  <c r="Z75" i="3" s="1"/>
  <c r="Y76" i="3"/>
  <c r="Z76" i="3" s="1"/>
  <c r="Y77" i="3"/>
  <c r="Z77" i="3" s="1"/>
  <c r="Y78" i="3"/>
  <c r="Z78" i="3" s="1"/>
  <c r="Y79" i="3"/>
  <c r="Z79" i="3" s="1"/>
  <c r="Y80" i="3"/>
  <c r="Z80" i="3" s="1"/>
  <c r="FE80" i="3" s="1"/>
  <c r="Y81" i="3"/>
  <c r="Z81" i="3" s="1"/>
  <c r="EG81" i="3" s="1"/>
  <c r="Y8" i="3"/>
  <c r="Z8" i="3" s="1"/>
  <c r="T9" i="3"/>
  <c r="U9" i="3" s="1"/>
  <c r="T10" i="3"/>
  <c r="U10" i="3" s="1"/>
  <c r="T11" i="3"/>
  <c r="U11" i="3" s="1"/>
  <c r="T12" i="3"/>
  <c r="U12" i="3" s="1"/>
  <c r="T13" i="3"/>
  <c r="U13" i="3" s="1"/>
  <c r="T14" i="3"/>
  <c r="U14" i="3" s="1"/>
  <c r="T15" i="3"/>
  <c r="U15" i="3" s="1"/>
  <c r="T16" i="3"/>
  <c r="U16" i="3" s="1"/>
  <c r="DO16" i="3" s="1"/>
  <c r="T17" i="3"/>
  <c r="U17" i="3" s="1"/>
  <c r="CI17" i="3" s="1"/>
  <c r="CM17" i="3" s="1"/>
  <c r="T18" i="3"/>
  <c r="U18" i="3" s="1"/>
  <c r="T19" i="3"/>
  <c r="U19" i="3" s="1"/>
  <c r="T20" i="3"/>
  <c r="U20" i="3" s="1"/>
  <c r="T21" i="3"/>
  <c r="U21" i="3" s="1"/>
  <c r="T22" i="3"/>
  <c r="U22" i="3" s="1"/>
  <c r="T23" i="3"/>
  <c r="U23" i="3" s="1"/>
  <c r="T24" i="3"/>
  <c r="U24" i="3" s="1"/>
  <c r="DO24" i="3" s="1"/>
  <c r="T25" i="3"/>
  <c r="U25" i="3" s="1"/>
  <c r="DG25" i="3" s="1"/>
  <c r="T26" i="3"/>
  <c r="U26" i="3" s="1"/>
  <c r="CQ26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DO32" i="3" s="1"/>
  <c r="T33" i="3"/>
  <c r="U33" i="3" s="1"/>
  <c r="T34" i="3"/>
  <c r="U34" i="3" s="1"/>
  <c r="DO34" i="3" s="1"/>
  <c r="T35" i="3"/>
  <c r="U35" i="3" s="1"/>
  <c r="T36" i="3"/>
  <c r="U36" i="3" s="1"/>
  <c r="T37" i="3"/>
  <c r="U37" i="3" s="1"/>
  <c r="T38" i="3"/>
  <c r="U38" i="3" s="1"/>
  <c r="T39" i="3"/>
  <c r="U39" i="3" s="1"/>
  <c r="CY39" i="3" s="1"/>
  <c r="T40" i="3"/>
  <c r="U40" i="3" s="1"/>
  <c r="DO40" i="3" s="1"/>
  <c r="T41" i="3"/>
  <c r="U41" i="3" s="1"/>
  <c r="T42" i="3"/>
  <c r="U42" i="3" s="1"/>
  <c r="T43" i="3"/>
  <c r="U43" i="3" s="1"/>
  <c r="T44" i="3"/>
  <c r="U44" i="3" s="1"/>
  <c r="T45" i="3"/>
  <c r="U45" i="3" s="1"/>
  <c r="T46" i="3"/>
  <c r="U46" i="3" s="1"/>
  <c r="T47" i="3"/>
  <c r="U47" i="3" s="1"/>
  <c r="T48" i="3"/>
  <c r="U48" i="3" s="1"/>
  <c r="DO48" i="3" s="1"/>
  <c r="T49" i="3"/>
  <c r="U49" i="3" s="1"/>
  <c r="T50" i="3"/>
  <c r="U50" i="3" s="1"/>
  <c r="T51" i="3"/>
  <c r="U51" i="3" s="1"/>
  <c r="T52" i="3"/>
  <c r="U52" i="3" s="1"/>
  <c r="T53" i="3"/>
  <c r="U53" i="3" s="1"/>
  <c r="T54" i="3"/>
  <c r="U54" i="3" s="1"/>
  <c r="T55" i="3"/>
  <c r="U55" i="3" s="1"/>
  <c r="T56" i="3"/>
  <c r="U56" i="3" s="1"/>
  <c r="DO56" i="3" s="1"/>
  <c r="T57" i="3"/>
  <c r="U57" i="3" s="1"/>
  <c r="T58" i="3"/>
  <c r="U58" i="3" s="1"/>
  <c r="CY58" i="3" s="1"/>
  <c r="T59" i="3"/>
  <c r="U59" i="3" s="1"/>
  <c r="T60" i="3"/>
  <c r="U60" i="3" s="1"/>
  <c r="T61" i="3"/>
  <c r="U61" i="3" s="1"/>
  <c r="T62" i="3"/>
  <c r="U62" i="3" s="1"/>
  <c r="T63" i="3"/>
  <c r="U63" i="3" s="1"/>
  <c r="T64" i="3"/>
  <c r="U64" i="3" s="1"/>
  <c r="DO64" i="3" s="1"/>
  <c r="T65" i="3"/>
  <c r="U65" i="3" s="1"/>
  <c r="T66" i="3"/>
  <c r="U66" i="3" s="1"/>
  <c r="T67" i="3"/>
  <c r="U67" i="3" s="1"/>
  <c r="T68" i="3"/>
  <c r="U68" i="3" s="1"/>
  <c r="T69" i="3"/>
  <c r="U69" i="3" s="1"/>
  <c r="T70" i="3"/>
  <c r="U70" i="3" s="1"/>
  <c r="T71" i="3"/>
  <c r="U71" i="3" s="1"/>
  <c r="CQ71" i="3" s="1"/>
  <c r="T72" i="3"/>
  <c r="U72" i="3" s="1"/>
  <c r="DO72" i="3" s="1"/>
  <c r="T73" i="3"/>
  <c r="U73" i="3" s="1"/>
  <c r="DW73" i="3" s="1"/>
  <c r="T74" i="3"/>
  <c r="U74" i="3" s="1"/>
  <c r="T75" i="3"/>
  <c r="U75" i="3" s="1"/>
  <c r="T76" i="3"/>
  <c r="U76" i="3" s="1"/>
  <c r="T77" i="3"/>
  <c r="U77" i="3" s="1"/>
  <c r="T78" i="3"/>
  <c r="U78" i="3" s="1"/>
  <c r="T79" i="3"/>
  <c r="U79" i="3" s="1"/>
  <c r="T80" i="3"/>
  <c r="U80" i="3" s="1"/>
  <c r="DO80" i="3" s="1"/>
  <c r="T81" i="3"/>
  <c r="U81" i="3" s="1"/>
  <c r="T8" i="3"/>
  <c r="U8" i="3" s="1"/>
  <c r="Q9" i="3"/>
  <c r="R9" i="3" s="1"/>
  <c r="BQ9" i="3" s="1"/>
  <c r="Q10" i="3"/>
  <c r="R10" i="3" s="1"/>
  <c r="BA10" i="3" s="1"/>
  <c r="Q11" i="3"/>
  <c r="R11" i="3" s="1"/>
  <c r="BA11" i="3" s="1"/>
  <c r="Q12" i="3"/>
  <c r="R12" i="3" s="1"/>
  <c r="BI12" i="3" s="1"/>
  <c r="Q13" i="3"/>
  <c r="R13" i="3" s="1"/>
  <c r="BI13" i="3" s="1"/>
  <c r="Q14" i="3"/>
  <c r="R14" i="3" s="1"/>
  <c r="Q15" i="3"/>
  <c r="R15" i="3" s="1"/>
  <c r="Q16" i="3"/>
  <c r="R16" i="3" s="1"/>
  <c r="Q17" i="3"/>
  <c r="R17" i="3" s="1"/>
  <c r="AS17" i="3" s="1"/>
  <c r="Q18" i="3"/>
  <c r="R18" i="3" s="1"/>
  <c r="BY18" i="3" s="1"/>
  <c r="Q19" i="3"/>
  <c r="R19" i="3" s="1"/>
  <c r="BA19" i="3" s="1"/>
  <c r="Q20" i="3"/>
  <c r="R20" i="3" s="1"/>
  <c r="BA20" i="3" s="1"/>
  <c r="Q21" i="3"/>
  <c r="R21" i="3" s="1"/>
  <c r="BI21" i="3" s="1"/>
  <c r="Q22" i="3"/>
  <c r="R22" i="3" s="1"/>
  <c r="BI22" i="3" s="1"/>
  <c r="Q23" i="3"/>
  <c r="R23" i="3" s="1"/>
  <c r="AK23" i="3" s="1"/>
  <c r="Q24" i="3"/>
  <c r="R24" i="3" s="1"/>
  <c r="AS24" i="3" s="1"/>
  <c r="Q25" i="3"/>
  <c r="R25" i="3" s="1"/>
  <c r="Q26" i="3"/>
  <c r="R26" i="3" s="1"/>
  <c r="BY26" i="3" s="1"/>
  <c r="Q27" i="3"/>
  <c r="R27" i="3" s="1"/>
  <c r="BY27" i="3" s="1"/>
  <c r="Q28" i="3"/>
  <c r="R28" i="3" s="1"/>
  <c r="Q29" i="3"/>
  <c r="R29" i="3" s="1"/>
  <c r="Q30" i="3"/>
  <c r="R30" i="3" s="1"/>
  <c r="Q31" i="3"/>
  <c r="R31" i="3" s="1"/>
  <c r="BI31" i="3" s="1"/>
  <c r="Q32" i="3"/>
  <c r="R32" i="3" s="1"/>
  <c r="AS32" i="3" s="1"/>
  <c r="Q33" i="3"/>
  <c r="R33" i="3" s="1"/>
  <c r="Q34" i="3"/>
  <c r="R34" i="3" s="1"/>
  <c r="Q35" i="3"/>
  <c r="R35" i="3" s="1"/>
  <c r="AS35" i="3" s="1"/>
  <c r="Q36" i="3"/>
  <c r="R36" i="3" s="1"/>
  <c r="BY36" i="3" s="1"/>
  <c r="Q37" i="3"/>
  <c r="R37" i="3" s="1"/>
  <c r="BA37" i="3" s="1"/>
  <c r="Q38" i="3"/>
  <c r="R38" i="3" s="1"/>
  <c r="BA38" i="3" s="1"/>
  <c r="Q39" i="3"/>
  <c r="R39" i="3" s="1"/>
  <c r="BI39" i="3" s="1"/>
  <c r="Q40" i="3"/>
  <c r="R40" i="3" s="1"/>
  <c r="Q41" i="3"/>
  <c r="R41" i="3" s="1"/>
  <c r="BQ41" i="3" s="1"/>
  <c r="Q42" i="3"/>
  <c r="R42" i="3" s="1"/>
  <c r="Q43" i="3"/>
  <c r="R43" i="3" s="1"/>
  <c r="AS43" i="3" s="1"/>
  <c r="Q44" i="3"/>
  <c r="R44" i="3" s="1"/>
  <c r="BY44" i="3" s="1"/>
  <c r="Q45" i="3"/>
  <c r="R45" i="3" s="1"/>
  <c r="BY45" i="3" s="1"/>
  <c r="Q46" i="3"/>
  <c r="R46" i="3" s="1"/>
  <c r="BA46" i="3" s="1"/>
  <c r="Q47" i="3"/>
  <c r="R47" i="3" s="1"/>
  <c r="BA47" i="3" s="1"/>
  <c r="Q48" i="3"/>
  <c r="R48" i="3" s="1"/>
  <c r="AS48" i="3" s="1"/>
  <c r="Q49" i="3"/>
  <c r="R49" i="3" s="1"/>
  <c r="Q50" i="3"/>
  <c r="R50" i="3" s="1"/>
  <c r="Q51" i="3"/>
  <c r="R51" i="3" s="1"/>
  <c r="AK51" i="3" s="1"/>
  <c r="Q52" i="3"/>
  <c r="R52" i="3" s="1"/>
  <c r="Q53" i="3"/>
  <c r="R53" i="3" s="1"/>
  <c r="BY53" i="3" s="1"/>
  <c r="Q54" i="3"/>
  <c r="R54" i="3" s="1"/>
  <c r="Q55" i="3"/>
  <c r="R55" i="3" s="1"/>
  <c r="Q56" i="3"/>
  <c r="R56" i="3" s="1"/>
  <c r="Q57" i="3"/>
  <c r="R57" i="3" s="1"/>
  <c r="BA57" i="3" s="1"/>
  <c r="Q58" i="3"/>
  <c r="R58" i="3" s="1"/>
  <c r="Q59" i="3"/>
  <c r="R59" i="3" s="1"/>
  <c r="BI59" i="3" s="1"/>
  <c r="Q60" i="3"/>
  <c r="R60" i="3" s="1"/>
  <c r="Q61" i="3"/>
  <c r="R61" i="3" s="1"/>
  <c r="Q62" i="3"/>
  <c r="R62" i="3" s="1"/>
  <c r="AS62" i="3" s="1"/>
  <c r="Q63" i="3"/>
  <c r="R63" i="3" s="1"/>
  <c r="BY63" i="3" s="1"/>
  <c r="Q64" i="3"/>
  <c r="R64" i="3" s="1"/>
  <c r="Q65" i="3"/>
  <c r="R65" i="3" s="1"/>
  <c r="BQ65" i="3" s="1"/>
  <c r="Q66" i="3"/>
  <c r="R66" i="3" s="1"/>
  <c r="Q67" i="3"/>
  <c r="R67" i="3" s="1"/>
  <c r="BI67" i="3" s="1"/>
  <c r="Q68" i="3"/>
  <c r="R68" i="3" s="1"/>
  <c r="BI68" i="3" s="1"/>
  <c r="Q69" i="3"/>
  <c r="R69" i="3" s="1"/>
  <c r="AK69" i="3" s="1"/>
  <c r="Q70" i="3"/>
  <c r="R70" i="3" s="1"/>
  <c r="AS70" i="3" s="1"/>
  <c r="Q71" i="3"/>
  <c r="R71" i="3" s="1"/>
  <c r="AS71" i="3" s="1"/>
  <c r="Q72" i="3"/>
  <c r="R72" i="3" s="1"/>
  <c r="AS72" i="3" s="1"/>
  <c r="Q73" i="3"/>
  <c r="R73" i="3" s="1"/>
  <c r="Q74" i="3"/>
  <c r="R74" i="3" s="1"/>
  <c r="Q75" i="3"/>
  <c r="R75" i="3" s="1"/>
  <c r="BA75" i="3" s="1"/>
  <c r="Q76" i="3"/>
  <c r="R76" i="3" s="1"/>
  <c r="BI76" i="3" s="1"/>
  <c r="Q77" i="3"/>
  <c r="R77" i="3" s="1"/>
  <c r="BI77" i="3" s="1"/>
  <c r="Q78" i="3"/>
  <c r="R78" i="3" s="1"/>
  <c r="Q79" i="3"/>
  <c r="R79" i="3" s="1"/>
  <c r="Q80" i="3"/>
  <c r="R80" i="3" s="1"/>
  <c r="Q81" i="3"/>
  <c r="R81" i="3" s="1"/>
  <c r="BY81" i="3" s="1"/>
  <c r="Q8" i="3"/>
  <c r="R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DM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DM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DM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DM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DM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DM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DM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DM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DM80" i="3" s="1"/>
  <c r="N81" i="3"/>
  <c r="O81" i="3" s="1"/>
  <c r="N8" i="3"/>
  <c r="O8" i="3" s="1"/>
  <c r="J8" i="3"/>
  <c r="L8" i="3" s="1"/>
  <c r="J9" i="3"/>
  <c r="L9" i="3" s="1"/>
  <c r="BG9" i="3" s="1"/>
  <c r="J10" i="3"/>
  <c r="L10" i="3" s="1"/>
  <c r="J11" i="3"/>
  <c r="J12" i="3"/>
  <c r="L12" i="3" s="1"/>
  <c r="J13" i="3"/>
  <c r="L13" i="3" s="1"/>
  <c r="J14" i="3"/>
  <c r="L14" i="3" s="1"/>
  <c r="J15" i="3"/>
  <c r="L15" i="3" s="1"/>
  <c r="J16" i="3"/>
  <c r="L16" i="3" s="1"/>
  <c r="BG16" i="3" s="1"/>
  <c r="J17" i="3"/>
  <c r="L17" i="3" s="1"/>
  <c r="AY17" i="3" s="1"/>
  <c r="J18" i="3"/>
  <c r="L18" i="3" s="1"/>
  <c r="J19" i="3"/>
  <c r="L19" i="3" s="1"/>
  <c r="J20" i="3"/>
  <c r="L20" i="3" s="1"/>
  <c r="J21" i="3"/>
  <c r="L21" i="3" s="1"/>
  <c r="J22" i="3"/>
  <c r="L22" i="3" s="1"/>
  <c r="BW22" i="3" s="1"/>
  <c r="J23" i="3"/>
  <c r="L23" i="3" s="1"/>
  <c r="J24" i="3"/>
  <c r="L24" i="3" s="1"/>
  <c r="BG24" i="3" s="1"/>
  <c r="J25" i="3"/>
  <c r="L25" i="3" s="1"/>
  <c r="BO25" i="3" s="1"/>
  <c r="J26" i="3"/>
  <c r="L26" i="3" s="1"/>
  <c r="J27" i="3"/>
  <c r="L27" i="3" s="1"/>
  <c r="J28" i="3"/>
  <c r="L28" i="3" s="1"/>
  <c r="J29" i="3"/>
  <c r="L29" i="3" s="1"/>
  <c r="J30" i="3"/>
  <c r="L30" i="3" s="1"/>
  <c r="BW30" i="3" s="1"/>
  <c r="J31" i="3"/>
  <c r="L31" i="3" s="1"/>
  <c r="J32" i="3"/>
  <c r="L32" i="3" s="1"/>
  <c r="BG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BW38" i="3" s="1"/>
  <c r="J39" i="3"/>
  <c r="L39" i="3" s="1"/>
  <c r="J40" i="3"/>
  <c r="L40" i="3" s="1"/>
  <c r="BG40" i="3" s="1"/>
  <c r="J41" i="3"/>
  <c r="L41" i="3" s="1"/>
  <c r="BG41" i="3" s="1"/>
  <c r="J42" i="3"/>
  <c r="L42" i="3" s="1"/>
  <c r="J43" i="3"/>
  <c r="L43" i="3" s="1"/>
  <c r="J44" i="3"/>
  <c r="L44" i="3" s="1"/>
  <c r="AY44" i="3" s="1"/>
  <c r="J45" i="3"/>
  <c r="L45" i="3" s="1"/>
  <c r="J46" i="3"/>
  <c r="L46" i="3" s="1"/>
  <c r="BW46" i="3" s="1"/>
  <c r="J47" i="3"/>
  <c r="L47" i="3" s="1"/>
  <c r="J48" i="3"/>
  <c r="L48" i="3" s="1"/>
  <c r="BG48" i="3" s="1"/>
  <c r="J49" i="3"/>
  <c r="J50" i="3"/>
  <c r="L50" i="3" s="1"/>
  <c r="J51" i="3"/>
  <c r="L51" i="3" s="1"/>
  <c r="J52" i="3"/>
  <c r="L52" i="3" s="1"/>
  <c r="AQ52" i="3" s="1"/>
  <c r="J53" i="3"/>
  <c r="L53" i="3" s="1"/>
  <c r="J54" i="3"/>
  <c r="L54" i="3" s="1"/>
  <c r="BW54" i="3" s="1"/>
  <c r="J55" i="3"/>
  <c r="L55" i="3" s="1"/>
  <c r="J56" i="3"/>
  <c r="L56" i="3" s="1"/>
  <c r="BG56" i="3" s="1"/>
  <c r="J57" i="3"/>
  <c r="L57" i="3" s="1"/>
  <c r="J58" i="3"/>
  <c r="L58" i="3" s="1"/>
  <c r="BO58" i="3" s="1"/>
  <c r="J59" i="3"/>
  <c r="L59" i="3" s="1"/>
  <c r="J60" i="3"/>
  <c r="L60" i="3" s="1"/>
  <c r="J61" i="3"/>
  <c r="L61" i="3" s="1"/>
  <c r="BG61" i="3" s="1"/>
  <c r="J62" i="3"/>
  <c r="L62" i="3" s="1"/>
  <c r="BW62" i="3" s="1"/>
  <c r="J63" i="3"/>
  <c r="L63" i="3" s="1"/>
  <c r="J64" i="3"/>
  <c r="L64" i="3" s="1"/>
  <c r="BG64" i="3" s="1"/>
  <c r="J65" i="3"/>
  <c r="L65" i="3" s="1"/>
  <c r="BG65" i="3" s="1"/>
  <c r="J66" i="3"/>
  <c r="L66" i="3" s="1"/>
  <c r="J67" i="3"/>
  <c r="L67" i="3" s="1"/>
  <c r="J68" i="3"/>
  <c r="J69" i="3"/>
  <c r="L69" i="3" s="1"/>
  <c r="J70" i="3"/>
  <c r="L70" i="3" s="1"/>
  <c r="BW70" i="3" s="1"/>
  <c r="J71" i="3"/>
  <c r="L71" i="3" s="1"/>
  <c r="J72" i="3"/>
  <c r="L72" i="3" s="1"/>
  <c r="BG72" i="3" s="1"/>
  <c r="J73" i="3"/>
  <c r="L73" i="3" s="1"/>
  <c r="BG73" i="3" s="1"/>
  <c r="J74" i="3"/>
  <c r="L74" i="3" s="1"/>
  <c r="J75" i="3"/>
  <c r="L75" i="3" s="1"/>
  <c r="J76" i="3"/>
  <c r="L76" i="3" s="1"/>
  <c r="J77" i="3"/>
  <c r="L77" i="3" s="1"/>
  <c r="J78" i="3"/>
  <c r="L78" i="3" s="1"/>
  <c r="BW78" i="3" s="1"/>
  <c r="J79" i="3"/>
  <c r="L79" i="3" s="1"/>
  <c r="J80" i="3"/>
  <c r="L80" i="3" s="1"/>
  <c r="BG80" i="3" s="1"/>
  <c r="J81" i="3"/>
  <c r="L81" i="3" s="1"/>
  <c r="L11" i="3"/>
  <c r="BG11" i="3" s="1"/>
  <c r="L49" i="3"/>
  <c r="AY49" i="3" s="1"/>
  <c r="L68" i="3"/>
  <c r="AQ68" i="3" s="1"/>
  <c r="EG17" i="3"/>
  <c r="EG26" i="3"/>
  <c r="EG44" i="3"/>
  <c r="DW56" i="3"/>
  <c r="DO39" i="3"/>
  <c r="DO57" i="3"/>
  <c r="CY81" i="3"/>
  <c r="CQ66" i="3"/>
  <c r="CI39" i="3"/>
  <c r="CM39" i="3" s="1"/>
  <c r="BY54" i="3"/>
  <c r="BY73" i="3"/>
  <c r="BQ17" i="3"/>
  <c r="BQ25" i="3"/>
  <c r="BQ33" i="3"/>
  <c r="BQ49" i="3"/>
  <c r="BQ73" i="3"/>
  <c r="BI30" i="3"/>
  <c r="BI49" i="3"/>
  <c r="BA28" i="3"/>
  <c r="BA65" i="3"/>
  <c r="AY77" i="3"/>
  <c r="AS81" i="3"/>
  <c r="AS25" i="3"/>
  <c r="AS52" i="3"/>
  <c r="AS61" i="3"/>
  <c r="AK14" i="3"/>
  <c r="AK25" i="3"/>
  <c r="AK33" i="3"/>
  <c r="AK52" i="3"/>
  <c r="AK60" i="3"/>
  <c r="AK70" i="3"/>
  <c r="AK78" i="3"/>
  <c r="FM8" i="3"/>
  <c r="EG8" i="3"/>
  <c r="AJ8" i="3"/>
  <c r="DO58" i="3" l="1"/>
  <c r="EG36" i="3"/>
  <c r="DW40" i="3"/>
  <c r="EG73" i="3"/>
  <c r="BY62" i="3"/>
  <c r="CY17" i="3"/>
  <c r="BQ81" i="3"/>
  <c r="FO80" i="3"/>
  <c r="FW80" i="3"/>
  <c r="DW72" i="3"/>
  <c r="DW24" i="3"/>
  <c r="EA24" i="3" s="1"/>
  <c r="FG17" i="3"/>
  <c r="EY17" i="3"/>
  <c r="FC17" i="3" s="1"/>
  <c r="EI17" i="3"/>
  <c r="EM17" i="3" s="1"/>
  <c r="FO17" i="3"/>
  <c r="EQ17" i="3"/>
  <c r="FW17" i="3"/>
  <c r="GA17" i="3" s="1"/>
  <c r="FO40" i="3"/>
  <c r="FS40" i="3" s="1"/>
  <c r="FW40" i="3"/>
  <c r="FO16" i="3"/>
  <c r="FS16" i="3" s="1"/>
  <c r="EQ16" i="3"/>
  <c r="FG65" i="3"/>
  <c r="EY65" i="3"/>
  <c r="FC65" i="3" s="1"/>
  <c r="FG41" i="3"/>
  <c r="EY41" i="3"/>
  <c r="FC41" i="3" s="1"/>
  <c r="EI41" i="3"/>
  <c r="EM41" i="3" s="1"/>
  <c r="FW41" i="3"/>
  <c r="FO41" i="3"/>
  <c r="EQ41" i="3"/>
  <c r="FG73" i="3"/>
  <c r="FK73" i="3" s="1"/>
  <c r="EQ73" i="3"/>
  <c r="FW73" i="3"/>
  <c r="GA73" i="3" s="1"/>
  <c r="EY73" i="3"/>
  <c r="FO72" i="3"/>
  <c r="FW72" i="3"/>
  <c r="GA72" i="3" s="1"/>
  <c r="FO48" i="3"/>
  <c r="FW48" i="3"/>
  <c r="GA48" i="3" s="1"/>
  <c r="EQ48" i="3"/>
  <c r="EU48" i="3" s="1"/>
  <c r="BO12" i="3"/>
  <c r="BG12" i="3"/>
  <c r="AQ12" i="3"/>
  <c r="AU12" i="3" s="1"/>
  <c r="FG81" i="3"/>
  <c r="FK81" i="3" s="1"/>
  <c r="FW81" i="3"/>
  <c r="EY81" i="3"/>
  <c r="FC81" i="3" s="1"/>
  <c r="EI81" i="3"/>
  <c r="FO81" i="3"/>
  <c r="EQ81" i="3"/>
  <c r="EU81" i="3" s="1"/>
  <c r="FG33" i="3"/>
  <c r="EI33" i="3"/>
  <c r="EM33" i="3" s="1"/>
  <c r="FO33" i="3"/>
  <c r="FS33" i="3" s="1"/>
  <c r="FG9" i="3"/>
  <c r="EQ9" i="3"/>
  <c r="FW9" i="3"/>
  <c r="GA9" i="3" s="1"/>
  <c r="EY9" i="3"/>
  <c r="FC9" i="3" s="1"/>
  <c r="FG49" i="3"/>
  <c r="EY49" i="3"/>
  <c r="FW49" i="3"/>
  <c r="EQ49" i="3"/>
  <c r="EI49" i="3"/>
  <c r="EM49" i="3" s="1"/>
  <c r="FO49" i="3"/>
  <c r="BQ72" i="3"/>
  <c r="BU72" i="3" s="1"/>
  <c r="BY17" i="3"/>
  <c r="CC17" i="3" s="1"/>
  <c r="BQ57" i="3"/>
  <c r="BY9" i="3"/>
  <c r="BI41" i="3"/>
  <c r="BM41" i="3" s="1"/>
  <c r="EQ80" i="3"/>
  <c r="EU80" i="3" s="1"/>
  <c r="EW63" i="3"/>
  <c r="FM63" i="3"/>
  <c r="FQ63" i="3" s="1"/>
  <c r="FE63" i="3"/>
  <c r="EG63" i="3"/>
  <c r="FU63" i="3"/>
  <c r="FY63" i="3" s="1"/>
  <c r="EO63" i="3"/>
  <c r="EW31" i="3"/>
  <c r="FA31" i="3" s="1"/>
  <c r="FM31" i="3"/>
  <c r="FQ31" i="3" s="1"/>
  <c r="FE31" i="3"/>
  <c r="EO31" i="3"/>
  <c r="FU31" i="3"/>
  <c r="FY31" i="3" s="1"/>
  <c r="EG31" i="3"/>
  <c r="EK31" i="3" s="1"/>
  <c r="FG57" i="3"/>
  <c r="EY57" i="3"/>
  <c r="FC57" i="3" s="1"/>
  <c r="FO57" i="3"/>
  <c r="FS57" i="3" s="1"/>
  <c r="EQ57" i="3"/>
  <c r="EU57" i="3" s="1"/>
  <c r="FW57" i="3"/>
  <c r="GA57" i="3" s="1"/>
  <c r="EI57" i="3"/>
  <c r="FG25" i="3"/>
  <c r="FK25" i="3" s="1"/>
  <c r="FW25" i="3"/>
  <c r="GA25" i="3" s="1"/>
  <c r="EY25" i="3"/>
  <c r="FO25" i="3"/>
  <c r="EI25" i="3"/>
  <c r="EM25" i="3" s="1"/>
  <c r="EQ25" i="3"/>
  <c r="EU25" i="3" s="1"/>
  <c r="FO64" i="3"/>
  <c r="FW64" i="3"/>
  <c r="GA64" i="3" s="1"/>
  <c r="EQ64" i="3"/>
  <c r="FO56" i="3"/>
  <c r="EQ56" i="3"/>
  <c r="EU56" i="3" s="1"/>
  <c r="FW56" i="3"/>
  <c r="FO32" i="3"/>
  <c r="FS32" i="3" s="1"/>
  <c r="EQ32" i="3"/>
  <c r="EU32" i="3" s="1"/>
  <c r="FO24" i="3"/>
  <c r="EQ24" i="3"/>
  <c r="AS26" i="3"/>
  <c r="AW26" i="3" s="1"/>
  <c r="FO65" i="3"/>
  <c r="FS65" i="3" s="1"/>
  <c r="BY35" i="3"/>
  <c r="AK43" i="3"/>
  <c r="AO43" i="3" s="1"/>
  <c r="AS44" i="3"/>
  <c r="EI73" i="3"/>
  <c r="EM73" i="3" s="1"/>
  <c r="EI9" i="3"/>
  <c r="EM9" i="3" s="1"/>
  <c r="EQ72" i="3"/>
  <c r="EQ40" i="3"/>
  <c r="EU40" i="3" s="1"/>
  <c r="EY33" i="3"/>
  <c r="FC33" i="3" s="1"/>
  <c r="FW65" i="3"/>
  <c r="FW33" i="3"/>
  <c r="EI65" i="3"/>
  <c r="EQ65" i="3"/>
  <c r="EU65" i="3" s="1"/>
  <c r="EQ33" i="3"/>
  <c r="FO73" i="3"/>
  <c r="FS73" i="3" s="1"/>
  <c r="FO9" i="3"/>
  <c r="FO74" i="3"/>
  <c r="EI74" i="3"/>
  <c r="EM74" i="3" s="1"/>
  <c r="EY74" i="3"/>
  <c r="FW74" i="3"/>
  <c r="GA74" i="3" s="1"/>
  <c r="FG74" i="3"/>
  <c r="FK74" i="3" s="1"/>
  <c r="EQ74" i="3"/>
  <c r="FO58" i="3"/>
  <c r="EY58" i="3"/>
  <c r="FC58" i="3" s="1"/>
  <c r="FG58" i="3"/>
  <c r="FK58" i="3" s="1"/>
  <c r="EI58" i="3"/>
  <c r="FW58" i="3"/>
  <c r="GA58" i="3" s="1"/>
  <c r="EQ58" i="3"/>
  <c r="FO42" i="3"/>
  <c r="FS42" i="3" s="1"/>
  <c r="EY42" i="3"/>
  <c r="FC42" i="3" s="1"/>
  <c r="FG42" i="3"/>
  <c r="FW42" i="3"/>
  <c r="GA42" i="3" s="1"/>
  <c r="EQ42" i="3"/>
  <c r="EI42" i="3"/>
  <c r="FO26" i="3"/>
  <c r="FW26" i="3"/>
  <c r="GA26" i="3" s="1"/>
  <c r="FG26" i="3"/>
  <c r="FK26" i="3" s="1"/>
  <c r="EI26" i="3"/>
  <c r="EY26" i="3"/>
  <c r="FC26" i="3" s="1"/>
  <c r="EQ26" i="3"/>
  <c r="FO10" i="3"/>
  <c r="FW10" i="3"/>
  <c r="GA10" i="3" s="1"/>
  <c r="EI10" i="3"/>
  <c r="EY10" i="3"/>
  <c r="FG10" i="3"/>
  <c r="FK10" i="3" s="1"/>
  <c r="EQ10" i="3"/>
  <c r="AY81" i="3"/>
  <c r="BG81" i="3"/>
  <c r="BK81" i="3" s="1"/>
  <c r="AQ81" i="3"/>
  <c r="AU81" i="3" s="1"/>
  <c r="CY79" i="3"/>
  <c r="CQ79" i="3"/>
  <c r="CU79" i="3" s="1"/>
  <c r="DG79" i="3"/>
  <c r="DW79" i="3"/>
  <c r="EA79" i="3" s="1"/>
  <c r="DO79" i="3"/>
  <c r="DS79" i="3" s="1"/>
  <c r="CI79" i="3"/>
  <c r="CM79" i="3" s="1"/>
  <c r="DW47" i="3"/>
  <c r="EA47" i="3" s="1"/>
  <c r="DG47" i="3"/>
  <c r="DK47" i="3" s="1"/>
  <c r="DO47" i="3"/>
  <c r="CQ47" i="3"/>
  <c r="CI47" i="3"/>
  <c r="CM47" i="3" s="1"/>
  <c r="CY47" i="3"/>
  <c r="DC47" i="3" s="1"/>
  <c r="CI31" i="3"/>
  <c r="CM31" i="3" s="1"/>
  <c r="CQ31" i="3"/>
  <c r="CU31" i="3" s="1"/>
  <c r="CY31" i="3"/>
  <c r="DW31" i="3"/>
  <c r="DO31" i="3"/>
  <c r="DS31" i="3" s="1"/>
  <c r="DG31" i="3"/>
  <c r="EI71" i="3"/>
  <c r="EM71" i="3" s="1"/>
  <c r="FW71" i="3"/>
  <c r="GA71" i="3" s="1"/>
  <c r="EY71" i="3"/>
  <c r="EQ71" i="3"/>
  <c r="FG71" i="3"/>
  <c r="FK71" i="3" s="1"/>
  <c r="FO71" i="3"/>
  <c r="FS71" i="3" s="1"/>
  <c r="EI55" i="3"/>
  <c r="FW55" i="3"/>
  <c r="GA55" i="3" s="1"/>
  <c r="FG55" i="3"/>
  <c r="FK55" i="3" s="1"/>
  <c r="EQ55" i="3"/>
  <c r="FO55" i="3"/>
  <c r="FS55" i="3" s="1"/>
  <c r="EY55" i="3"/>
  <c r="EY31" i="3"/>
  <c r="EQ31" i="3"/>
  <c r="EU31" i="3" s="1"/>
  <c r="FW31" i="3"/>
  <c r="FG31" i="3"/>
  <c r="FO31" i="3"/>
  <c r="FS31" i="3" s="1"/>
  <c r="EI31" i="3"/>
  <c r="EI15" i="3"/>
  <c r="FG15" i="3"/>
  <c r="FK15" i="3" s="1"/>
  <c r="EY15" i="3"/>
  <c r="FO15" i="3"/>
  <c r="EQ15" i="3"/>
  <c r="FW15" i="3"/>
  <c r="FG78" i="3"/>
  <c r="FK78" i="3" s="1"/>
  <c r="EY78" i="3"/>
  <c r="FC78" i="3" s="1"/>
  <c r="FW78" i="3"/>
  <c r="FO78" i="3"/>
  <c r="EQ78" i="3"/>
  <c r="EU78" i="3" s="1"/>
  <c r="EI78" i="3"/>
  <c r="EM78" i="3" s="1"/>
  <c r="FG62" i="3"/>
  <c r="FO62" i="3"/>
  <c r="FS62" i="3" s="1"/>
  <c r="EI62" i="3"/>
  <c r="FW62" i="3"/>
  <c r="GA62" i="3" s="1"/>
  <c r="EQ62" i="3"/>
  <c r="EU62" i="3" s="1"/>
  <c r="EY62" i="3"/>
  <c r="FW46" i="3"/>
  <c r="GA46" i="3" s="1"/>
  <c r="EQ46" i="3"/>
  <c r="EU46" i="3" s="1"/>
  <c r="EI46" i="3"/>
  <c r="FG46" i="3"/>
  <c r="EY46" i="3"/>
  <c r="FC46" i="3" s="1"/>
  <c r="FO46" i="3"/>
  <c r="FS46" i="3" s="1"/>
  <c r="EY30" i="3"/>
  <c r="EQ30" i="3"/>
  <c r="EU30" i="3" s="1"/>
  <c r="FW30" i="3"/>
  <c r="FG30" i="3"/>
  <c r="FO30" i="3"/>
  <c r="FS30" i="3" s="1"/>
  <c r="EI30" i="3"/>
  <c r="FO22" i="3"/>
  <c r="FS22" i="3" s="1"/>
  <c r="EY22" i="3"/>
  <c r="FC22" i="3" s="1"/>
  <c r="EQ22" i="3"/>
  <c r="FW22" i="3"/>
  <c r="EI22" i="3"/>
  <c r="EM22" i="3" s="1"/>
  <c r="FG22" i="3"/>
  <c r="FK22" i="3" s="1"/>
  <c r="EG71" i="3"/>
  <c r="FE71" i="3"/>
  <c r="FI71" i="3" s="1"/>
  <c r="EW71" i="3"/>
  <c r="FM71" i="3"/>
  <c r="FQ71" i="3" s="1"/>
  <c r="FU71" i="3"/>
  <c r="FY71" i="3" s="1"/>
  <c r="EO71" i="3"/>
  <c r="FE47" i="3"/>
  <c r="FI47" i="3" s="1"/>
  <c r="EW47" i="3"/>
  <c r="FA47" i="3" s="1"/>
  <c r="FM47" i="3"/>
  <c r="FU47" i="3"/>
  <c r="EO47" i="3"/>
  <c r="ES47" i="3" s="1"/>
  <c r="EG47" i="3"/>
  <c r="EG15" i="3"/>
  <c r="FE15" i="3"/>
  <c r="FI15" i="3" s="1"/>
  <c r="EW15" i="3"/>
  <c r="FM15" i="3"/>
  <c r="FU15" i="3"/>
  <c r="FY15" i="3" s="1"/>
  <c r="EO15" i="3"/>
  <c r="FG77" i="3"/>
  <c r="FK77" i="3" s="1"/>
  <c r="EY77" i="3"/>
  <c r="FC77" i="3" s="1"/>
  <c r="FW77" i="3"/>
  <c r="FO77" i="3"/>
  <c r="EQ77" i="3"/>
  <c r="EU77" i="3" s="1"/>
  <c r="EI77" i="3"/>
  <c r="EM77" i="3" s="1"/>
  <c r="EI53" i="3"/>
  <c r="FW53" i="3"/>
  <c r="GA53" i="3" s="1"/>
  <c r="FG53" i="3"/>
  <c r="FK53" i="3" s="1"/>
  <c r="EQ53" i="3"/>
  <c r="EU53" i="3" s="1"/>
  <c r="FO53" i="3"/>
  <c r="FS53" i="3" s="1"/>
  <c r="EY53" i="3"/>
  <c r="FG76" i="3"/>
  <c r="FK76" i="3" s="1"/>
  <c r="EY76" i="3"/>
  <c r="FC76" i="3" s="1"/>
  <c r="FW76" i="3"/>
  <c r="FO76" i="3"/>
  <c r="EQ76" i="3"/>
  <c r="EU76" i="3" s="1"/>
  <c r="EI76" i="3"/>
  <c r="EM76" i="3" s="1"/>
  <c r="FW68" i="3"/>
  <c r="EY68" i="3"/>
  <c r="FC68" i="3" s="1"/>
  <c r="EQ68" i="3"/>
  <c r="FG68" i="3"/>
  <c r="FO68" i="3"/>
  <c r="FS68" i="3" s="1"/>
  <c r="EI68" i="3"/>
  <c r="FW60" i="3"/>
  <c r="GA60" i="3" s="1"/>
  <c r="EQ60" i="3"/>
  <c r="EY60" i="3"/>
  <c r="FG60" i="3"/>
  <c r="FO60" i="3"/>
  <c r="FS60" i="3" s="1"/>
  <c r="EI60" i="3"/>
  <c r="EM60" i="3" s="1"/>
  <c r="EI52" i="3"/>
  <c r="FW52" i="3"/>
  <c r="GA52" i="3" s="1"/>
  <c r="FG52" i="3"/>
  <c r="EQ52" i="3"/>
  <c r="EU52" i="3" s="1"/>
  <c r="FO52" i="3"/>
  <c r="FS52" i="3" s="1"/>
  <c r="EY52" i="3"/>
  <c r="FW44" i="3"/>
  <c r="GA44" i="3" s="1"/>
  <c r="EQ44" i="3"/>
  <c r="EU44" i="3" s="1"/>
  <c r="EI44" i="3"/>
  <c r="FG44" i="3"/>
  <c r="EY44" i="3"/>
  <c r="FC44" i="3" s="1"/>
  <c r="FO44" i="3"/>
  <c r="FS44" i="3" s="1"/>
  <c r="FO36" i="3"/>
  <c r="FW36" i="3"/>
  <c r="EQ36" i="3"/>
  <c r="EI36" i="3"/>
  <c r="EY36" i="3"/>
  <c r="FC36" i="3" s="1"/>
  <c r="FG36" i="3"/>
  <c r="EQ28" i="3"/>
  <c r="EU28" i="3" s="1"/>
  <c r="FW28" i="3"/>
  <c r="GA28" i="3" s="1"/>
  <c r="FG28" i="3"/>
  <c r="FO28" i="3"/>
  <c r="EI28" i="3"/>
  <c r="EM28" i="3" s="1"/>
  <c r="EY28" i="3"/>
  <c r="FC28" i="3" s="1"/>
  <c r="EQ20" i="3"/>
  <c r="FW20" i="3"/>
  <c r="GA20" i="3" s="1"/>
  <c r="EI20" i="3"/>
  <c r="FG20" i="3"/>
  <c r="FK20" i="3" s="1"/>
  <c r="FO20" i="3"/>
  <c r="FS20" i="3" s="1"/>
  <c r="EY20" i="3"/>
  <c r="FG12" i="3"/>
  <c r="FK12" i="3" s="1"/>
  <c r="EY12" i="3"/>
  <c r="FC12" i="3" s="1"/>
  <c r="FO12" i="3"/>
  <c r="EQ12" i="3"/>
  <c r="FW12" i="3"/>
  <c r="GA12" i="3" s="1"/>
  <c r="EI12" i="3"/>
  <c r="EM12" i="3" s="1"/>
  <c r="FG8" i="3"/>
  <c r="EY8" i="3"/>
  <c r="FC8" i="3" s="1"/>
  <c r="EQ8" i="3"/>
  <c r="EI8" i="3"/>
  <c r="FW8" i="3"/>
  <c r="GA8" i="3" s="1"/>
  <c r="FO8" i="3"/>
  <c r="FO66" i="3"/>
  <c r="FS66" i="3" s="1"/>
  <c r="FG66" i="3"/>
  <c r="FK66" i="3" s="1"/>
  <c r="EI66" i="3"/>
  <c r="FW66" i="3"/>
  <c r="EY66" i="3"/>
  <c r="FC66" i="3" s="1"/>
  <c r="EQ66" i="3"/>
  <c r="EU66" i="3" s="1"/>
  <c r="FO50" i="3"/>
  <c r="FG50" i="3"/>
  <c r="FK50" i="3" s="1"/>
  <c r="EY50" i="3"/>
  <c r="EI50" i="3"/>
  <c r="EM50" i="3" s="1"/>
  <c r="FW50" i="3"/>
  <c r="GA50" i="3" s="1"/>
  <c r="EQ50" i="3"/>
  <c r="FO34" i="3"/>
  <c r="FS34" i="3" s="1"/>
  <c r="EI34" i="3"/>
  <c r="EM34" i="3" s="1"/>
  <c r="EY34" i="3"/>
  <c r="FG34" i="3"/>
  <c r="FW34" i="3"/>
  <c r="GA34" i="3" s="1"/>
  <c r="EQ34" i="3"/>
  <c r="EU34" i="3" s="1"/>
  <c r="FO18" i="3"/>
  <c r="FW18" i="3"/>
  <c r="EI18" i="3"/>
  <c r="FG18" i="3"/>
  <c r="EY18" i="3"/>
  <c r="FC18" i="3" s="1"/>
  <c r="EQ18" i="3"/>
  <c r="CY63" i="3"/>
  <c r="DC63" i="3" s="1"/>
  <c r="DG63" i="3"/>
  <c r="DK63" i="3" s="1"/>
  <c r="DW63" i="3"/>
  <c r="DO63" i="3"/>
  <c r="CQ63" i="3"/>
  <c r="CU63" i="3" s="1"/>
  <c r="CI63" i="3"/>
  <c r="CM63" i="3" s="1"/>
  <c r="CI15" i="3"/>
  <c r="CM15" i="3" s="1"/>
  <c r="CY15" i="3"/>
  <c r="CQ15" i="3"/>
  <c r="CU15" i="3" s="1"/>
  <c r="DW15" i="3"/>
  <c r="EA15" i="3" s="1"/>
  <c r="DO15" i="3"/>
  <c r="DS15" i="3" s="1"/>
  <c r="DG15" i="3"/>
  <c r="EI79" i="3"/>
  <c r="EM79" i="3" s="1"/>
  <c r="FG79" i="3"/>
  <c r="FK79" i="3" s="1"/>
  <c r="EY79" i="3"/>
  <c r="FW79" i="3"/>
  <c r="FO79" i="3"/>
  <c r="FS79" i="3" s="1"/>
  <c r="EQ79" i="3"/>
  <c r="EU79" i="3" s="1"/>
  <c r="FG63" i="3"/>
  <c r="FO63" i="3"/>
  <c r="EI63" i="3"/>
  <c r="FW63" i="3"/>
  <c r="EQ63" i="3"/>
  <c r="EU63" i="3" s="1"/>
  <c r="EY63" i="3"/>
  <c r="FO47" i="3"/>
  <c r="FS47" i="3" s="1"/>
  <c r="FW47" i="3"/>
  <c r="GA47" i="3" s="1"/>
  <c r="EQ47" i="3"/>
  <c r="EI47" i="3"/>
  <c r="FG47" i="3"/>
  <c r="EY47" i="3"/>
  <c r="FC47" i="3" s="1"/>
  <c r="EY39" i="3"/>
  <c r="FG39" i="3"/>
  <c r="FK39" i="3" s="1"/>
  <c r="FO39" i="3"/>
  <c r="FW39" i="3"/>
  <c r="GA39" i="3" s="1"/>
  <c r="EQ39" i="3"/>
  <c r="EU39" i="3" s="1"/>
  <c r="EI39" i="3"/>
  <c r="FG23" i="3"/>
  <c r="FK23" i="3" s="1"/>
  <c r="FO23" i="3"/>
  <c r="FS23" i="3" s="1"/>
  <c r="EY23" i="3"/>
  <c r="EQ23" i="3"/>
  <c r="FW23" i="3"/>
  <c r="GA23" i="3" s="1"/>
  <c r="EI23" i="3"/>
  <c r="EM23" i="3" s="1"/>
  <c r="EI70" i="3"/>
  <c r="FW70" i="3"/>
  <c r="GA70" i="3" s="1"/>
  <c r="EY70" i="3"/>
  <c r="EQ70" i="3"/>
  <c r="FG70" i="3"/>
  <c r="FK70" i="3" s="1"/>
  <c r="FO70" i="3"/>
  <c r="EI54" i="3"/>
  <c r="EM54" i="3" s="1"/>
  <c r="FW54" i="3"/>
  <c r="GA54" i="3" s="1"/>
  <c r="FG54" i="3"/>
  <c r="EQ54" i="3"/>
  <c r="FO54" i="3"/>
  <c r="FS54" i="3" s="1"/>
  <c r="EY54" i="3"/>
  <c r="FC54" i="3" s="1"/>
  <c r="FG38" i="3"/>
  <c r="FO38" i="3"/>
  <c r="FS38" i="3" s="1"/>
  <c r="FW38" i="3"/>
  <c r="EQ38" i="3"/>
  <c r="EU38" i="3" s="1"/>
  <c r="EI38" i="3"/>
  <c r="EY38" i="3"/>
  <c r="FG14" i="3"/>
  <c r="FK14" i="3" s="1"/>
  <c r="EY14" i="3"/>
  <c r="FC14" i="3" s="1"/>
  <c r="FO14" i="3"/>
  <c r="EQ14" i="3"/>
  <c r="FW14" i="3"/>
  <c r="GA14" i="3" s="1"/>
  <c r="EI14" i="3"/>
  <c r="EM14" i="3" s="1"/>
  <c r="EO79" i="3"/>
  <c r="EG79" i="3"/>
  <c r="EK79" i="3" s="1"/>
  <c r="FE79" i="3"/>
  <c r="EW79" i="3"/>
  <c r="FM79" i="3"/>
  <c r="FQ79" i="3" s="1"/>
  <c r="FU79" i="3"/>
  <c r="FE55" i="3"/>
  <c r="FI55" i="3" s="1"/>
  <c r="EW55" i="3"/>
  <c r="FA55" i="3" s="1"/>
  <c r="FM55" i="3"/>
  <c r="FU55" i="3"/>
  <c r="EO55" i="3"/>
  <c r="ES55" i="3" s="1"/>
  <c r="EG55" i="3"/>
  <c r="EK55" i="3" s="1"/>
  <c r="EW39" i="3"/>
  <c r="FM39" i="3"/>
  <c r="FU39" i="3"/>
  <c r="FY39" i="3" s="1"/>
  <c r="EG39" i="3"/>
  <c r="EO39" i="3"/>
  <c r="ES39" i="3" s="1"/>
  <c r="FE39" i="3"/>
  <c r="FU23" i="3"/>
  <c r="FY23" i="3" s="1"/>
  <c r="EO23" i="3"/>
  <c r="ES23" i="3" s="1"/>
  <c r="FE23" i="3"/>
  <c r="EG23" i="3"/>
  <c r="EW23" i="3"/>
  <c r="FA23" i="3" s="1"/>
  <c r="FM23" i="3"/>
  <c r="FQ23" i="3" s="1"/>
  <c r="FW69" i="3"/>
  <c r="EY69" i="3"/>
  <c r="FC69" i="3" s="1"/>
  <c r="EQ69" i="3"/>
  <c r="FG69" i="3"/>
  <c r="FO69" i="3"/>
  <c r="FS69" i="3" s="1"/>
  <c r="EI69" i="3"/>
  <c r="FO61" i="3"/>
  <c r="FS61" i="3" s="1"/>
  <c r="EI61" i="3"/>
  <c r="FW61" i="3"/>
  <c r="EQ61" i="3"/>
  <c r="EY61" i="3"/>
  <c r="FC61" i="3" s="1"/>
  <c r="FG61" i="3"/>
  <c r="FK61" i="3" s="1"/>
  <c r="FW45" i="3"/>
  <c r="EQ45" i="3"/>
  <c r="EU45" i="3" s="1"/>
  <c r="EI45" i="3"/>
  <c r="FG45" i="3"/>
  <c r="FK45" i="3" s="1"/>
  <c r="EY45" i="3"/>
  <c r="FC45" i="3" s="1"/>
  <c r="FO45" i="3"/>
  <c r="FG37" i="3"/>
  <c r="FK37" i="3" s="1"/>
  <c r="FO37" i="3"/>
  <c r="FS37" i="3" s="1"/>
  <c r="FW37" i="3"/>
  <c r="EQ37" i="3"/>
  <c r="EI37" i="3"/>
  <c r="EM37" i="3" s="1"/>
  <c r="EY37" i="3"/>
  <c r="FC37" i="3" s="1"/>
  <c r="EQ29" i="3"/>
  <c r="FW29" i="3"/>
  <c r="GA29" i="3" s="1"/>
  <c r="FG29" i="3"/>
  <c r="FO29" i="3"/>
  <c r="EI29" i="3"/>
  <c r="EM29" i="3" s="1"/>
  <c r="EY29" i="3"/>
  <c r="EY21" i="3"/>
  <c r="FC21" i="3" s="1"/>
  <c r="EQ21" i="3"/>
  <c r="EU21" i="3" s="1"/>
  <c r="FW21" i="3"/>
  <c r="EI21" i="3"/>
  <c r="FG21" i="3"/>
  <c r="FK21" i="3" s="1"/>
  <c r="FO21" i="3"/>
  <c r="FS21" i="3" s="1"/>
  <c r="FG13" i="3"/>
  <c r="EY13" i="3"/>
  <c r="FC13" i="3" s="1"/>
  <c r="FO13" i="3"/>
  <c r="EQ13" i="3"/>
  <c r="EU13" i="3" s="1"/>
  <c r="FW13" i="3"/>
  <c r="GA13" i="3" s="1"/>
  <c r="EI13" i="3"/>
  <c r="FO75" i="3"/>
  <c r="FS75" i="3" s="1"/>
  <c r="FW75" i="3"/>
  <c r="GA75" i="3" s="1"/>
  <c r="EQ75" i="3"/>
  <c r="EI75" i="3"/>
  <c r="EY75" i="3"/>
  <c r="FC75" i="3" s="1"/>
  <c r="FO67" i="3"/>
  <c r="FS67" i="3" s="1"/>
  <c r="FW67" i="3"/>
  <c r="EY67" i="3"/>
  <c r="FC67" i="3" s="1"/>
  <c r="EQ67" i="3"/>
  <c r="EI67" i="3"/>
  <c r="FO59" i="3"/>
  <c r="FS59" i="3" s="1"/>
  <c r="FW59" i="3"/>
  <c r="EQ59" i="3"/>
  <c r="EY59" i="3"/>
  <c r="FC59" i="3" s="1"/>
  <c r="EI59" i="3"/>
  <c r="FO51" i="3"/>
  <c r="FW51" i="3"/>
  <c r="GA51" i="3" s="1"/>
  <c r="EQ51" i="3"/>
  <c r="EU51" i="3" s="1"/>
  <c r="EY51" i="3"/>
  <c r="EI51" i="3"/>
  <c r="EM51" i="3" s="1"/>
  <c r="FO43" i="3"/>
  <c r="FS43" i="3" s="1"/>
  <c r="FW43" i="3"/>
  <c r="GA43" i="3" s="1"/>
  <c r="EQ43" i="3"/>
  <c r="EU43" i="3" s="1"/>
  <c r="EI43" i="3"/>
  <c r="EY43" i="3"/>
  <c r="FC43" i="3" s="1"/>
  <c r="FO35" i="3"/>
  <c r="FS35" i="3" s="1"/>
  <c r="FW35" i="3"/>
  <c r="EQ35" i="3"/>
  <c r="EI35" i="3"/>
  <c r="EM35" i="3" s="1"/>
  <c r="EY35" i="3"/>
  <c r="FC35" i="3" s="1"/>
  <c r="FO27" i="3"/>
  <c r="EQ27" i="3"/>
  <c r="EU27" i="3" s="1"/>
  <c r="FW27" i="3"/>
  <c r="EI27" i="3"/>
  <c r="EY27" i="3"/>
  <c r="FC27" i="3" s="1"/>
  <c r="FO19" i="3"/>
  <c r="EQ19" i="3"/>
  <c r="EU19" i="3" s="1"/>
  <c r="FW19" i="3"/>
  <c r="GA19" i="3" s="1"/>
  <c r="EI19" i="3"/>
  <c r="EY19" i="3"/>
  <c r="FO11" i="3"/>
  <c r="FS11" i="3" s="1"/>
  <c r="EQ11" i="3"/>
  <c r="EU11" i="3" s="1"/>
  <c r="FW11" i="3"/>
  <c r="EI11" i="3"/>
  <c r="EM11" i="3" s="1"/>
  <c r="EY11" i="3"/>
  <c r="FC11" i="3" s="1"/>
  <c r="FG75" i="3"/>
  <c r="FK75" i="3" s="1"/>
  <c r="FG67" i="3"/>
  <c r="FK67" i="3" s="1"/>
  <c r="FG59" i="3"/>
  <c r="FG51" i="3"/>
  <c r="FK51" i="3" s="1"/>
  <c r="FG43" i="3"/>
  <c r="FK43" i="3" s="1"/>
  <c r="FG35" i="3"/>
  <c r="FG27" i="3"/>
  <c r="FG19" i="3"/>
  <c r="FK19" i="3" s="1"/>
  <c r="FG11" i="3"/>
  <c r="FK11" i="3" s="1"/>
  <c r="EY80" i="3"/>
  <c r="EY72" i="3"/>
  <c r="EY64" i="3"/>
  <c r="EY56" i="3"/>
  <c r="EY48" i="3"/>
  <c r="EY40" i="3"/>
  <c r="EY32" i="3"/>
  <c r="FC32" i="3" s="1"/>
  <c r="EY24" i="3"/>
  <c r="FC24" i="3" s="1"/>
  <c r="EY16" i="3"/>
  <c r="EI80" i="3"/>
  <c r="EI72" i="3"/>
  <c r="EM72" i="3" s="1"/>
  <c r="EI64" i="3"/>
  <c r="EM64" i="3" s="1"/>
  <c r="EI56" i="3"/>
  <c r="EM56" i="3" s="1"/>
  <c r="EI48" i="3"/>
  <c r="EM48" i="3" s="1"/>
  <c r="EI40" i="3"/>
  <c r="EM40" i="3" s="1"/>
  <c r="EI32" i="3"/>
  <c r="EM32" i="3" s="1"/>
  <c r="EI24" i="3"/>
  <c r="EM24" i="3" s="1"/>
  <c r="EI16" i="3"/>
  <c r="FG80" i="3"/>
  <c r="FG72" i="3"/>
  <c r="FK72" i="3" s="1"/>
  <c r="FG64" i="3"/>
  <c r="FK64" i="3" s="1"/>
  <c r="FG56" i="3"/>
  <c r="FG48" i="3"/>
  <c r="FK48" i="3" s="1"/>
  <c r="FG40" i="3"/>
  <c r="FK40" i="3" s="1"/>
  <c r="FG32" i="3"/>
  <c r="FG24" i="3"/>
  <c r="FG16" i="3"/>
  <c r="FW24" i="3"/>
  <c r="FW32" i="3"/>
  <c r="GA32" i="3" s="1"/>
  <c r="FW16" i="3"/>
  <c r="FU38" i="3"/>
  <c r="FY38" i="3" s="1"/>
  <c r="EW38" i="3"/>
  <c r="FA38" i="3" s="1"/>
  <c r="EO38" i="3"/>
  <c r="EG38" i="3"/>
  <c r="FE38" i="3"/>
  <c r="FI38" i="3" s="1"/>
  <c r="FM38" i="3"/>
  <c r="DW81" i="3"/>
  <c r="DG81" i="3"/>
  <c r="DK81" i="3" s="1"/>
  <c r="CQ81" i="3"/>
  <c r="DG73" i="3"/>
  <c r="CQ73" i="3"/>
  <c r="CU73" i="3" s="1"/>
  <c r="DO73" i="3"/>
  <c r="CY73" i="3"/>
  <c r="DC73" i="3" s="1"/>
  <c r="CI73" i="3"/>
  <c r="CM73" i="3" s="1"/>
  <c r="DO65" i="3"/>
  <c r="CY65" i="3"/>
  <c r="DC65" i="3" s="1"/>
  <c r="CI65" i="3"/>
  <c r="CM65" i="3" s="1"/>
  <c r="DW65" i="3"/>
  <c r="EA65" i="3" s="1"/>
  <c r="DG65" i="3"/>
  <c r="CQ65" i="3"/>
  <c r="CU65" i="3" s="1"/>
  <c r="DG57" i="3"/>
  <c r="CQ57" i="3"/>
  <c r="CU57" i="3" s="1"/>
  <c r="DW49" i="3"/>
  <c r="EA49" i="3" s="1"/>
  <c r="DO49" i="3"/>
  <c r="DS49" i="3" s="1"/>
  <c r="CY49" i="3"/>
  <c r="DC49" i="3" s="1"/>
  <c r="CI49" i="3"/>
  <c r="CM49" i="3" s="1"/>
  <c r="DO41" i="3"/>
  <c r="CY41" i="3"/>
  <c r="CI41" i="3"/>
  <c r="CM41" i="3" s="1"/>
  <c r="DG41" i="3"/>
  <c r="DK41" i="3" s="1"/>
  <c r="CQ41" i="3"/>
  <c r="DG33" i="3"/>
  <c r="DK33" i="3" s="1"/>
  <c r="CQ33" i="3"/>
  <c r="CU33" i="3" s="1"/>
  <c r="DW33" i="3"/>
  <c r="EA33" i="3" s="1"/>
  <c r="DO33" i="3"/>
  <c r="DS33" i="3" s="1"/>
  <c r="CY33" i="3"/>
  <c r="CI33" i="3"/>
  <c r="CM33" i="3" s="1"/>
  <c r="DG9" i="3"/>
  <c r="CQ9" i="3"/>
  <c r="DO9" i="3"/>
  <c r="CY9" i="3"/>
  <c r="DC9" i="3" s="1"/>
  <c r="CI9" i="3"/>
  <c r="CM9" i="3" s="1"/>
  <c r="FU77" i="3"/>
  <c r="FM77" i="3"/>
  <c r="FE77" i="3"/>
  <c r="EW77" i="3"/>
  <c r="FA77" i="3" s="1"/>
  <c r="EO77" i="3"/>
  <c r="ES77" i="3" s="1"/>
  <c r="EG77" i="3"/>
  <c r="EK77" i="3" s="1"/>
  <c r="FM69" i="3"/>
  <c r="FQ69" i="3" s="1"/>
  <c r="FE69" i="3"/>
  <c r="FU69" i="3"/>
  <c r="EW69" i="3"/>
  <c r="EO69" i="3"/>
  <c r="ES69" i="3" s="1"/>
  <c r="EG69" i="3"/>
  <c r="EK69" i="3" s="1"/>
  <c r="FM61" i="3"/>
  <c r="FE61" i="3"/>
  <c r="FI61" i="3" s="1"/>
  <c r="EW61" i="3"/>
  <c r="FA61" i="3" s="1"/>
  <c r="EO61" i="3"/>
  <c r="ES61" i="3" s="1"/>
  <c r="FU61" i="3"/>
  <c r="FY61" i="3" s="1"/>
  <c r="EG61" i="3"/>
  <c r="FU45" i="3"/>
  <c r="FY45" i="3" s="1"/>
  <c r="FM45" i="3"/>
  <c r="FQ45" i="3" s="1"/>
  <c r="FE45" i="3"/>
  <c r="EW45" i="3"/>
  <c r="FA45" i="3" s="1"/>
  <c r="EO37" i="3"/>
  <c r="ES37" i="3" s="1"/>
  <c r="EG37" i="3"/>
  <c r="EW37" i="3"/>
  <c r="FM37" i="3"/>
  <c r="FQ37" i="3" s="1"/>
  <c r="FE37" i="3"/>
  <c r="FU37" i="3"/>
  <c r="EW29" i="3"/>
  <c r="FA29" i="3" s="1"/>
  <c r="EO29" i="3"/>
  <c r="ES29" i="3" s="1"/>
  <c r="FU29" i="3"/>
  <c r="FY29" i="3" s="1"/>
  <c r="EG29" i="3"/>
  <c r="FE29" i="3"/>
  <c r="FM29" i="3"/>
  <c r="FU13" i="3"/>
  <c r="FY13" i="3" s="1"/>
  <c r="FM13" i="3"/>
  <c r="FQ13" i="3" s="1"/>
  <c r="FE13" i="3"/>
  <c r="EW13" i="3"/>
  <c r="FA13" i="3" s="1"/>
  <c r="EO13" i="3"/>
  <c r="ES13" i="3" s="1"/>
  <c r="EG13" i="3"/>
  <c r="CI34" i="3"/>
  <c r="CM34" i="3" s="1"/>
  <c r="CQ49" i="3"/>
  <c r="DG26" i="3"/>
  <c r="DK26" i="3" s="1"/>
  <c r="DW25" i="3"/>
  <c r="EA25" i="3" s="1"/>
  <c r="FE76" i="3"/>
  <c r="EW76" i="3"/>
  <c r="FA76" i="3" s="1"/>
  <c r="FU76" i="3"/>
  <c r="FY76" i="3" s="1"/>
  <c r="EO76" i="3"/>
  <c r="ES76" i="3" s="1"/>
  <c r="EG76" i="3"/>
  <c r="FM76" i="3"/>
  <c r="FQ76" i="3" s="1"/>
  <c r="FM68" i="3"/>
  <c r="FE68" i="3"/>
  <c r="FI68" i="3" s="1"/>
  <c r="FU68" i="3"/>
  <c r="FY68" i="3" s="1"/>
  <c r="EW68" i="3"/>
  <c r="FA68" i="3" s="1"/>
  <c r="EO68" i="3"/>
  <c r="ES68" i="3" s="1"/>
  <c r="EG68" i="3"/>
  <c r="EK68" i="3" s="1"/>
  <c r="FM60" i="3"/>
  <c r="FE60" i="3"/>
  <c r="EW60" i="3"/>
  <c r="EO60" i="3"/>
  <c r="ES60" i="3" s="1"/>
  <c r="FU60" i="3"/>
  <c r="EG60" i="3"/>
  <c r="EK60" i="3" s="1"/>
  <c r="FU52" i="3"/>
  <c r="FY52" i="3" s="1"/>
  <c r="FM52" i="3"/>
  <c r="FQ52" i="3" s="1"/>
  <c r="FE52" i="3"/>
  <c r="FI52" i="3" s="1"/>
  <c r="EW52" i="3"/>
  <c r="EO52" i="3"/>
  <c r="ES52" i="3" s="1"/>
  <c r="EG52" i="3"/>
  <c r="EK52" i="3" s="1"/>
  <c r="FU44" i="3"/>
  <c r="FM44" i="3"/>
  <c r="FQ44" i="3" s="1"/>
  <c r="FE44" i="3"/>
  <c r="FI44" i="3" s="1"/>
  <c r="EW44" i="3"/>
  <c r="FA44" i="3" s="1"/>
  <c r="EO44" i="3"/>
  <c r="FM36" i="3"/>
  <c r="FE36" i="3"/>
  <c r="FU36" i="3"/>
  <c r="EW36" i="3"/>
  <c r="FA36" i="3" s="1"/>
  <c r="EO28" i="3"/>
  <c r="ES28" i="3" s="1"/>
  <c r="FU28" i="3"/>
  <c r="FY28" i="3" s="1"/>
  <c r="EG28" i="3"/>
  <c r="EK28" i="3" s="1"/>
  <c r="EW28" i="3"/>
  <c r="FM28" i="3"/>
  <c r="FE28" i="3"/>
  <c r="FI28" i="3" s="1"/>
  <c r="EW20" i="3"/>
  <c r="FA20" i="3" s="1"/>
  <c r="EO20" i="3"/>
  <c r="FE20" i="3"/>
  <c r="FI20" i="3" s="1"/>
  <c r="EG20" i="3"/>
  <c r="EK20" i="3" s="1"/>
  <c r="FU20" i="3"/>
  <c r="FY20" i="3" s="1"/>
  <c r="FM20" i="3"/>
  <c r="FQ20" i="3" s="1"/>
  <c r="FE12" i="3"/>
  <c r="EW12" i="3"/>
  <c r="FA12" i="3" s="1"/>
  <c r="FU12" i="3"/>
  <c r="FY12" i="3" s="1"/>
  <c r="FM12" i="3"/>
  <c r="EO12" i="3"/>
  <c r="EG12" i="3"/>
  <c r="EK12" i="3" s="1"/>
  <c r="DO8" i="3"/>
  <c r="DS8" i="3" s="1"/>
  <c r="DG8" i="3"/>
  <c r="CY8" i="3"/>
  <c r="CQ8" i="3"/>
  <c r="CI8" i="3"/>
  <c r="CM8" i="3" s="1"/>
  <c r="DW42" i="3"/>
  <c r="DO42" i="3"/>
  <c r="DS42" i="3" s="1"/>
  <c r="CY42" i="3"/>
  <c r="DC42" i="3" s="1"/>
  <c r="CI42" i="3"/>
  <c r="CM42" i="3" s="1"/>
  <c r="DG42" i="3"/>
  <c r="CQ42" i="3"/>
  <c r="FU78" i="3"/>
  <c r="FY78" i="3" s="1"/>
  <c r="FM78" i="3"/>
  <c r="FQ78" i="3" s="1"/>
  <c r="FE78" i="3"/>
  <c r="EW78" i="3"/>
  <c r="EO78" i="3"/>
  <c r="EG78" i="3"/>
  <c r="EK78" i="3" s="1"/>
  <c r="FU46" i="3"/>
  <c r="FY46" i="3" s="1"/>
  <c r="EO46" i="3"/>
  <c r="EG46" i="3"/>
  <c r="EK46" i="3" s="1"/>
  <c r="FM46" i="3"/>
  <c r="FQ46" i="3" s="1"/>
  <c r="EW46" i="3"/>
  <c r="FE46" i="3"/>
  <c r="FU53" i="3"/>
  <c r="FY53" i="3" s="1"/>
  <c r="FM53" i="3"/>
  <c r="FQ53" i="3" s="1"/>
  <c r="FE53" i="3"/>
  <c r="EW53" i="3"/>
  <c r="EO53" i="3"/>
  <c r="CI81" i="3"/>
  <c r="CM81" i="3" s="1"/>
  <c r="EO54" i="3"/>
  <c r="DO71" i="3"/>
  <c r="DS71" i="3" s="1"/>
  <c r="CY71" i="3"/>
  <c r="DC71" i="3" s="1"/>
  <c r="CI71" i="3"/>
  <c r="CM71" i="3" s="1"/>
  <c r="DW71" i="3"/>
  <c r="DG55" i="3"/>
  <c r="CQ55" i="3"/>
  <c r="CU55" i="3" s="1"/>
  <c r="DW55" i="3"/>
  <c r="EA55" i="3" s="1"/>
  <c r="DO55" i="3"/>
  <c r="CY55" i="3"/>
  <c r="DC55" i="3" s="1"/>
  <c r="CI55" i="3"/>
  <c r="CM55" i="3" s="1"/>
  <c r="DO23" i="3"/>
  <c r="DS23" i="3" s="1"/>
  <c r="CY23" i="3"/>
  <c r="DC23" i="3" s="1"/>
  <c r="CI23" i="3"/>
  <c r="CM23" i="3" s="1"/>
  <c r="DW23" i="3"/>
  <c r="EA23" i="3" s="1"/>
  <c r="DG23" i="3"/>
  <c r="DK23" i="3" s="1"/>
  <c r="CQ23" i="3"/>
  <c r="EW75" i="3"/>
  <c r="EO75" i="3"/>
  <c r="ES75" i="3" s="1"/>
  <c r="EG75" i="3"/>
  <c r="EK75" i="3" s="1"/>
  <c r="FE75" i="3"/>
  <c r="FU75" i="3"/>
  <c r="FY75" i="3" s="1"/>
  <c r="FM75" i="3"/>
  <c r="FE67" i="3"/>
  <c r="FI67" i="3" s="1"/>
  <c r="FU67" i="3"/>
  <c r="FY67" i="3" s="1"/>
  <c r="EW67" i="3"/>
  <c r="EO67" i="3"/>
  <c r="ES67" i="3" s="1"/>
  <c r="EG67" i="3"/>
  <c r="EK67" i="3" s="1"/>
  <c r="FM67" i="3"/>
  <c r="FM59" i="3"/>
  <c r="FE59" i="3"/>
  <c r="FI59" i="3" s="1"/>
  <c r="EW59" i="3"/>
  <c r="FA59" i="3" s="1"/>
  <c r="EO59" i="3"/>
  <c r="FU59" i="3"/>
  <c r="FY59" i="3" s="1"/>
  <c r="EG59" i="3"/>
  <c r="EK59" i="3" s="1"/>
  <c r="FM51" i="3"/>
  <c r="FQ51" i="3" s="1"/>
  <c r="FE51" i="3"/>
  <c r="FI51" i="3" s="1"/>
  <c r="EW51" i="3"/>
  <c r="EO51" i="3"/>
  <c r="EG51" i="3"/>
  <c r="EK51" i="3" s="1"/>
  <c r="FU51" i="3"/>
  <c r="FU43" i="3"/>
  <c r="FM43" i="3"/>
  <c r="FQ43" i="3" s="1"/>
  <c r="FE43" i="3"/>
  <c r="FI43" i="3" s="1"/>
  <c r="EW43" i="3"/>
  <c r="EO43" i="3"/>
  <c r="ES43" i="3" s="1"/>
  <c r="EG43" i="3"/>
  <c r="EK43" i="3" s="1"/>
  <c r="FM35" i="3"/>
  <c r="FQ35" i="3" s="1"/>
  <c r="FE35" i="3"/>
  <c r="FI35" i="3" s="1"/>
  <c r="FU35" i="3"/>
  <c r="EW35" i="3"/>
  <c r="FA35" i="3" s="1"/>
  <c r="EO35" i="3"/>
  <c r="ES35" i="3" s="1"/>
  <c r="FU27" i="3"/>
  <c r="FM27" i="3"/>
  <c r="FE27" i="3"/>
  <c r="FI27" i="3" s="1"/>
  <c r="EO27" i="3"/>
  <c r="ES27" i="3" s="1"/>
  <c r="EW27" i="3"/>
  <c r="EO19" i="3"/>
  <c r="EG19" i="3"/>
  <c r="EK19" i="3" s="1"/>
  <c r="EW19" i="3"/>
  <c r="FU19" i="3"/>
  <c r="FY19" i="3" s="1"/>
  <c r="FM19" i="3"/>
  <c r="FE19" i="3"/>
  <c r="FI19" i="3" s="1"/>
  <c r="EW11" i="3"/>
  <c r="EO11" i="3"/>
  <c r="EG11" i="3"/>
  <c r="EK11" i="3" s="1"/>
  <c r="FU11" i="3"/>
  <c r="FY11" i="3" s="1"/>
  <c r="FM11" i="3"/>
  <c r="FQ11" i="3" s="1"/>
  <c r="FE11" i="3"/>
  <c r="DW74" i="3"/>
  <c r="DG74" i="3"/>
  <c r="DK74" i="3" s="1"/>
  <c r="CQ74" i="3"/>
  <c r="CU74" i="3" s="1"/>
  <c r="DO74" i="3"/>
  <c r="DS74" i="3" s="1"/>
  <c r="CY74" i="3"/>
  <c r="DC74" i="3" s="1"/>
  <c r="CI74" i="3"/>
  <c r="CM74" i="3" s="1"/>
  <c r="DW10" i="3"/>
  <c r="EA10" i="3" s="1"/>
  <c r="DG10" i="3"/>
  <c r="CQ10" i="3"/>
  <c r="DO10" i="3"/>
  <c r="CY10" i="3"/>
  <c r="CI10" i="3"/>
  <c r="CM10" i="3" s="1"/>
  <c r="FU22" i="3"/>
  <c r="FM22" i="3"/>
  <c r="FE22" i="3"/>
  <c r="FI22" i="3" s="1"/>
  <c r="EW22" i="3"/>
  <c r="FA22" i="3" s="1"/>
  <c r="EO22" i="3"/>
  <c r="EG22" i="3"/>
  <c r="EK22" i="3" s="1"/>
  <c r="FE21" i="3"/>
  <c r="FI21" i="3" s="1"/>
  <c r="EW21" i="3"/>
  <c r="EO21" i="3"/>
  <c r="ES21" i="3" s="1"/>
  <c r="EG21" i="3"/>
  <c r="EK21" i="3" s="1"/>
  <c r="FU21" i="3"/>
  <c r="FY21" i="3" s="1"/>
  <c r="FM21" i="3"/>
  <c r="DG39" i="3"/>
  <c r="DK39" i="3" s="1"/>
  <c r="CQ39" i="3"/>
  <c r="DW39" i="3"/>
  <c r="DW8" i="3"/>
  <c r="EA8" i="3" s="1"/>
  <c r="CY57" i="3"/>
  <c r="DC57" i="3" s="1"/>
  <c r="DG71" i="3"/>
  <c r="DK71" i="3" s="1"/>
  <c r="DW57" i="3"/>
  <c r="EA57" i="3" s="1"/>
  <c r="EG35" i="3"/>
  <c r="FE8" i="3"/>
  <c r="EW8" i="3"/>
  <c r="FU8" i="3"/>
  <c r="EO8" i="3"/>
  <c r="FU74" i="3"/>
  <c r="EO74" i="3"/>
  <c r="ES74" i="3" s="1"/>
  <c r="EG74" i="3"/>
  <c r="EK74" i="3" s="1"/>
  <c r="EW74" i="3"/>
  <c r="FA74" i="3" s="1"/>
  <c r="FM74" i="3"/>
  <c r="FE74" i="3"/>
  <c r="FI74" i="3" s="1"/>
  <c r="FU66" i="3"/>
  <c r="FY66" i="3" s="1"/>
  <c r="EW66" i="3"/>
  <c r="EO66" i="3"/>
  <c r="ES66" i="3" s="1"/>
  <c r="FE66" i="3"/>
  <c r="FI66" i="3" s="1"/>
  <c r="EG66" i="3"/>
  <c r="EK66" i="3" s="1"/>
  <c r="FM66" i="3"/>
  <c r="FU58" i="3"/>
  <c r="FY58" i="3" s="1"/>
  <c r="FE58" i="3"/>
  <c r="FI58" i="3" s="1"/>
  <c r="EW58" i="3"/>
  <c r="FA58" i="3" s="1"/>
  <c r="EO58" i="3"/>
  <c r="ES58" i="3" s="1"/>
  <c r="EG58" i="3"/>
  <c r="EK58" i="3" s="1"/>
  <c r="FM58" i="3"/>
  <c r="FQ58" i="3" s="1"/>
  <c r="FU50" i="3"/>
  <c r="FY50" i="3" s="1"/>
  <c r="FM50" i="3"/>
  <c r="FE50" i="3"/>
  <c r="EW50" i="3"/>
  <c r="FA50" i="3" s="1"/>
  <c r="EO50" i="3"/>
  <c r="ES50" i="3" s="1"/>
  <c r="EG50" i="3"/>
  <c r="FU42" i="3"/>
  <c r="FM42" i="3"/>
  <c r="FQ42" i="3" s="1"/>
  <c r="FE42" i="3"/>
  <c r="FI42" i="3" s="1"/>
  <c r="EW42" i="3"/>
  <c r="FA42" i="3" s="1"/>
  <c r="EO42" i="3"/>
  <c r="EG42" i="3"/>
  <c r="EK42" i="3" s="1"/>
  <c r="FU34" i="3"/>
  <c r="FY34" i="3" s="1"/>
  <c r="FM34" i="3"/>
  <c r="FE34" i="3"/>
  <c r="FI34" i="3" s="1"/>
  <c r="EW34" i="3"/>
  <c r="FA34" i="3" s="1"/>
  <c r="EO34" i="3"/>
  <c r="ES34" i="3" s="1"/>
  <c r="EG34" i="3"/>
  <c r="FU26" i="3"/>
  <c r="FY26" i="3" s="1"/>
  <c r="FM26" i="3"/>
  <c r="FQ26" i="3" s="1"/>
  <c r="FE26" i="3"/>
  <c r="FI26" i="3" s="1"/>
  <c r="EW26" i="3"/>
  <c r="FA26" i="3" s="1"/>
  <c r="EO26" i="3"/>
  <c r="ES26" i="3" s="1"/>
  <c r="FU18" i="3"/>
  <c r="FY18" i="3" s="1"/>
  <c r="FM18" i="3"/>
  <c r="EO18" i="3"/>
  <c r="FE18" i="3"/>
  <c r="EW18" i="3"/>
  <c r="FA18" i="3" s="1"/>
  <c r="FU10" i="3"/>
  <c r="FY10" i="3" s="1"/>
  <c r="EO10" i="3"/>
  <c r="EG10" i="3"/>
  <c r="EK10" i="3" s="1"/>
  <c r="FM10" i="3"/>
  <c r="FQ10" i="3" s="1"/>
  <c r="FE10" i="3"/>
  <c r="FI10" i="3" s="1"/>
  <c r="EW10" i="3"/>
  <c r="FA10" i="3" s="1"/>
  <c r="DO66" i="3"/>
  <c r="CY66" i="3"/>
  <c r="DC66" i="3" s="1"/>
  <c r="CI66" i="3"/>
  <c r="CM66" i="3" s="1"/>
  <c r="DW66" i="3"/>
  <c r="DG34" i="3"/>
  <c r="CQ34" i="3"/>
  <c r="DW34" i="3"/>
  <c r="EA34" i="3" s="1"/>
  <c r="FU62" i="3"/>
  <c r="FM62" i="3"/>
  <c r="FQ62" i="3" s="1"/>
  <c r="FE62" i="3"/>
  <c r="FI62" i="3" s="1"/>
  <c r="EW62" i="3"/>
  <c r="EO62" i="3"/>
  <c r="ES62" i="3" s="1"/>
  <c r="FU30" i="3"/>
  <c r="FE30" i="3"/>
  <c r="FI30" i="3" s="1"/>
  <c r="EW30" i="3"/>
  <c r="FA30" i="3" s="1"/>
  <c r="EO30" i="3"/>
  <c r="EG30" i="3"/>
  <c r="FM30" i="3"/>
  <c r="DW17" i="3"/>
  <c r="EA17" i="3" s="1"/>
  <c r="DG17" i="3"/>
  <c r="CQ17" i="3"/>
  <c r="CU17" i="3" s="1"/>
  <c r="DG66" i="3"/>
  <c r="DK66" i="3" s="1"/>
  <c r="DO81" i="3"/>
  <c r="DS81" i="3" s="1"/>
  <c r="DW9" i="3"/>
  <c r="EA9" i="3" s="1"/>
  <c r="EO45" i="3"/>
  <c r="BG76" i="3"/>
  <c r="BK76" i="3" s="1"/>
  <c r="AY76" i="3"/>
  <c r="BC76" i="3" s="1"/>
  <c r="AI76" i="3"/>
  <c r="BO76" i="3"/>
  <c r="BS76" i="3" s="1"/>
  <c r="FU81" i="3"/>
  <c r="FY81" i="3" s="1"/>
  <c r="FM81" i="3"/>
  <c r="FE81" i="3"/>
  <c r="EW81" i="3"/>
  <c r="FA81" i="3" s="1"/>
  <c r="EO81" i="3"/>
  <c r="FM73" i="3"/>
  <c r="FU73" i="3"/>
  <c r="FY73" i="3" s="1"/>
  <c r="FE73" i="3"/>
  <c r="EW73" i="3"/>
  <c r="FA73" i="3" s="1"/>
  <c r="FU65" i="3"/>
  <c r="FY65" i="3" s="1"/>
  <c r="EO65" i="3"/>
  <c r="EG65" i="3"/>
  <c r="EW65" i="3"/>
  <c r="FA65" i="3" s="1"/>
  <c r="FM65" i="3"/>
  <c r="FQ65" i="3" s="1"/>
  <c r="FE65" i="3"/>
  <c r="EW57" i="3"/>
  <c r="FA57" i="3" s="1"/>
  <c r="EO57" i="3"/>
  <c r="EG57" i="3"/>
  <c r="EK57" i="3" s="1"/>
  <c r="FU57" i="3"/>
  <c r="FY57" i="3" s="1"/>
  <c r="FM57" i="3"/>
  <c r="FE57" i="3"/>
  <c r="FI57" i="3" s="1"/>
  <c r="FE49" i="3"/>
  <c r="FI49" i="3" s="1"/>
  <c r="EW49" i="3"/>
  <c r="EO49" i="3"/>
  <c r="EG49" i="3"/>
  <c r="EK49" i="3" s="1"/>
  <c r="FM49" i="3"/>
  <c r="FQ49" i="3" s="1"/>
  <c r="FU49" i="3"/>
  <c r="FM41" i="3"/>
  <c r="FQ41" i="3" s="1"/>
  <c r="FU41" i="3"/>
  <c r="FY41" i="3" s="1"/>
  <c r="FE41" i="3"/>
  <c r="EW41" i="3"/>
  <c r="FA41" i="3" s="1"/>
  <c r="EO41" i="3"/>
  <c r="EG41" i="3"/>
  <c r="EK41" i="3" s="1"/>
  <c r="FM33" i="3"/>
  <c r="FQ33" i="3" s="1"/>
  <c r="FE33" i="3"/>
  <c r="EW33" i="3"/>
  <c r="FU33" i="3"/>
  <c r="FY33" i="3" s="1"/>
  <c r="EO33" i="3"/>
  <c r="ES33" i="3" s="1"/>
  <c r="EG33" i="3"/>
  <c r="FM25" i="3"/>
  <c r="FQ25" i="3" s="1"/>
  <c r="FE25" i="3"/>
  <c r="FI25" i="3" s="1"/>
  <c r="EW25" i="3"/>
  <c r="FA25" i="3" s="1"/>
  <c r="FU25" i="3"/>
  <c r="FY25" i="3" s="1"/>
  <c r="EO25" i="3"/>
  <c r="EG25" i="3"/>
  <c r="EK25" i="3" s="1"/>
  <c r="FU17" i="3"/>
  <c r="FY17" i="3" s="1"/>
  <c r="FM17" i="3"/>
  <c r="FE17" i="3"/>
  <c r="EW17" i="3"/>
  <c r="FA17" i="3" s="1"/>
  <c r="EO17" i="3"/>
  <c r="ES17" i="3" s="1"/>
  <c r="EO9" i="3"/>
  <c r="FM9" i="3"/>
  <c r="FQ9" i="3" s="1"/>
  <c r="FU9" i="3"/>
  <c r="FE9" i="3"/>
  <c r="EW9" i="3"/>
  <c r="FA9" i="3" s="1"/>
  <c r="DW58" i="3"/>
  <c r="EA58" i="3" s="1"/>
  <c r="DG58" i="3"/>
  <c r="DK58" i="3" s="1"/>
  <c r="CQ58" i="3"/>
  <c r="CU58" i="3" s="1"/>
  <c r="DO18" i="3"/>
  <c r="CY18" i="3"/>
  <c r="CI18" i="3"/>
  <c r="CM18" i="3" s="1"/>
  <c r="DW18" i="3"/>
  <c r="EA18" i="3" s="1"/>
  <c r="DG18" i="3"/>
  <c r="CQ18" i="3"/>
  <c r="CU18" i="3" s="1"/>
  <c r="FU70" i="3"/>
  <c r="FY70" i="3" s="1"/>
  <c r="FM70" i="3"/>
  <c r="FQ70" i="3" s="1"/>
  <c r="FE70" i="3"/>
  <c r="FI70" i="3" s="1"/>
  <c r="EW70" i="3"/>
  <c r="EO70" i="3"/>
  <c r="ES70" i="3" s="1"/>
  <c r="EG70" i="3"/>
  <c r="EK70" i="3" s="1"/>
  <c r="FU14" i="3"/>
  <c r="FM14" i="3"/>
  <c r="FE14" i="3"/>
  <c r="FI14" i="3" s="1"/>
  <c r="EW14" i="3"/>
  <c r="FA14" i="3" s="1"/>
  <c r="EO14" i="3"/>
  <c r="EG14" i="3"/>
  <c r="EK14" i="3" s="1"/>
  <c r="DO25" i="3"/>
  <c r="DS25" i="3" s="1"/>
  <c r="CY25" i="3"/>
  <c r="CI25" i="3"/>
  <c r="CM25" i="3" s="1"/>
  <c r="CI58" i="3"/>
  <c r="CM58" i="3" s="1"/>
  <c r="CQ25" i="3"/>
  <c r="CU25" i="3" s="1"/>
  <c r="DO17" i="3"/>
  <c r="DS17" i="3" s="1"/>
  <c r="EG53" i="3"/>
  <c r="DG50" i="3"/>
  <c r="CQ50" i="3"/>
  <c r="CU50" i="3" s="1"/>
  <c r="DW50" i="3"/>
  <c r="EA50" i="3" s="1"/>
  <c r="DO50" i="3"/>
  <c r="CY50" i="3"/>
  <c r="DC50" i="3" s="1"/>
  <c r="CI50" i="3"/>
  <c r="CM50" i="3" s="1"/>
  <c r="DW26" i="3"/>
  <c r="EA26" i="3" s="1"/>
  <c r="DO26" i="3"/>
  <c r="DS26" i="3" s="1"/>
  <c r="CY26" i="3"/>
  <c r="CI26" i="3"/>
  <c r="CM26" i="3" s="1"/>
  <c r="FU54" i="3"/>
  <c r="FY54" i="3" s="1"/>
  <c r="FM54" i="3"/>
  <c r="FE54" i="3"/>
  <c r="EW54" i="3"/>
  <c r="FA54" i="3" s="1"/>
  <c r="CI57" i="3"/>
  <c r="CM57" i="3" s="1"/>
  <c r="CY34" i="3"/>
  <c r="DG49" i="3"/>
  <c r="DK49" i="3" s="1"/>
  <c r="DW41" i="3"/>
  <c r="EA41" i="3" s="1"/>
  <c r="BW12" i="3"/>
  <c r="CA12" i="3" s="1"/>
  <c r="DW80" i="3"/>
  <c r="EA80" i="3" s="1"/>
  <c r="DW64" i="3"/>
  <c r="EA64" i="3" s="1"/>
  <c r="DW48" i="3"/>
  <c r="EA48" i="3" s="1"/>
  <c r="DW32" i="3"/>
  <c r="EA32" i="3" s="1"/>
  <c r="DW16" i="3"/>
  <c r="AI12" i="3"/>
  <c r="AY12" i="3"/>
  <c r="BC12" i="3" s="1"/>
  <c r="EG80" i="3"/>
  <c r="EK80" i="3" s="1"/>
  <c r="EG72" i="3"/>
  <c r="EG64" i="3"/>
  <c r="EK64" i="3" s="1"/>
  <c r="EG56" i="3"/>
  <c r="EK56" i="3" s="1"/>
  <c r="EG48" i="3"/>
  <c r="EK48" i="3" s="1"/>
  <c r="EG40" i="3"/>
  <c r="EK40" i="3" s="1"/>
  <c r="EG32" i="3"/>
  <c r="EG24" i="3"/>
  <c r="EK24" i="3" s="1"/>
  <c r="EG16" i="3"/>
  <c r="EK16" i="3" s="1"/>
  <c r="FM80" i="3"/>
  <c r="FM72" i="3"/>
  <c r="FM64" i="3"/>
  <c r="FQ64" i="3" s="1"/>
  <c r="FM56" i="3"/>
  <c r="FQ56" i="3" s="1"/>
  <c r="FM48" i="3"/>
  <c r="FM40" i="3"/>
  <c r="FQ40" i="3" s="1"/>
  <c r="FM32" i="3"/>
  <c r="FQ32" i="3" s="1"/>
  <c r="FM24" i="3"/>
  <c r="FM16" i="3"/>
  <c r="FQ16" i="3" s="1"/>
  <c r="EO80" i="3"/>
  <c r="ES80" i="3" s="1"/>
  <c r="EO72" i="3"/>
  <c r="ES72" i="3" s="1"/>
  <c r="EO64" i="3"/>
  <c r="ES64" i="3" s="1"/>
  <c r="EO56" i="3"/>
  <c r="EO48" i="3"/>
  <c r="EO40" i="3"/>
  <c r="ES40" i="3" s="1"/>
  <c r="EO32" i="3"/>
  <c r="EO24" i="3"/>
  <c r="EO16" i="3"/>
  <c r="ES16" i="3" s="1"/>
  <c r="FU80" i="3"/>
  <c r="FY80" i="3" s="1"/>
  <c r="FU72" i="3"/>
  <c r="FY72" i="3" s="1"/>
  <c r="FU64" i="3"/>
  <c r="FY64" i="3" s="1"/>
  <c r="FU56" i="3"/>
  <c r="FU48" i="3"/>
  <c r="FY48" i="3" s="1"/>
  <c r="FU40" i="3"/>
  <c r="FU32" i="3"/>
  <c r="FU24" i="3"/>
  <c r="FY24" i="3" s="1"/>
  <c r="FU16" i="3"/>
  <c r="FY16" i="3" s="1"/>
  <c r="EW80" i="3"/>
  <c r="FA80" i="3" s="1"/>
  <c r="EW72" i="3"/>
  <c r="EW64" i="3"/>
  <c r="FA64" i="3" s="1"/>
  <c r="EW56" i="3"/>
  <c r="FA56" i="3" s="1"/>
  <c r="EW48" i="3"/>
  <c r="FA48" i="3" s="1"/>
  <c r="EW40" i="3"/>
  <c r="FA40" i="3" s="1"/>
  <c r="EW32" i="3"/>
  <c r="FA32" i="3" s="1"/>
  <c r="EW24" i="3"/>
  <c r="FA24" i="3" s="1"/>
  <c r="EW16" i="3"/>
  <c r="FA16" i="3" s="1"/>
  <c r="BW53" i="3"/>
  <c r="BO53" i="3"/>
  <c r="AY53" i="3"/>
  <c r="BC53" i="3" s="1"/>
  <c r="BG53" i="3"/>
  <c r="BK53" i="3" s="1"/>
  <c r="AQ53" i="3"/>
  <c r="AI53" i="3"/>
  <c r="AM53" i="3" s="1"/>
  <c r="BW36" i="3"/>
  <c r="BO36" i="3"/>
  <c r="BS36" i="3" s="1"/>
  <c r="BG36" i="3"/>
  <c r="BK36" i="3" s="1"/>
  <c r="AY36" i="3"/>
  <c r="AQ36" i="3"/>
  <c r="AU36" i="3" s="1"/>
  <c r="AI36" i="3"/>
  <c r="AM36" i="3" s="1"/>
  <c r="BY8" i="3"/>
  <c r="BQ8" i="3"/>
  <c r="BU8" i="3" s="1"/>
  <c r="AK8" i="3"/>
  <c r="AO8" i="3" s="1"/>
  <c r="BI8" i="3"/>
  <c r="BM8" i="3" s="1"/>
  <c r="BA8" i="3"/>
  <c r="AS8" i="3"/>
  <c r="AW8" i="3" s="1"/>
  <c r="AS74" i="3"/>
  <c r="AW74" i="3" s="1"/>
  <c r="BI74" i="3"/>
  <c r="BM74" i="3" s="1"/>
  <c r="BY74" i="3"/>
  <c r="CC74" i="3" s="1"/>
  <c r="AK74" i="3"/>
  <c r="AO74" i="3" s="1"/>
  <c r="BQ74" i="3"/>
  <c r="BU74" i="3" s="1"/>
  <c r="BA74" i="3"/>
  <c r="BE74" i="3" s="1"/>
  <c r="BY66" i="3"/>
  <c r="BQ66" i="3"/>
  <c r="BI66" i="3"/>
  <c r="BM66" i="3" s="1"/>
  <c r="BA66" i="3"/>
  <c r="BE66" i="3" s="1"/>
  <c r="AK66" i="3"/>
  <c r="AS66" i="3"/>
  <c r="AW66" i="3" s="1"/>
  <c r="BQ58" i="3"/>
  <c r="BU58" i="3" s="1"/>
  <c r="BI58" i="3"/>
  <c r="BM58" i="3" s="1"/>
  <c r="BA58" i="3"/>
  <c r="BE58" i="3" s="1"/>
  <c r="AS58" i="3"/>
  <c r="AK58" i="3"/>
  <c r="AO58" i="3" s="1"/>
  <c r="BY58" i="3"/>
  <c r="CC58" i="3" s="1"/>
  <c r="AK50" i="3"/>
  <c r="BI50" i="3"/>
  <c r="BM50" i="3" s="1"/>
  <c r="BA50" i="3"/>
  <c r="BE50" i="3" s="1"/>
  <c r="AS50" i="3"/>
  <c r="AW50" i="3" s="1"/>
  <c r="BY50" i="3"/>
  <c r="BQ50" i="3"/>
  <c r="BU50" i="3" s="1"/>
  <c r="BY42" i="3"/>
  <c r="BQ42" i="3"/>
  <c r="BA42" i="3"/>
  <c r="BE42" i="3" s="1"/>
  <c r="AS42" i="3"/>
  <c r="AW42" i="3" s="1"/>
  <c r="AK42" i="3"/>
  <c r="AO42" i="3" s="1"/>
  <c r="BI42" i="3"/>
  <c r="BM42" i="3" s="1"/>
  <c r="BQ34" i="3"/>
  <c r="BI34" i="3"/>
  <c r="BA34" i="3"/>
  <c r="BE34" i="3" s="1"/>
  <c r="AS34" i="3"/>
  <c r="AW34" i="3" s="1"/>
  <c r="AK34" i="3"/>
  <c r="BY34" i="3"/>
  <c r="CC34" i="3" s="1"/>
  <c r="DW78" i="3"/>
  <c r="EA78" i="3" s="1"/>
  <c r="DO78" i="3"/>
  <c r="DS78" i="3" s="1"/>
  <c r="DG78" i="3"/>
  <c r="DK78" i="3" s="1"/>
  <c r="CY78" i="3"/>
  <c r="CQ78" i="3"/>
  <c r="CU78" i="3" s="1"/>
  <c r="CI78" i="3"/>
  <c r="CM78" i="3" s="1"/>
  <c r="DG70" i="3"/>
  <c r="CI70" i="3"/>
  <c r="CM70" i="3" s="1"/>
  <c r="DO70" i="3"/>
  <c r="DS70" i="3" s="1"/>
  <c r="CY70" i="3"/>
  <c r="DC70" i="3" s="1"/>
  <c r="CQ70" i="3"/>
  <c r="DW70" i="3"/>
  <c r="EA70" i="3" s="1"/>
  <c r="DO62" i="3"/>
  <c r="DG62" i="3"/>
  <c r="DK62" i="3" s="1"/>
  <c r="CY62" i="3"/>
  <c r="DC62" i="3" s="1"/>
  <c r="CQ62" i="3"/>
  <c r="CU62" i="3" s="1"/>
  <c r="CI62" i="3"/>
  <c r="CM62" i="3" s="1"/>
  <c r="DW62" i="3"/>
  <c r="EA62" i="3" s="1"/>
  <c r="DO54" i="3"/>
  <c r="DG54" i="3"/>
  <c r="CY54" i="3"/>
  <c r="DC54" i="3" s="1"/>
  <c r="CQ54" i="3"/>
  <c r="CU54" i="3" s="1"/>
  <c r="CI54" i="3"/>
  <c r="CM54" i="3" s="1"/>
  <c r="DW54" i="3"/>
  <c r="EA54" i="3" s="1"/>
  <c r="DO46" i="3"/>
  <c r="DS46" i="3" s="1"/>
  <c r="DG46" i="3"/>
  <c r="DK46" i="3" s="1"/>
  <c r="CY46" i="3"/>
  <c r="CQ46" i="3"/>
  <c r="CI46" i="3"/>
  <c r="CM46" i="3" s="1"/>
  <c r="DW46" i="3"/>
  <c r="EA46" i="3" s="1"/>
  <c r="DO38" i="3"/>
  <c r="DG38" i="3"/>
  <c r="DK38" i="3" s="1"/>
  <c r="CY38" i="3"/>
  <c r="CQ38" i="3"/>
  <c r="CU38" i="3" s="1"/>
  <c r="CI38" i="3"/>
  <c r="CM38" i="3" s="1"/>
  <c r="DW38" i="3"/>
  <c r="EA38" i="3" s="1"/>
  <c r="DO30" i="3"/>
  <c r="DS30" i="3" s="1"/>
  <c r="DG30" i="3"/>
  <c r="DK30" i="3" s="1"/>
  <c r="CY30" i="3"/>
  <c r="DC30" i="3" s="1"/>
  <c r="CQ30" i="3"/>
  <c r="CU30" i="3" s="1"/>
  <c r="CI30" i="3"/>
  <c r="CM30" i="3" s="1"/>
  <c r="DW30" i="3"/>
  <c r="EA30" i="3" s="1"/>
  <c r="DW22" i="3"/>
  <c r="DO22" i="3"/>
  <c r="DG22" i="3"/>
  <c r="CY22" i="3"/>
  <c r="DC22" i="3" s="1"/>
  <c r="CQ22" i="3"/>
  <c r="CI22" i="3"/>
  <c r="CM22" i="3" s="1"/>
  <c r="DW14" i="3"/>
  <c r="EA14" i="3" s="1"/>
  <c r="DO14" i="3"/>
  <c r="DS14" i="3" s="1"/>
  <c r="DG14" i="3"/>
  <c r="DK14" i="3" s="1"/>
  <c r="CY14" i="3"/>
  <c r="CQ14" i="3"/>
  <c r="CU14" i="3" s="1"/>
  <c r="CI14" i="3"/>
  <c r="CM14" i="3" s="1"/>
  <c r="DW77" i="3"/>
  <c r="DO77" i="3"/>
  <c r="DG77" i="3"/>
  <c r="DK77" i="3" s="1"/>
  <c r="CY77" i="3"/>
  <c r="DC77" i="3" s="1"/>
  <c r="CQ77" i="3"/>
  <c r="CI77" i="3"/>
  <c r="CM77" i="3" s="1"/>
  <c r="DW69" i="3"/>
  <c r="EA69" i="3" s="1"/>
  <c r="DO69" i="3"/>
  <c r="DG69" i="3"/>
  <c r="DK69" i="3" s="1"/>
  <c r="CY69" i="3"/>
  <c r="DC69" i="3" s="1"/>
  <c r="CQ69" i="3"/>
  <c r="CU69" i="3" s="1"/>
  <c r="CI69" i="3"/>
  <c r="CM69" i="3" s="1"/>
  <c r="DO61" i="3"/>
  <c r="CI61" i="3"/>
  <c r="CM61" i="3" s="1"/>
  <c r="DW61" i="3"/>
  <c r="EA61" i="3" s="1"/>
  <c r="DG61" i="3"/>
  <c r="DK61" i="3" s="1"/>
  <c r="CY61" i="3"/>
  <c r="CQ61" i="3"/>
  <c r="CU61" i="3" s="1"/>
  <c r="DO53" i="3"/>
  <c r="DS53" i="3" s="1"/>
  <c r="DG53" i="3"/>
  <c r="DK53" i="3" s="1"/>
  <c r="CY53" i="3"/>
  <c r="DC53" i="3" s="1"/>
  <c r="CQ53" i="3"/>
  <c r="CI53" i="3"/>
  <c r="CM53" i="3" s="1"/>
  <c r="DW53" i="3"/>
  <c r="DO45" i="3"/>
  <c r="DG45" i="3"/>
  <c r="DK45" i="3" s="1"/>
  <c r="CY45" i="3"/>
  <c r="DC45" i="3" s="1"/>
  <c r="CQ45" i="3"/>
  <c r="CU45" i="3" s="1"/>
  <c r="CI45" i="3"/>
  <c r="CM45" i="3" s="1"/>
  <c r="DW45" i="3"/>
  <c r="EA45" i="3" s="1"/>
  <c r="DO37" i="3"/>
  <c r="DS37" i="3" s="1"/>
  <c r="DG37" i="3"/>
  <c r="DK37" i="3" s="1"/>
  <c r="CY37" i="3"/>
  <c r="DC37" i="3" s="1"/>
  <c r="CQ37" i="3"/>
  <c r="CU37" i="3" s="1"/>
  <c r="CI37" i="3"/>
  <c r="CM37" i="3" s="1"/>
  <c r="DW37" i="3"/>
  <c r="EA37" i="3" s="1"/>
  <c r="DO29" i="3"/>
  <c r="DG29" i="3"/>
  <c r="CY29" i="3"/>
  <c r="DC29" i="3" s="1"/>
  <c r="CQ29" i="3"/>
  <c r="CU29" i="3" s="1"/>
  <c r="CI29" i="3"/>
  <c r="CM29" i="3" s="1"/>
  <c r="DW29" i="3"/>
  <c r="EA29" i="3" s="1"/>
  <c r="DW21" i="3"/>
  <c r="EA21" i="3" s="1"/>
  <c r="DO21" i="3"/>
  <c r="DS21" i="3" s="1"/>
  <c r="DG21" i="3"/>
  <c r="DK21" i="3" s="1"/>
  <c r="CY21" i="3"/>
  <c r="CQ21" i="3"/>
  <c r="CU21" i="3" s="1"/>
  <c r="CI21" i="3"/>
  <c r="CM21" i="3" s="1"/>
  <c r="DW13" i="3"/>
  <c r="DO13" i="3"/>
  <c r="DG13" i="3"/>
  <c r="DK13" i="3" s="1"/>
  <c r="CY13" i="3"/>
  <c r="DC13" i="3" s="1"/>
  <c r="CQ13" i="3"/>
  <c r="CI13" i="3"/>
  <c r="CM13" i="3" s="1"/>
  <c r="BG50" i="3"/>
  <c r="BK50" i="3" s="1"/>
  <c r="AI50" i="3"/>
  <c r="AM50" i="3" s="1"/>
  <c r="BW18" i="3"/>
  <c r="CA18" i="3" s="1"/>
  <c r="AY18" i="3"/>
  <c r="BC18" i="3" s="1"/>
  <c r="AS80" i="3"/>
  <c r="AW80" i="3" s="1"/>
  <c r="BQ80" i="3"/>
  <c r="BU80" i="3" s="1"/>
  <c r="AS64" i="3"/>
  <c r="BQ64" i="3"/>
  <c r="AS56" i="3"/>
  <c r="AW56" i="3" s="1"/>
  <c r="BQ56" i="3"/>
  <c r="BU56" i="3" s="1"/>
  <c r="AS40" i="3"/>
  <c r="BQ40" i="3"/>
  <c r="BU40" i="3" s="1"/>
  <c r="AS16" i="3"/>
  <c r="AW16" i="3" s="1"/>
  <c r="BQ16" i="3"/>
  <c r="BU16" i="3" s="1"/>
  <c r="DW76" i="3"/>
  <c r="EA76" i="3" s="1"/>
  <c r="DO76" i="3"/>
  <c r="DG76" i="3"/>
  <c r="DK76" i="3" s="1"/>
  <c r="CY76" i="3"/>
  <c r="DC76" i="3" s="1"/>
  <c r="CQ76" i="3"/>
  <c r="CI76" i="3"/>
  <c r="CM76" i="3" s="1"/>
  <c r="DW68" i="3"/>
  <c r="EA68" i="3" s="1"/>
  <c r="DO68" i="3"/>
  <c r="DS68" i="3" s="1"/>
  <c r="DG68" i="3"/>
  <c r="CY68" i="3"/>
  <c r="CQ68" i="3"/>
  <c r="CI68" i="3"/>
  <c r="CM68" i="3" s="1"/>
  <c r="DW60" i="3"/>
  <c r="EA60" i="3" s="1"/>
  <c r="DO60" i="3"/>
  <c r="DS60" i="3" s="1"/>
  <c r="DG60" i="3"/>
  <c r="DK60" i="3" s="1"/>
  <c r="CY60" i="3"/>
  <c r="DC60" i="3" s="1"/>
  <c r="CQ60" i="3"/>
  <c r="CI60" i="3"/>
  <c r="CM60" i="3" s="1"/>
  <c r="DO52" i="3"/>
  <c r="CI52" i="3"/>
  <c r="CM52" i="3" s="1"/>
  <c r="DW52" i="3"/>
  <c r="CY52" i="3"/>
  <c r="DC52" i="3" s="1"/>
  <c r="DG52" i="3"/>
  <c r="DK52" i="3" s="1"/>
  <c r="CQ52" i="3"/>
  <c r="CU52" i="3" s="1"/>
  <c r="DO44" i="3"/>
  <c r="DS44" i="3" s="1"/>
  <c r="DG44" i="3"/>
  <c r="CY44" i="3"/>
  <c r="DC44" i="3" s="1"/>
  <c r="CQ44" i="3"/>
  <c r="CU44" i="3" s="1"/>
  <c r="CI44" i="3"/>
  <c r="CM44" i="3" s="1"/>
  <c r="DW44" i="3"/>
  <c r="EA44" i="3" s="1"/>
  <c r="DO36" i="3"/>
  <c r="DS36" i="3" s="1"/>
  <c r="DG36" i="3"/>
  <c r="DK36" i="3" s="1"/>
  <c r="CY36" i="3"/>
  <c r="CQ36" i="3"/>
  <c r="CU36" i="3" s="1"/>
  <c r="CI36" i="3"/>
  <c r="CM36" i="3" s="1"/>
  <c r="DW36" i="3"/>
  <c r="EA36" i="3" s="1"/>
  <c r="DO28" i="3"/>
  <c r="DS28" i="3" s="1"/>
  <c r="DG28" i="3"/>
  <c r="DK28" i="3" s="1"/>
  <c r="CY28" i="3"/>
  <c r="DC28" i="3" s="1"/>
  <c r="CQ28" i="3"/>
  <c r="CU28" i="3" s="1"/>
  <c r="CI28" i="3"/>
  <c r="CM28" i="3" s="1"/>
  <c r="DW28" i="3"/>
  <c r="DW20" i="3"/>
  <c r="DO20" i="3"/>
  <c r="DS20" i="3" s="1"/>
  <c r="DG20" i="3"/>
  <c r="CY20" i="3"/>
  <c r="DC20" i="3" s="1"/>
  <c r="CQ20" i="3"/>
  <c r="CU20" i="3" s="1"/>
  <c r="CI20" i="3"/>
  <c r="CM20" i="3" s="1"/>
  <c r="DW12" i="3"/>
  <c r="EA12" i="3" s="1"/>
  <c r="DO12" i="3"/>
  <c r="DG12" i="3"/>
  <c r="DK12" i="3" s="1"/>
  <c r="CY12" i="3"/>
  <c r="DC12" i="3" s="1"/>
  <c r="CQ12" i="3"/>
  <c r="CI12" i="3"/>
  <c r="CM12" i="3" s="1"/>
  <c r="AK79" i="3"/>
  <c r="AO79" i="3" s="1"/>
  <c r="AS79" i="3"/>
  <c r="AW79" i="3" s="1"/>
  <c r="AS15" i="3"/>
  <c r="AK15" i="3"/>
  <c r="AO15" i="3" s="1"/>
  <c r="DW75" i="3"/>
  <c r="DO75" i="3"/>
  <c r="DG75" i="3"/>
  <c r="DK75" i="3" s="1"/>
  <c r="CY75" i="3"/>
  <c r="CQ75" i="3"/>
  <c r="CU75" i="3" s="1"/>
  <c r="CI75" i="3"/>
  <c r="CM75" i="3" s="1"/>
  <c r="DW67" i="3"/>
  <c r="DO67" i="3"/>
  <c r="DG67" i="3"/>
  <c r="DK67" i="3" s="1"/>
  <c r="CY67" i="3"/>
  <c r="DC67" i="3" s="1"/>
  <c r="CQ67" i="3"/>
  <c r="CI67" i="3"/>
  <c r="CM67" i="3" s="1"/>
  <c r="DW59" i="3"/>
  <c r="EA59" i="3" s="1"/>
  <c r="DO59" i="3"/>
  <c r="DS59" i="3" s="1"/>
  <c r="DG59" i="3"/>
  <c r="DK59" i="3" s="1"/>
  <c r="CY59" i="3"/>
  <c r="CQ59" i="3"/>
  <c r="CU59" i="3" s="1"/>
  <c r="CI59" i="3"/>
  <c r="CM59" i="3" s="1"/>
  <c r="DW51" i="3"/>
  <c r="DO51" i="3"/>
  <c r="DS51" i="3" s="1"/>
  <c r="DG51" i="3"/>
  <c r="DK51" i="3" s="1"/>
  <c r="CY51" i="3"/>
  <c r="DC51" i="3" s="1"/>
  <c r="CQ51" i="3"/>
  <c r="CI51" i="3"/>
  <c r="CM51" i="3" s="1"/>
  <c r="CQ43" i="3"/>
  <c r="DW43" i="3"/>
  <c r="EA43" i="3" s="1"/>
  <c r="CY43" i="3"/>
  <c r="DC43" i="3" s="1"/>
  <c r="DO43" i="3"/>
  <c r="DS43" i="3" s="1"/>
  <c r="CI43" i="3"/>
  <c r="CM43" i="3" s="1"/>
  <c r="DG43" i="3"/>
  <c r="DK43" i="3" s="1"/>
  <c r="DO35" i="3"/>
  <c r="DG35" i="3"/>
  <c r="CY35" i="3"/>
  <c r="DC35" i="3" s="1"/>
  <c r="CQ35" i="3"/>
  <c r="CU35" i="3" s="1"/>
  <c r="CI35" i="3"/>
  <c r="CM35" i="3" s="1"/>
  <c r="DW35" i="3"/>
  <c r="EA35" i="3" s="1"/>
  <c r="DO27" i="3"/>
  <c r="DS27" i="3" s="1"/>
  <c r="DG27" i="3"/>
  <c r="DK27" i="3" s="1"/>
  <c r="CY27" i="3"/>
  <c r="DC27" i="3" s="1"/>
  <c r="CQ27" i="3"/>
  <c r="CI27" i="3"/>
  <c r="CM27" i="3" s="1"/>
  <c r="DW27" i="3"/>
  <c r="EA27" i="3" s="1"/>
  <c r="DW19" i="3"/>
  <c r="DO19" i="3"/>
  <c r="DS19" i="3" s="1"/>
  <c r="DG19" i="3"/>
  <c r="DK19" i="3" s="1"/>
  <c r="CY19" i="3"/>
  <c r="DC19" i="3" s="1"/>
  <c r="CQ19" i="3"/>
  <c r="CI19" i="3"/>
  <c r="CM19" i="3" s="1"/>
  <c r="DW11" i="3"/>
  <c r="DO11" i="3"/>
  <c r="DG11" i="3"/>
  <c r="DK11" i="3" s="1"/>
  <c r="CY11" i="3"/>
  <c r="CQ11" i="3"/>
  <c r="CU11" i="3" s="1"/>
  <c r="CI11" i="3"/>
  <c r="CM11" i="3" s="1"/>
  <c r="BQ24" i="3"/>
  <c r="BQ48" i="3"/>
  <c r="AI11" i="3"/>
  <c r="AM11" i="3" s="1"/>
  <c r="BY71" i="3"/>
  <c r="CC71" i="3" s="1"/>
  <c r="BO11" i="3"/>
  <c r="AY11" i="3"/>
  <c r="BC11" i="3" s="1"/>
  <c r="CI80" i="3"/>
  <c r="CM80" i="3" s="1"/>
  <c r="CI72" i="3"/>
  <c r="CM72" i="3" s="1"/>
  <c r="CI64" i="3"/>
  <c r="CM64" i="3" s="1"/>
  <c r="CI56" i="3"/>
  <c r="CM56" i="3" s="1"/>
  <c r="CI48" i="3"/>
  <c r="CM48" i="3" s="1"/>
  <c r="CI40" i="3"/>
  <c r="CM40" i="3" s="1"/>
  <c r="CI32" i="3"/>
  <c r="CM32" i="3" s="1"/>
  <c r="CI24" i="3"/>
  <c r="CM24" i="3" s="1"/>
  <c r="CI16" i="3"/>
  <c r="CM16" i="3" s="1"/>
  <c r="CQ80" i="3"/>
  <c r="CU80" i="3" s="1"/>
  <c r="CQ72" i="3"/>
  <c r="CQ64" i="3"/>
  <c r="CQ56" i="3"/>
  <c r="CU56" i="3" s="1"/>
  <c r="CQ48" i="3"/>
  <c r="CQ40" i="3"/>
  <c r="CU40" i="3" s="1"/>
  <c r="CQ32" i="3"/>
  <c r="CQ24" i="3"/>
  <c r="CU24" i="3" s="1"/>
  <c r="CQ16" i="3"/>
  <c r="CY80" i="3"/>
  <c r="CY72" i="3"/>
  <c r="CY64" i="3"/>
  <c r="CY56" i="3"/>
  <c r="DC56" i="3" s="1"/>
  <c r="CY48" i="3"/>
  <c r="CY40" i="3"/>
  <c r="DC40" i="3" s="1"/>
  <c r="CY32" i="3"/>
  <c r="DC32" i="3" s="1"/>
  <c r="CY24" i="3"/>
  <c r="DC24" i="3" s="1"/>
  <c r="CY16" i="3"/>
  <c r="DC16" i="3" s="1"/>
  <c r="DG80" i="3"/>
  <c r="DG72" i="3"/>
  <c r="DK72" i="3" s="1"/>
  <c r="DG64" i="3"/>
  <c r="DK64" i="3" s="1"/>
  <c r="DG56" i="3"/>
  <c r="DG48" i="3"/>
  <c r="DK48" i="3" s="1"/>
  <c r="DG40" i="3"/>
  <c r="DK40" i="3" s="1"/>
  <c r="DG32" i="3"/>
  <c r="DK32" i="3" s="1"/>
  <c r="DG24" i="3"/>
  <c r="DG16" i="3"/>
  <c r="DK16" i="3" s="1"/>
  <c r="BA77" i="3"/>
  <c r="BY77" i="3"/>
  <c r="CC77" i="3" s="1"/>
  <c r="BQ77" i="3"/>
  <c r="BU77" i="3" s="1"/>
  <c r="AS77" i="3"/>
  <c r="AK77" i="3"/>
  <c r="AO77" i="3" s="1"/>
  <c r="AK53" i="3"/>
  <c r="AO53" i="3" s="1"/>
  <c r="BI53" i="3"/>
  <c r="BQ53" i="3"/>
  <c r="BU53" i="3" s="1"/>
  <c r="BA53" i="3"/>
  <c r="BA21" i="3"/>
  <c r="BE21" i="3" s="1"/>
  <c r="AS21" i="3"/>
  <c r="BY21" i="3"/>
  <c r="CC21" i="3" s="1"/>
  <c r="BQ21" i="3"/>
  <c r="BU21" i="3" s="1"/>
  <c r="AK21" i="3"/>
  <c r="AO21" i="3" s="1"/>
  <c r="BA39" i="3"/>
  <c r="BE39" i="3" s="1"/>
  <c r="BQ39" i="3"/>
  <c r="BU39" i="3" s="1"/>
  <c r="BY39" i="3"/>
  <c r="CC39" i="3" s="1"/>
  <c r="AS39" i="3"/>
  <c r="AW39" i="3" s="1"/>
  <c r="AK39" i="3"/>
  <c r="AQ50" i="3"/>
  <c r="AU50" i="3" s="1"/>
  <c r="AY50" i="3"/>
  <c r="BC50" i="3" s="1"/>
  <c r="BO50" i="3"/>
  <c r="BS50" i="3" s="1"/>
  <c r="BW50" i="3"/>
  <c r="BI78" i="3"/>
  <c r="BM78" i="3" s="1"/>
  <c r="BA78" i="3"/>
  <c r="BY78" i="3"/>
  <c r="CC78" i="3" s="1"/>
  <c r="BQ78" i="3"/>
  <c r="BU78" i="3" s="1"/>
  <c r="AS78" i="3"/>
  <c r="AW78" i="3" s="1"/>
  <c r="BI70" i="3"/>
  <c r="BM70" i="3" s="1"/>
  <c r="BA70" i="3"/>
  <c r="BE70" i="3" s="1"/>
  <c r="BY70" i="3"/>
  <c r="BQ70" i="3"/>
  <c r="BU70" i="3" s="1"/>
  <c r="AK62" i="3"/>
  <c r="BI62" i="3"/>
  <c r="BM62" i="3" s="1"/>
  <c r="BQ62" i="3"/>
  <c r="BA62" i="3"/>
  <c r="BE62" i="3" s="1"/>
  <c r="AS54" i="3"/>
  <c r="AW54" i="3" s="1"/>
  <c r="BA54" i="3"/>
  <c r="BE54" i="3" s="1"/>
  <c r="AK54" i="3"/>
  <c r="AO54" i="3" s="1"/>
  <c r="BI54" i="3"/>
  <c r="BQ54" i="3"/>
  <c r="BU54" i="3" s="1"/>
  <c r="BY46" i="3"/>
  <c r="CC46" i="3" s="1"/>
  <c r="AS46" i="3"/>
  <c r="AK46" i="3"/>
  <c r="BQ46" i="3"/>
  <c r="BU46" i="3" s="1"/>
  <c r="BI46" i="3"/>
  <c r="BM46" i="3" s="1"/>
  <c r="BY38" i="3"/>
  <c r="AS38" i="3"/>
  <c r="AW38" i="3" s="1"/>
  <c r="AK38" i="3"/>
  <c r="AO38" i="3" s="1"/>
  <c r="BI38" i="3"/>
  <c r="BQ38" i="3"/>
  <c r="BU38" i="3" s="1"/>
  <c r="BA30" i="3"/>
  <c r="BE30" i="3" s="1"/>
  <c r="BY30" i="3"/>
  <c r="CC30" i="3" s="1"/>
  <c r="AS30" i="3"/>
  <c r="AW30" i="3" s="1"/>
  <c r="BQ30" i="3"/>
  <c r="AK30" i="3"/>
  <c r="BA22" i="3"/>
  <c r="BE22" i="3" s="1"/>
  <c r="BY22" i="3"/>
  <c r="CC22" i="3" s="1"/>
  <c r="BQ22" i="3"/>
  <c r="AS22" i="3"/>
  <c r="AW22" i="3" s="1"/>
  <c r="AK22" i="3"/>
  <c r="AO22" i="3" s="1"/>
  <c r="BI14" i="3"/>
  <c r="BM14" i="3" s="1"/>
  <c r="BA14" i="3"/>
  <c r="BE14" i="3" s="1"/>
  <c r="BY14" i="3"/>
  <c r="CC14" i="3" s="1"/>
  <c r="BQ14" i="3"/>
  <c r="BU14" i="3" s="1"/>
  <c r="AS14" i="3"/>
  <c r="AW14" i="3" s="1"/>
  <c r="BQ79" i="3"/>
  <c r="BI79" i="3"/>
  <c r="BA79" i="3"/>
  <c r="BE79" i="3" s="1"/>
  <c r="BY79" i="3"/>
  <c r="CC79" i="3" s="1"/>
  <c r="BA76" i="3"/>
  <c r="BY76" i="3"/>
  <c r="CC76" i="3" s="1"/>
  <c r="BQ76" i="3"/>
  <c r="BU76" i="3" s="1"/>
  <c r="AS76" i="3"/>
  <c r="AK76" i="3"/>
  <c r="AO76" i="3" s="1"/>
  <c r="BA68" i="3"/>
  <c r="BE68" i="3" s="1"/>
  <c r="BQ68" i="3"/>
  <c r="BU68" i="3" s="1"/>
  <c r="BY68" i="3"/>
  <c r="CC68" i="3" s="1"/>
  <c r="AK68" i="3"/>
  <c r="AS68" i="3"/>
  <c r="BI60" i="3"/>
  <c r="BM60" i="3" s="1"/>
  <c r="BQ60" i="3"/>
  <c r="BU60" i="3" s="1"/>
  <c r="BA60" i="3"/>
  <c r="AS60" i="3"/>
  <c r="AW60" i="3" s="1"/>
  <c r="BY60" i="3"/>
  <c r="BI52" i="3"/>
  <c r="BM52" i="3" s="1"/>
  <c r="BY52" i="3"/>
  <c r="CC52" i="3" s="1"/>
  <c r="BQ52" i="3"/>
  <c r="BU52" i="3" s="1"/>
  <c r="BA52" i="3"/>
  <c r="BE52" i="3" s="1"/>
  <c r="AK44" i="3"/>
  <c r="AO44" i="3" s="1"/>
  <c r="BQ44" i="3"/>
  <c r="BI44" i="3"/>
  <c r="BM44" i="3" s="1"/>
  <c r="BA44" i="3"/>
  <c r="BE44" i="3" s="1"/>
  <c r="AS36" i="3"/>
  <c r="AW36" i="3" s="1"/>
  <c r="AK36" i="3"/>
  <c r="BI36" i="3"/>
  <c r="BQ36" i="3"/>
  <c r="BU36" i="3" s="1"/>
  <c r="BA36" i="3"/>
  <c r="BE36" i="3" s="1"/>
  <c r="BY28" i="3"/>
  <c r="CC28" i="3" s="1"/>
  <c r="AS28" i="3"/>
  <c r="AW28" i="3" s="1"/>
  <c r="BQ28" i="3"/>
  <c r="BU28" i="3" s="1"/>
  <c r="AK28" i="3"/>
  <c r="AO28" i="3" s="1"/>
  <c r="BI28" i="3"/>
  <c r="BY20" i="3"/>
  <c r="CC20" i="3" s="1"/>
  <c r="BQ20" i="3"/>
  <c r="BU20" i="3" s="1"/>
  <c r="AS20" i="3"/>
  <c r="AW20" i="3" s="1"/>
  <c r="AK20" i="3"/>
  <c r="BI20" i="3"/>
  <c r="BM20" i="3" s="1"/>
  <c r="BA12" i="3"/>
  <c r="BE12" i="3" s="1"/>
  <c r="BY12" i="3"/>
  <c r="CC12" i="3" s="1"/>
  <c r="BQ12" i="3"/>
  <c r="BU12" i="3" s="1"/>
  <c r="AS12" i="3"/>
  <c r="AK12" i="3"/>
  <c r="AO12" i="3" s="1"/>
  <c r="AK31" i="3"/>
  <c r="AO31" i="3" s="1"/>
  <c r="BA31" i="3"/>
  <c r="BY31" i="3"/>
  <c r="CC31" i="3" s="1"/>
  <c r="AS31" i="3"/>
  <c r="AW31" i="3" s="1"/>
  <c r="BQ31" i="3"/>
  <c r="BU31" i="3" s="1"/>
  <c r="AI77" i="3"/>
  <c r="BO77" i="3"/>
  <c r="BS77" i="3" s="1"/>
  <c r="BG77" i="3"/>
  <c r="BK77" i="3" s="1"/>
  <c r="BI61" i="3"/>
  <c r="BA61" i="3"/>
  <c r="BE61" i="3" s="1"/>
  <c r="BY61" i="3"/>
  <c r="CC61" i="3" s="1"/>
  <c r="BQ61" i="3"/>
  <c r="BU61" i="3" s="1"/>
  <c r="AS45" i="3"/>
  <c r="AW45" i="3" s="1"/>
  <c r="AK45" i="3"/>
  <c r="BQ45" i="3"/>
  <c r="BU45" i="3" s="1"/>
  <c r="BI45" i="3"/>
  <c r="BM45" i="3" s="1"/>
  <c r="BA45" i="3"/>
  <c r="BE45" i="3" s="1"/>
  <c r="BY55" i="3"/>
  <c r="AS55" i="3"/>
  <c r="AW55" i="3" s="1"/>
  <c r="AK55" i="3"/>
  <c r="AO55" i="3" s="1"/>
  <c r="BQ55" i="3"/>
  <c r="BU55" i="3" s="1"/>
  <c r="BI55" i="3"/>
  <c r="BM55" i="3" s="1"/>
  <c r="AS53" i="3"/>
  <c r="BW77" i="3"/>
  <c r="BO68" i="3"/>
  <c r="BS68" i="3" s="1"/>
  <c r="AI68" i="3"/>
  <c r="BG68" i="3"/>
  <c r="BK68" i="3" s="1"/>
  <c r="BW68" i="3"/>
  <c r="CA68" i="3" s="1"/>
  <c r="AY68" i="3"/>
  <c r="BC68" i="3" s="1"/>
  <c r="BI75" i="3"/>
  <c r="BY75" i="3"/>
  <c r="CC75" i="3" s="1"/>
  <c r="BQ75" i="3"/>
  <c r="AS75" i="3"/>
  <c r="AK75" i="3"/>
  <c r="AO75" i="3" s="1"/>
  <c r="BA67" i="3"/>
  <c r="BQ67" i="3"/>
  <c r="BU67" i="3" s="1"/>
  <c r="AS67" i="3"/>
  <c r="AW67" i="3" s="1"/>
  <c r="BY67" i="3"/>
  <c r="AK67" i="3"/>
  <c r="AO67" i="3" s="1"/>
  <c r="BQ59" i="3"/>
  <c r="BU59" i="3" s="1"/>
  <c r="BA59" i="3"/>
  <c r="BE59" i="3" s="1"/>
  <c r="BY59" i="3"/>
  <c r="AS59" i="3"/>
  <c r="AW59" i="3" s="1"/>
  <c r="AK59" i="3"/>
  <c r="AO59" i="3" s="1"/>
  <c r="BI51" i="3"/>
  <c r="BM51" i="3" s="1"/>
  <c r="BQ51" i="3"/>
  <c r="BU51" i="3" s="1"/>
  <c r="BA51" i="3"/>
  <c r="BE51" i="3" s="1"/>
  <c r="BY51" i="3"/>
  <c r="CC51" i="3" s="1"/>
  <c r="AS51" i="3"/>
  <c r="AW51" i="3" s="1"/>
  <c r="BA43" i="3"/>
  <c r="BQ43" i="3"/>
  <c r="BI43" i="3"/>
  <c r="BM43" i="3" s="1"/>
  <c r="BY43" i="3"/>
  <c r="CC43" i="3" s="1"/>
  <c r="AK35" i="3"/>
  <c r="BQ35" i="3"/>
  <c r="BU35" i="3" s="1"/>
  <c r="BI35" i="3"/>
  <c r="BA35" i="3"/>
  <c r="BE35" i="3" s="1"/>
  <c r="AS27" i="3"/>
  <c r="AW27" i="3" s="1"/>
  <c r="AK27" i="3"/>
  <c r="AO27" i="3" s="1"/>
  <c r="BQ27" i="3"/>
  <c r="BU27" i="3" s="1"/>
  <c r="BI27" i="3"/>
  <c r="BM27" i="3" s="1"/>
  <c r="BA27" i="3"/>
  <c r="BY19" i="3"/>
  <c r="CC19" i="3" s="1"/>
  <c r="BQ19" i="3"/>
  <c r="BU19" i="3" s="1"/>
  <c r="AS19" i="3"/>
  <c r="AW19" i="3" s="1"/>
  <c r="AK19" i="3"/>
  <c r="BI19" i="3"/>
  <c r="BM19" i="3" s="1"/>
  <c r="BY11" i="3"/>
  <c r="CC11" i="3" s="1"/>
  <c r="BQ11" i="3"/>
  <c r="BU11" i="3" s="1"/>
  <c r="AS11" i="3"/>
  <c r="AW11" i="3" s="1"/>
  <c r="AK11" i="3"/>
  <c r="AO11" i="3" s="1"/>
  <c r="BI11" i="3"/>
  <c r="BM11" i="3" s="1"/>
  <c r="AK71" i="3"/>
  <c r="AO71" i="3" s="1"/>
  <c r="BI71" i="3"/>
  <c r="BQ71" i="3"/>
  <c r="BA71" i="3"/>
  <c r="BE71" i="3" s="1"/>
  <c r="BA13" i="3"/>
  <c r="BE13" i="3" s="1"/>
  <c r="BY13" i="3"/>
  <c r="BQ13" i="3"/>
  <c r="BU13" i="3" s="1"/>
  <c r="AS13" i="3"/>
  <c r="AW13" i="3" s="1"/>
  <c r="AI49" i="3"/>
  <c r="AK13" i="3"/>
  <c r="AO13" i="3" s="1"/>
  <c r="BW58" i="3"/>
  <c r="CA58" i="3" s="1"/>
  <c r="BG58" i="3"/>
  <c r="BK58" i="3" s="1"/>
  <c r="AQ58" i="3"/>
  <c r="AU58" i="3" s="1"/>
  <c r="BQ26" i="3"/>
  <c r="AK26" i="3"/>
  <c r="AO26" i="3" s="1"/>
  <c r="BI26" i="3"/>
  <c r="BM26" i="3" s="1"/>
  <c r="BA26" i="3"/>
  <c r="BE26" i="3" s="1"/>
  <c r="BQ18" i="3"/>
  <c r="AS18" i="3"/>
  <c r="AW18" i="3" s="1"/>
  <c r="AK18" i="3"/>
  <c r="AO18" i="3" s="1"/>
  <c r="BI18" i="3"/>
  <c r="BM18" i="3" s="1"/>
  <c r="BA18" i="3"/>
  <c r="BE18" i="3" s="1"/>
  <c r="BY10" i="3"/>
  <c r="CC10" i="3" s="1"/>
  <c r="BQ10" i="3"/>
  <c r="BU10" i="3" s="1"/>
  <c r="AS10" i="3"/>
  <c r="AW10" i="3" s="1"/>
  <c r="AK10" i="3"/>
  <c r="BI10" i="3"/>
  <c r="BM10" i="3" s="1"/>
  <c r="BY47" i="3"/>
  <c r="CC47" i="3" s="1"/>
  <c r="AS47" i="3"/>
  <c r="AW47" i="3" s="1"/>
  <c r="BQ47" i="3"/>
  <c r="BI47" i="3"/>
  <c r="BM47" i="3" s="1"/>
  <c r="AK47" i="3"/>
  <c r="AO47" i="3" s="1"/>
  <c r="BI23" i="3"/>
  <c r="BM23" i="3" s="1"/>
  <c r="BA23" i="3"/>
  <c r="BE23" i="3" s="1"/>
  <c r="AS23" i="3"/>
  <c r="AW23" i="3" s="1"/>
  <c r="BQ23" i="3"/>
  <c r="BU23" i="3" s="1"/>
  <c r="BY23" i="3"/>
  <c r="CC23" i="3" s="1"/>
  <c r="AK29" i="3"/>
  <c r="BY29" i="3"/>
  <c r="CC29" i="3" s="1"/>
  <c r="AS29" i="3"/>
  <c r="AW29" i="3" s="1"/>
  <c r="BQ29" i="3"/>
  <c r="BU29" i="3" s="1"/>
  <c r="BI29" i="3"/>
  <c r="BA55" i="3"/>
  <c r="BE55" i="3" s="1"/>
  <c r="BA29" i="3"/>
  <c r="BE29" i="3" s="1"/>
  <c r="BQ32" i="3"/>
  <c r="BU32" i="3" s="1"/>
  <c r="AK81" i="3"/>
  <c r="AO81" i="3" s="1"/>
  <c r="BI81" i="3"/>
  <c r="BM81" i="3" s="1"/>
  <c r="BA81" i="3"/>
  <c r="BE81" i="3" s="1"/>
  <c r="AS73" i="3"/>
  <c r="AW73" i="3" s="1"/>
  <c r="AK73" i="3"/>
  <c r="BA73" i="3"/>
  <c r="BE73" i="3" s="1"/>
  <c r="BI73" i="3"/>
  <c r="BM73" i="3" s="1"/>
  <c r="BY65" i="3"/>
  <c r="CC65" i="3" s="1"/>
  <c r="AS65" i="3"/>
  <c r="AK65" i="3"/>
  <c r="AO65" i="3" s="1"/>
  <c r="BI65" i="3"/>
  <c r="BM65" i="3" s="1"/>
  <c r="BY57" i="3"/>
  <c r="CC57" i="3" s="1"/>
  <c r="AK57" i="3"/>
  <c r="AO57" i="3" s="1"/>
  <c r="AS57" i="3"/>
  <c r="AW57" i="3" s="1"/>
  <c r="BI57" i="3"/>
  <c r="BM57" i="3" s="1"/>
  <c r="BA49" i="3"/>
  <c r="BE49" i="3" s="1"/>
  <c r="AS49" i="3"/>
  <c r="BY49" i="3"/>
  <c r="AK49" i="3"/>
  <c r="AO49" i="3" s="1"/>
  <c r="BA41" i="3"/>
  <c r="BE41" i="3" s="1"/>
  <c r="AK41" i="3"/>
  <c r="BY41" i="3"/>
  <c r="CC41" i="3" s="1"/>
  <c r="AS41" i="3"/>
  <c r="AW41" i="3" s="1"/>
  <c r="BI33" i="3"/>
  <c r="BM33" i="3" s="1"/>
  <c r="BA33" i="3"/>
  <c r="BE33" i="3" s="1"/>
  <c r="AS33" i="3"/>
  <c r="AW33" i="3" s="1"/>
  <c r="BY33" i="3"/>
  <c r="CC33" i="3" s="1"/>
  <c r="BI25" i="3"/>
  <c r="BM25" i="3" s="1"/>
  <c r="BY25" i="3"/>
  <c r="BA25" i="3"/>
  <c r="AK17" i="3"/>
  <c r="AO17" i="3" s="1"/>
  <c r="BI17" i="3"/>
  <c r="BM17" i="3" s="1"/>
  <c r="BA17" i="3"/>
  <c r="AS9" i="3"/>
  <c r="AK9" i="3"/>
  <c r="AO9" i="3" s="1"/>
  <c r="BI9" i="3"/>
  <c r="BM9" i="3" s="1"/>
  <c r="BA9" i="3"/>
  <c r="BE9" i="3" s="1"/>
  <c r="BI69" i="3"/>
  <c r="BM69" i="3" s="1"/>
  <c r="BA69" i="3"/>
  <c r="BE69" i="3" s="1"/>
  <c r="AS69" i="3"/>
  <c r="AW69" i="3" s="1"/>
  <c r="BQ69" i="3"/>
  <c r="BY69" i="3"/>
  <c r="CC69" i="3" s="1"/>
  <c r="BY37" i="3"/>
  <c r="CC37" i="3" s="1"/>
  <c r="AS37" i="3"/>
  <c r="AW37" i="3" s="1"/>
  <c r="AK37" i="3"/>
  <c r="BQ37" i="3"/>
  <c r="BU37" i="3" s="1"/>
  <c r="BI37" i="3"/>
  <c r="BM37" i="3" s="1"/>
  <c r="AK61" i="3"/>
  <c r="AO61" i="3" s="1"/>
  <c r="AQ77" i="3"/>
  <c r="AU77" i="3" s="1"/>
  <c r="AY28" i="3"/>
  <c r="AQ28" i="3"/>
  <c r="AU28" i="3" s="1"/>
  <c r="BO28" i="3"/>
  <c r="BS28" i="3" s="1"/>
  <c r="BW28" i="3"/>
  <c r="AI28" i="3"/>
  <c r="AM28" i="3" s="1"/>
  <c r="BG28" i="3"/>
  <c r="BK28" i="3" s="1"/>
  <c r="AS63" i="3"/>
  <c r="AW63" i="3" s="1"/>
  <c r="AK63" i="3"/>
  <c r="BI63" i="3"/>
  <c r="BA63" i="3"/>
  <c r="BE63" i="3" s="1"/>
  <c r="BQ63" i="3"/>
  <c r="BU63" i="3" s="1"/>
  <c r="BY15" i="3"/>
  <c r="CC15" i="3" s="1"/>
  <c r="BQ15" i="3"/>
  <c r="BU15" i="3" s="1"/>
  <c r="BI15" i="3"/>
  <c r="BM15" i="3" s="1"/>
  <c r="BA15" i="3"/>
  <c r="BE15" i="3" s="1"/>
  <c r="BG18" i="3"/>
  <c r="AI18" i="3"/>
  <c r="AM18" i="3" s="1"/>
  <c r="BO18" i="3"/>
  <c r="BS18" i="3" s="1"/>
  <c r="AQ18" i="3"/>
  <c r="BA80" i="3"/>
  <c r="BA72" i="3"/>
  <c r="BE72" i="3" s="1"/>
  <c r="BA64" i="3"/>
  <c r="BE64" i="3" s="1"/>
  <c r="BA56" i="3"/>
  <c r="BE56" i="3" s="1"/>
  <c r="BA48" i="3"/>
  <c r="BE48" i="3" s="1"/>
  <c r="BA40" i="3"/>
  <c r="BA32" i="3"/>
  <c r="BE32" i="3" s="1"/>
  <c r="BA24" i="3"/>
  <c r="BE24" i="3" s="1"/>
  <c r="BA16" i="3"/>
  <c r="BY80" i="3"/>
  <c r="CC80" i="3" s="1"/>
  <c r="BY72" i="3"/>
  <c r="CC72" i="3" s="1"/>
  <c r="BY64" i="3"/>
  <c r="CC64" i="3" s="1"/>
  <c r="BY56" i="3"/>
  <c r="BY48" i="3"/>
  <c r="CC48" i="3" s="1"/>
  <c r="BY40" i="3"/>
  <c r="CC40" i="3" s="1"/>
  <c r="BY32" i="3"/>
  <c r="CC32" i="3" s="1"/>
  <c r="BY24" i="3"/>
  <c r="CC24" i="3" s="1"/>
  <c r="BY16" i="3"/>
  <c r="CC16" i="3" s="1"/>
  <c r="AK80" i="3"/>
  <c r="AO80" i="3" s="1"/>
  <c r="AK72" i="3"/>
  <c r="AO72" i="3" s="1"/>
  <c r="AK64" i="3"/>
  <c r="AK56" i="3"/>
  <c r="AK48" i="3"/>
  <c r="AO48" i="3" s="1"/>
  <c r="AK40" i="3"/>
  <c r="AO40" i="3" s="1"/>
  <c r="AK32" i="3"/>
  <c r="AK24" i="3"/>
  <c r="AK16" i="3"/>
  <c r="AO16" i="3" s="1"/>
  <c r="BI80" i="3"/>
  <c r="BM80" i="3" s="1"/>
  <c r="BI72" i="3"/>
  <c r="BM72" i="3" s="1"/>
  <c r="BI64" i="3"/>
  <c r="BM64" i="3" s="1"/>
  <c r="BI56" i="3"/>
  <c r="BM56" i="3" s="1"/>
  <c r="BI48" i="3"/>
  <c r="BM48" i="3" s="1"/>
  <c r="BI40" i="3"/>
  <c r="BI32" i="3"/>
  <c r="BM32" i="3" s="1"/>
  <c r="BI24" i="3"/>
  <c r="BM24" i="3" s="1"/>
  <c r="BI16" i="3"/>
  <c r="BM16" i="3" s="1"/>
  <c r="DE71" i="3"/>
  <c r="CW71" i="3"/>
  <c r="DA71" i="3" s="1"/>
  <c r="CO71" i="3"/>
  <c r="CS71" i="3" s="1"/>
  <c r="CG71" i="3"/>
  <c r="CK71" i="3" s="1"/>
  <c r="DM71" i="3"/>
  <c r="DQ71" i="3" s="1"/>
  <c r="DU71" i="3"/>
  <c r="DY71" i="3" s="1"/>
  <c r="DU55" i="3"/>
  <c r="DY55" i="3" s="1"/>
  <c r="DM55" i="3"/>
  <c r="DQ55" i="3" s="1"/>
  <c r="DE55" i="3"/>
  <c r="CW55" i="3"/>
  <c r="DA55" i="3" s="1"/>
  <c r="CO55" i="3"/>
  <c r="CS55" i="3" s="1"/>
  <c r="CG55" i="3"/>
  <c r="CK55" i="3" s="1"/>
  <c r="CO23" i="3"/>
  <c r="CG23" i="3"/>
  <c r="CK23" i="3" s="1"/>
  <c r="DU23" i="3"/>
  <c r="DY23" i="3" s="1"/>
  <c r="DM23" i="3"/>
  <c r="DQ23" i="3" s="1"/>
  <c r="CW23" i="3"/>
  <c r="DA23" i="3" s="1"/>
  <c r="DE23" i="3"/>
  <c r="BG75" i="3"/>
  <c r="BK75" i="3" s="1"/>
  <c r="AQ75" i="3"/>
  <c r="AU75" i="3" s="1"/>
  <c r="BW75" i="3"/>
  <c r="BO75" i="3"/>
  <c r="BS75" i="3" s="1"/>
  <c r="AY75" i="3"/>
  <c r="BC75" i="3" s="1"/>
  <c r="AI75" i="3"/>
  <c r="AM75" i="3" s="1"/>
  <c r="BW59" i="3"/>
  <c r="BG59" i="3"/>
  <c r="BK59" i="3" s="1"/>
  <c r="AY59" i="3"/>
  <c r="BO59" i="3"/>
  <c r="BS59" i="3" s="1"/>
  <c r="AI59" i="3"/>
  <c r="AM59" i="3" s="1"/>
  <c r="AQ59" i="3"/>
  <c r="AU59" i="3" s="1"/>
  <c r="BG35" i="3"/>
  <c r="BK35" i="3" s="1"/>
  <c r="AQ35" i="3"/>
  <c r="BW35" i="3"/>
  <c r="BO35" i="3"/>
  <c r="BS35" i="3" s="1"/>
  <c r="AY35" i="3"/>
  <c r="AI35" i="3"/>
  <c r="AM35" i="3" s="1"/>
  <c r="BW19" i="3"/>
  <c r="BO19" i="3"/>
  <c r="BS19" i="3" s="1"/>
  <c r="AY19" i="3"/>
  <c r="BC19" i="3" s="1"/>
  <c r="AI19" i="3"/>
  <c r="AM19" i="3" s="1"/>
  <c r="BG19" i="3"/>
  <c r="BK19" i="3" s="1"/>
  <c r="AQ19" i="3"/>
  <c r="AU19" i="3" s="1"/>
  <c r="CW70" i="3"/>
  <c r="DA70" i="3" s="1"/>
  <c r="CO70" i="3"/>
  <c r="CG70" i="3"/>
  <c r="CK70" i="3" s="1"/>
  <c r="DU70" i="3"/>
  <c r="DY70" i="3" s="1"/>
  <c r="DE70" i="3"/>
  <c r="DI70" i="3" s="1"/>
  <c r="DM70" i="3"/>
  <c r="DQ70" i="3" s="1"/>
  <c r="DU46" i="3"/>
  <c r="DM46" i="3"/>
  <c r="DQ46" i="3" s="1"/>
  <c r="DE46" i="3"/>
  <c r="DI46" i="3" s="1"/>
  <c r="CW46" i="3"/>
  <c r="DA46" i="3" s="1"/>
  <c r="CO46" i="3"/>
  <c r="CS46" i="3" s="1"/>
  <c r="CG46" i="3"/>
  <c r="CK46" i="3" s="1"/>
  <c r="CG77" i="3"/>
  <c r="CK77" i="3" s="1"/>
  <c r="DU77" i="3"/>
  <c r="DY77" i="3" s="1"/>
  <c r="DM77" i="3"/>
  <c r="CO77" i="3"/>
  <c r="DE77" i="3"/>
  <c r="DI77" i="3" s="1"/>
  <c r="CW77" i="3"/>
  <c r="DA77" i="3" s="1"/>
  <c r="CO69" i="3"/>
  <c r="CG69" i="3"/>
  <c r="CK69" i="3" s="1"/>
  <c r="DU69" i="3"/>
  <c r="DY69" i="3" s="1"/>
  <c r="DM69" i="3"/>
  <c r="DQ69" i="3" s="1"/>
  <c r="DE69" i="3"/>
  <c r="DI69" i="3" s="1"/>
  <c r="CW69" i="3"/>
  <c r="CW61" i="3"/>
  <c r="DA61" i="3" s="1"/>
  <c r="CO61" i="3"/>
  <c r="CS61" i="3" s="1"/>
  <c r="CG61" i="3"/>
  <c r="CK61" i="3" s="1"/>
  <c r="DE61" i="3"/>
  <c r="DI61" i="3" s="1"/>
  <c r="DU61" i="3"/>
  <c r="DY61" i="3" s="1"/>
  <c r="DM61" i="3"/>
  <c r="DE53" i="3"/>
  <c r="CW53" i="3"/>
  <c r="DA53" i="3" s="1"/>
  <c r="CO53" i="3"/>
  <c r="CG53" i="3"/>
  <c r="CK53" i="3" s="1"/>
  <c r="DM53" i="3"/>
  <c r="DQ53" i="3" s="1"/>
  <c r="DU53" i="3"/>
  <c r="DY53" i="3" s="1"/>
  <c r="DM45" i="3"/>
  <c r="DQ45" i="3" s="1"/>
  <c r="DE45" i="3"/>
  <c r="DI45" i="3" s="1"/>
  <c r="CW45" i="3"/>
  <c r="DU45" i="3"/>
  <c r="DY45" i="3" s="1"/>
  <c r="CO45" i="3"/>
  <c r="CS45" i="3" s="1"/>
  <c r="CG45" i="3"/>
  <c r="CK45" i="3" s="1"/>
  <c r="DU37" i="3"/>
  <c r="DM37" i="3"/>
  <c r="DQ37" i="3" s="1"/>
  <c r="DE37" i="3"/>
  <c r="DI37" i="3" s="1"/>
  <c r="CW37" i="3"/>
  <c r="DA37" i="3" s="1"/>
  <c r="CO37" i="3"/>
  <c r="CS37" i="3" s="1"/>
  <c r="CG37" i="3"/>
  <c r="CK37" i="3" s="1"/>
  <c r="DU29" i="3"/>
  <c r="DY29" i="3" s="1"/>
  <c r="DM29" i="3"/>
  <c r="DQ29" i="3" s="1"/>
  <c r="DE29" i="3"/>
  <c r="CW29" i="3"/>
  <c r="DA29" i="3" s="1"/>
  <c r="CO29" i="3"/>
  <c r="CS29" i="3" s="1"/>
  <c r="CG29" i="3"/>
  <c r="CK29" i="3" s="1"/>
  <c r="DU21" i="3"/>
  <c r="DM21" i="3"/>
  <c r="DE21" i="3"/>
  <c r="DI21" i="3" s="1"/>
  <c r="CW21" i="3"/>
  <c r="CO21" i="3"/>
  <c r="CG21" i="3"/>
  <c r="CK21" i="3" s="1"/>
  <c r="CG13" i="3"/>
  <c r="CK13" i="3" s="1"/>
  <c r="DU13" i="3"/>
  <c r="DY13" i="3" s="1"/>
  <c r="DM13" i="3"/>
  <c r="DE13" i="3"/>
  <c r="CW13" i="3"/>
  <c r="CO13" i="3"/>
  <c r="CS13" i="3" s="1"/>
  <c r="CW79" i="3"/>
  <c r="CO79" i="3"/>
  <c r="CS79" i="3" s="1"/>
  <c r="CG79" i="3"/>
  <c r="CK79" i="3" s="1"/>
  <c r="DU79" i="3"/>
  <c r="DY79" i="3" s="1"/>
  <c r="DM79" i="3"/>
  <c r="DE79" i="3"/>
  <c r="DM63" i="3"/>
  <c r="DQ63" i="3" s="1"/>
  <c r="DE63" i="3"/>
  <c r="DI63" i="3" s="1"/>
  <c r="CW63" i="3"/>
  <c r="CO63" i="3"/>
  <c r="CS63" i="3" s="1"/>
  <c r="DU63" i="3"/>
  <c r="DY63" i="3" s="1"/>
  <c r="CG63" i="3"/>
  <c r="CK63" i="3" s="1"/>
  <c r="DU47" i="3"/>
  <c r="DM47" i="3"/>
  <c r="DQ47" i="3" s="1"/>
  <c r="DE47" i="3"/>
  <c r="DI47" i="3" s="1"/>
  <c r="CW47" i="3"/>
  <c r="DA47" i="3" s="1"/>
  <c r="CO47" i="3"/>
  <c r="CS47" i="3" s="1"/>
  <c r="CG47" i="3"/>
  <c r="CK47" i="3" s="1"/>
  <c r="CG31" i="3"/>
  <c r="CK31" i="3" s="1"/>
  <c r="DU31" i="3"/>
  <c r="DY31" i="3" s="1"/>
  <c r="CO31" i="3"/>
  <c r="DM31" i="3"/>
  <c r="DQ31" i="3" s="1"/>
  <c r="DE31" i="3"/>
  <c r="DI31" i="3" s="1"/>
  <c r="CW31" i="3"/>
  <c r="BG67" i="3"/>
  <c r="AQ67" i="3"/>
  <c r="AU67" i="3" s="1"/>
  <c r="BW67" i="3"/>
  <c r="CA67" i="3" s="1"/>
  <c r="BO67" i="3"/>
  <c r="BS67" i="3" s="1"/>
  <c r="AY67" i="3"/>
  <c r="BC67" i="3" s="1"/>
  <c r="AI67" i="3"/>
  <c r="AM67" i="3" s="1"/>
  <c r="BO51" i="3"/>
  <c r="BS51" i="3" s="1"/>
  <c r="AY51" i="3"/>
  <c r="BC51" i="3" s="1"/>
  <c r="AI51" i="3"/>
  <c r="BG51" i="3"/>
  <c r="BK51" i="3" s="1"/>
  <c r="AQ51" i="3"/>
  <c r="BW51" i="3"/>
  <c r="CA51" i="3" s="1"/>
  <c r="BO43" i="3"/>
  <c r="BG43" i="3"/>
  <c r="BW27" i="3"/>
  <c r="CA27" i="3" s="1"/>
  <c r="BO27" i="3"/>
  <c r="AY27" i="3"/>
  <c r="BC27" i="3" s="1"/>
  <c r="AI27" i="3"/>
  <c r="AM27" i="3" s="1"/>
  <c r="BG27" i="3"/>
  <c r="BK27" i="3" s="1"/>
  <c r="AQ27" i="3"/>
  <c r="AU27" i="3" s="1"/>
  <c r="CO78" i="3"/>
  <c r="CG78" i="3"/>
  <c r="CK78" i="3" s="1"/>
  <c r="DU78" i="3"/>
  <c r="DY78" i="3" s="1"/>
  <c r="DM78" i="3"/>
  <c r="DQ78" i="3" s="1"/>
  <c r="CW78" i="3"/>
  <c r="DE78" i="3"/>
  <c r="DI78" i="3" s="1"/>
  <c r="DE62" i="3"/>
  <c r="DI62" i="3" s="1"/>
  <c r="CW62" i="3"/>
  <c r="CO62" i="3"/>
  <c r="CS62" i="3" s="1"/>
  <c r="CG62" i="3"/>
  <c r="CK62" i="3" s="1"/>
  <c r="DM62" i="3"/>
  <c r="DQ62" i="3" s="1"/>
  <c r="DU62" i="3"/>
  <c r="DY62" i="3" s="1"/>
  <c r="DM54" i="3"/>
  <c r="DE54" i="3"/>
  <c r="DI54" i="3" s="1"/>
  <c r="CW54" i="3"/>
  <c r="DA54" i="3" s="1"/>
  <c r="CO54" i="3"/>
  <c r="CS54" i="3" s="1"/>
  <c r="CG54" i="3"/>
  <c r="CK54" i="3" s="1"/>
  <c r="DU54" i="3"/>
  <c r="DY54" i="3" s="1"/>
  <c r="DU38" i="3"/>
  <c r="DY38" i="3" s="1"/>
  <c r="DM38" i="3"/>
  <c r="DQ38" i="3" s="1"/>
  <c r="DE38" i="3"/>
  <c r="DI38" i="3" s="1"/>
  <c r="CW38" i="3"/>
  <c r="DA38" i="3" s="1"/>
  <c r="CO38" i="3"/>
  <c r="CS38" i="3" s="1"/>
  <c r="CG38" i="3"/>
  <c r="CK38" i="3" s="1"/>
  <c r="DU30" i="3"/>
  <c r="DM30" i="3"/>
  <c r="DQ30" i="3" s="1"/>
  <c r="CG30" i="3"/>
  <c r="CK30" i="3" s="1"/>
  <c r="DE30" i="3"/>
  <c r="CW30" i="3"/>
  <c r="CO30" i="3"/>
  <c r="CS30" i="3" s="1"/>
  <c r="CG22" i="3"/>
  <c r="CK22" i="3" s="1"/>
  <c r="DU22" i="3"/>
  <c r="DY22" i="3" s="1"/>
  <c r="DM22" i="3"/>
  <c r="DQ22" i="3" s="1"/>
  <c r="CO22" i="3"/>
  <c r="CS22" i="3" s="1"/>
  <c r="DE22" i="3"/>
  <c r="DI22" i="3" s="1"/>
  <c r="CW22" i="3"/>
  <c r="DA22" i="3" s="1"/>
  <c r="CO14" i="3"/>
  <c r="CG14" i="3"/>
  <c r="CK14" i="3" s="1"/>
  <c r="CW14" i="3"/>
  <c r="DA14" i="3" s="1"/>
  <c r="DU14" i="3"/>
  <c r="DY14" i="3" s="1"/>
  <c r="DM14" i="3"/>
  <c r="DE14" i="3"/>
  <c r="DI14" i="3" s="1"/>
  <c r="DU76" i="3"/>
  <c r="DY76" i="3" s="1"/>
  <c r="DM76" i="3"/>
  <c r="DQ76" i="3" s="1"/>
  <c r="CG76" i="3"/>
  <c r="CK76" i="3" s="1"/>
  <c r="DE76" i="3"/>
  <c r="DI76" i="3" s="1"/>
  <c r="CW76" i="3"/>
  <c r="DA76" i="3" s="1"/>
  <c r="CO76" i="3"/>
  <c r="CS76" i="3" s="1"/>
  <c r="CG68" i="3"/>
  <c r="CK68" i="3" s="1"/>
  <c r="DU68" i="3"/>
  <c r="CO68" i="3"/>
  <c r="DM68" i="3"/>
  <c r="DQ68" i="3" s="1"/>
  <c r="DE68" i="3"/>
  <c r="CW68" i="3"/>
  <c r="CO60" i="3"/>
  <c r="CS60" i="3" s="1"/>
  <c r="CG60" i="3"/>
  <c r="CK60" i="3" s="1"/>
  <c r="DU60" i="3"/>
  <c r="DY60" i="3" s="1"/>
  <c r="CW60" i="3"/>
  <c r="DM60" i="3"/>
  <c r="DQ60" i="3" s="1"/>
  <c r="DE60" i="3"/>
  <c r="DI60" i="3" s="1"/>
  <c r="CW52" i="3"/>
  <c r="CO52" i="3"/>
  <c r="CS52" i="3" s="1"/>
  <c r="CG52" i="3"/>
  <c r="CK52" i="3" s="1"/>
  <c r="DE52" i="3"/>
  <c r="DI52" i="3" s="1"/>
  <c r="DU52" i="3"/>
  <c r="DY52" i="3" s="1"/>
  <c r="DM52" i="3"/>
  <c r="DQ52" i="3" s="1"/>
  <c r="DE44" i="3"/>
  <c r="DI44" i="3" s="1"/>
  <c r="CW44" i="3"/>
  <c r="DA44" i="3" s="1"/>
  <c r="CO44" i="3"/>
  <c r="CS44" i="3" s="1"/>
  <c r="CG44" i="3"/>
  <c r="CK44" i="3" s="1"/>
  <c r="DU44" i="3"/>
  <c r="DY44" i="3" s="1"/>
  <c r="DM44" i="3"/>
  <c r="DQ44" i="3" s="1"/>
  <c r="DM36" i="3"/>
  <c r="DE36" i="3"/>
  <c r="DI36" i="3" s="1"/>
  <c r="DU36" i="3"/>
  <c r="DY36" i="3" s="1"/>
  <c r="CW36" i="3"/>
  <c r="DA36" i="3" s="1"/>
  <c r="CO36" i="3"/>
  <c r="CG36" i="3"/>
  <c r="CK36" i="3" s="1"/>
  <c r="DU28" i="3"/>
  <c r="DY28" i="3" s="1"/>
  <c r="DM28" i="3"/>
  <c r="DE28" i="3"/>
  <c r="DI28" i="3" s="1"/>
  <c r="CW28" i="3"/>
  <c r="DA28" i="3" s="1"/>
  <c r="CO28" i="3"/>
  <c r="CS28" i="3" s="1"/>
  <c r="CG28" i="3"/>
  <c r="CK28" i="3" s="1"/>
  <c r="DU20" i="3"/>
  <c r="DM20" i="3"/>
  <c r="DQ20" i="3" s="1"/>
  <c r="DE20" i="3"/>
  <c r="DI20" i="3" s="1"/>
  <c r="CW20" i="3"/>
  <c r="CO20" i="3"/>
  <c r="CG20" i="3"/>
  <c r="CK20" i="3" s="1"/>
  <c r="DU12" i="3"/>
  <c r="DY12" i="3" s="1"/>
  <c r="DM12" i="3"/>
  <c r="DQ12" i="3" s="1"/>
  <c r="DE12" i="3"/>
  <c r="DI12" i="3" s="1"/>
  <c r="CG12" i="3"/>
  <c r="CK12" i="3" s="1"/>
  <c r="CW12" i="3"/>
  <c r="DA12" i="3" s="1"/>
  <c r="CO12" i="3"/>
  <c r="CS12" i="3" s="1"/>
  <c r="DU75" i="3"/>
  <c r="DM75" i="3"/>
  <c r="DQ75" i="3" s="1"/>
  <c r="DE75" i="3"/>
  <c r="DI75" i="3" s="1"/>
  <c r="CW75" i="3"/>
  <c r="DA75" i="3" s="1"/>
  <c r="CO75" i="3"/>
  <c r="CG75" i="3"/>
  <c r="CK75" i="3" s="1"/>
  <c r="DU67" i="3"/>
  <c r="DM67" i="3"/>
  <c r="DQ67" i="3" s="1"/>
  <c r="DE67" i="3"/>
  <c r="DI67" i="3" s="1"/>
  <c r="CW67" i="3"/>
  <c r="DA67" i="3" s="1"/>
  <c r="CO67" i="3"/>
  <c r="CS67" i="3" s="1"/>
  <c r="CG67" i="3"/>
  <c r="CK67" i="3" s="1"/>
  <c r="CG59" i="3"/>
  <c r="CK59" i="3" s="1"/>
  <c r="CO59" i="3"/>
  <c r="DU59" i="3"/>
  <c r="DY59" i="3" s="1"/>
  <c r="DM59" i="3"/>
  <c r="DQ59" i="3" s="1"/>
  <c r="DE59" i="3"/>
  <c r="CW59" i="3"/>
  <c r="DA59" i="3" s="1"/>
  <c r="CO51" i="3"/>
  <c r="CS51" i="3" s="1"/>
  <c r="CG51" i="3"/>
  <c r="CK51" i="3" s="1"/>
  <c r="CW51" i="3"/>
  <c r="DA51" i="3" s="1"/>
  <c r="DU51" i="3"/>
  <c r="DY51" i="3" s="1"/>
  <c r="DM51" i="3"/>
  <c r="DQ51" i="3" s="1"/>
  <c r="DE51" i="3"/>
  <c r="CW43" i="3"/>
  <c r="CO43" i="3"/>
  <c r="CS43" i="3" s="1"/>
  <c r="CG43" i="3"/>
  <c r="CK43" i="3" s="1"/>
  <c r="DU43" i="3"/>
  <c r="DY43" i="3" s="1"/>
  <c r="DM43" i="3"/>
  <c r="DE43" i="3"/>
  <c r="DE35" i="3"/>
  <c r="DI35" i="3" s="1"/>
  <c r="CW35" i="3"/>
  <c r="DM35" i="3"/>
  <c r="DQ35" i="3" s="1"/>
  <c r="CO35" i="3"/>
  <c r="CG35" i="3"/>
  <c r="CK35" i="3" s="1"/>
  <c r="DU35" i="3"/>
  <c r="DY35" i="3" s="1"/>
  <c r="DM27" i="3"/>
  <c r="DE27" i="3"/>
  <c r="DI27" i="3" s="1"/>
  <c r="CW27" i="3"/>
  <c r="DA27" i="3" s="1"/>
  <c r="CO27" i="3"/>
  <c r="CS27" i="3" s="1"/>
  <c r="CG27" i="3"/>
  <c r="CK27" i="3" s="1"/>
  <c r="DU27" i="3"/>
  <c r="DY27" i="3" s="1"/>
  <c r="DU19" i="3"/>
  <c r="DM19" i="3"/>
  <c r="DQ19" i="3" s="1"/>
  <c r="DE19" i="3"/>
  <c r="DI19" i="3" s="1"/>
  <c r="CW19" i="3"/>
  <c r="DA19" i="3" s="1"/>
  <c r="CO19" i="3"/>
  <c r="CS19" i="3" s="1"/>
  <c r="CG19" i="3"/>
  <c r="CK19" i="3" s="1"/>
  <c r="DU11" i="3"/>
  <c r="DM11" i="3"/>
  <c r="DQ11" i="3" s="1"/>
  <c r="DE11" i="3"/>
  <c r="DI11" i="3" s="1"/>
  <c r="CW11" i="3"/>
  <c r="DA11" i="3" s="1"/>
  <c r="CO11" i="3"/>
  <c r="CG11" i="3"/>
  <c r="CK11" i="3" s="1"/>
  <c r="DU39" i="3"/>
  <c r="DY39" i="3" s="1"/>
  <c r="DM39" i="3"/>
  <c r="DQ39" i="3" s="1"/>
  <c r="DE39" i="3"/>
  <c r="DI39" i="3" s="1"/>
  <c r="CG39" i="3"/>
  <c r="CK39" i="3" s="1"/>
  <c r="CW39" i="3"/>
  <c r="DA39" i="3" s="1"/>
  <c r="CO39" i="3"/>
  <c r="CS39" i="3" s="1"/>
  <c r="DM8" i="3"/>
  <c r="CG8" i="3"/>
  <c r="CK8" i="3" s="1"/>
  <c r="DE8" i="3"/>
  <c r="DI8" i="3" s="1"/>
  <c r="CW8" i="3"/>
  <c r="DU8" i="3"/>
  <c r="DY8" i="3" s="1"/>
  <c r="CO8" i="3"/>
  <c r="CS8" i="3" s="1"/>
  <c r="DU74" i="3"/>
  <c r="DY74" i="3" s="1"/>
  <c r="DM74" i="3"/>
  <c r="DE74" i="3"/>
  <c r="DI74" i="3" s="1"/>
  <c r="CW74" i="3"/>
  <c r="DA74" i="3" s="1"/>
  <c r="CO74" i="3"/>
  <c r="CS74" i="3" s="1"/>
  <c r="CG74" i="3"/>
  <c r="CK74" i="3" s="1"/>
  <c r="DU66" i="3"/>
  <c r="DY66" i="3" s="1"/>
  <c r="DM66" i="3"/>
  <c r="DE66" i="3"/>
  <c r="CW66" i="3"/>
  <c r="DA66" i="3" s="1"/>
  <c r="CO66" i="3"/>
  <c r="CG66" i="3"/>
  <c r="CK66" i="3" s="1"/>
  <c r="CG58" i="3"/>
  <c r="CK58" i="3" s="1"/>
  <c r="DU58" i="3"/>
  <c r="DM58" i="3"/>
  <c r="DQ58" i="3" s="1"/>
  <c r="DE58" i="3"/>
  <c r="DI58" i="3" s="1"/>
  <c r="CW58" i="3"/>
  <c r="DA58" i="3" s="1"/>
  <c r="CO58" i="3"/>
  <c r="CS58" i="3" s="1"/>
  <c r="CG50" i="3"/>
  <c r="CK50" i="3" s="1"/>
  <c r="DU50" i="3"/>
  <c r="DY50" i="3" s="1"/>
  <c r="DM50" i="3"/>
  <c r="DQ50" i="3" s="1"/>
  <c r="DE50" i="3"/>
  <c r="CW50" i="3"/>
  <c r="CO50" i="3"/>
  <c r="CS50" i="3" s="1"/>
  <c r="CO42" i="3"/>
  <c r="CS42" i="3" s="1"/>
  <c r="CG42" i="3"/>
  <c r="CK42" i="3" s="1"/>
  <c r="CW42" i="3"/>
  <c r="DA42" i="3" s="1"/>
  <c r="DU42" i="3"/>
  <c r="DY42" i="3" s="1"/>
  <c r="DM42" i="3"/>
  <c r="DQ42" i="3" s="1"/>
  <c r="DE42" i="3"/>
  <c r="CW34" i="3"/>
  <c r="CO34" i="3"/>
  <c r="CS34" i="3" s="1"/>
  <c r="DE34" i="3"/>
  <c r="DI34" i="3" s="1"/>
  <c r="CG34" i="3"/>
  <c r="CK34" i="3" s="1"/>
  <c r="DU34" i="3"/>
  <c r="DM34" i="3"/>
  <c r="DQ34" i="3" s="1"/>
  <c r="DE26" i="3"/>
  <c r="DI26" i="3" s="1"/>
  <c r="CW26" i="3"/>
  <c r="CO26" i="3"/>
  <c r="CS26" i="3" s="1"/>
  <c r="CG26" i="3"/>
  <c r="CK26" i="3" s="1"/>
  <c r="DM26" i="3"/>
  <c r="DQ26" i="3" s="1"/>
  <c r="DU26" i="3"/>
  <c r="DY26" i="3" s="1"/>
  <c r="DM18" i="3"/>
  <c r="DE18" i="3"/>
  <c r="DI18" i="3" s="1"/>
  <c r="CW18" i="3"/>
  <c r="DA18" i="3" s="1"/>
  <c r="CO18" i="3"/>
  <c r="DU18" i="3"/>
  <c r="DY18" i="3" s="1"/>
  <c r="CG18" i="3"/>
  <c r="CK18" i="3" s="1"/>
  <c r="DU10" i="3"/>
  <c r="DY10" i="3" s="1"/>
  <c r="DM10" i="3"/>
  <c r="DE10" i="3"/>
  <c r="DI10" i="3" s="1"/>
  <c r="CW10" i="3"/>
  <c r="DA10" i="3" s="1"/>
  <c r="CO10" i="3"/>
  <c r="CS10" i="3" s="1"/>
  <c r="CG10" i="3"/>
  <c r="CK10" i="3" s="1"/>
  <c r="CW15" i="3"/>
  <c r="CO15" i="3"/>
  <c r="CG15" i="3"/>
  <c r="CK15" i="3" s="1"/>
  <c r="DE15" i="3"/>
  <c r="DI15" i="3" s="1"/>
  <c r="DU15" i="3"/>
  <c r="DM15" i="3"/>
  <c r="DQ15" i="3" s="1"/>
  <c r="DE81" i="3"/>
  <c r="DI81" i="3" s="1"/>
  <c r="CW81" i="3"/>
  <c r="CO81" i="3"/>
  <c r="CG81" i="3"/>
  <c r="CK81" i="3" s="1"/>
  <c r="DU81" i="3"/>
  <c r="DY81" i="3" s="1"/>
  <c r="DM81" i="3"/>
  <c r="DQ81" i="3" s="1"/>
  <c r="DM73" i="3"/>
  <c r="DE73" i="3"/>
  <c r="DI73" i="3" s="1"/>
  <c r="CW73" i="3"/>
  <c r="DA73" i="3" s="1"/>
  <c r="CO73" i="3"/>
  <c r="CG73" i="3"/>
  <c r="CK73" i="3" s="1"/>
  <c r="DU73" i="3"/>
  <c r="DY73" i="3" s="1"/>
  <c r="DU65" i="3"/>
  <c r="DY65" i="3" s="1"/>
  <c r="DM65" i="3"/>
  <c r="DQ65" i="3" s="1"/>
  <c r="DE65" i="3"/>
  <c r="DI65" i="3" s="1"/>
  <c r="CW65" i="3"/>
  <c r="DA65" i="3" s="1"/>
  <c r="CO65" i="3"/>
  <c r="CS65" i="3" s="1"/>
  <c r="CG65" i="3"/>
  <c r="CK65" i="3" s="1"/>
  <c r="DU57" i="3"/>
  <c r="DY57" i="3" s="1"/>
  <c r="DM57" i="3"/>
  <c r="DQ57" i="3" s="1"/>
  <c r="DE57" i="3"/>
  <c r="DI57" i="3" s="1"/>
  <c r="CW57" i="3"/>
  <c r="DA57" i="3" s="1"/>
  <c r="CO57" i="3"/>
  <c r="CG57" i="3"/>
  <c r="CK57" i="3" s="1"/>
  <c r="DU49" i="3"/>
  <c r="DY49" i="3" s="1"/>
  <c r="DM49" i="3"/>
  <c r="DQ49" i="3" s="1"/>
  <c r="DE49" i="3"/>
  <c r="DI49" i="3" s="1"/>
  <c r="CW49" i="3"/>
  <c r="DA49" i="3" s="1"/>
  <c r="CG49" i="3"/>
  <c r="CK49" i="3" s="1"/>
  <c r="CO49" i="3"/>
  <c r="CS49" i="3" s="1"/>
  <c r="CG41" i="3"/>
  <c r="CK41" i="3" s="1"/>
  <c r="DU41" i="3"/>
  <c r="DY41" i="3" s="1"/>
  <c r="DM41" i="3"/>
  <c r="DQ41" i="3" s="1"/>
  <c r="DE41" i="3"/>
  <c r="CO41" i="3"/>
  <c r="CW41" i="3"/>
  <c r="DA41" i="3" s="1"/>
  <c r="CO33" i="3"/>
  <c r="CS33" i="3" s="1"/>
  <c r="CG33" i="3"/>
  <c r="CK33" i="3" s="1"/>
  <c r="DU33" i="3"/>
  <c r="DY33" i="3" s="1"/>
  <c r="DM33" i="3"/>
  <c r="DQ33" i="3" s="1"/>
  <c r="DE33" i="3"/>
  <c r="DI33" i="3" s="1"/>
  <c r="CW33" i="3"/>
  <c r="CW25" i="3"/>
  <c r="CO25" i="3"/>
  <c r="CS25" i="3" s="1"/>
  <c r="CG25" i="3"/>
  <c r="CK25" i="3" s="1"/>
  <c r="DU25" i="3"/>
  <c r="DY25" i="3" s="1"/>
  <c r="DE25" i="3"/>
  <c r="DM25" i="3"/>
  <c r="DQ25" i="3" s="1"/>
  <c r="DE17" i="3"/>
  <c r="DI17" i="3" s="1"/>
  <c r="CW17" i="3"/>
  <c r="CO17" i="3"/>
  <c r="DM17" i="3"/>
  <c r="DQ17" i="3" s="1"/>
  <c r="CG17" i="3"/>
  <c r="CK17" i="3" s="1"/>
  <c r="DU17" i="3"/>
  <c r="DM9" i="3"/>
  <c r="DE9" i="3"/>
  <c r="CW9" i="3"/>
  <c r="DA9" i="3" s="1"/>
  <c r="CO9" i="3"/>
  <c r="CG9" i="3"/>
  <c r="CK9" i="3" s="1"/>
  <c r="DU9" i="3"/>
  <c r="DY9" i="3" s="1"/>
  <c r="BW11" i="3"/>
  <c r="BW76" i="3"/>
  <c r="CA76" i="3" s="1"/>
  <c r="AQ76" i="3"/>
  <c r="AU76" i="3" s="1"/>
  <c r="AY61" i="3"/>
  <c r="AQ49" i="3"/>
  <c r="AU49" i="3" s="1"/>
  <c r="AQ11" i="3"/>
  <c r="CO80" i="3"/>
  <c r="CO72" i="3"/>
  <c r="CO64" i="3"/>
  <c r="CS64" i="3" s="1"/>
  <c r="CO56" i="3"/>
  <c r="CS56" i="3" s="1"/>
  <c r="CO48" i="3"/>
  <c r="CO40" i="3"/>
  <c r="CO32" i="3"/>
  <c r="CS32" i="3" s="1"/>
  <c r="CO24" i="3"/>
  <c r="CO16" i="3"/>
  <c r="CS16" i="3" s="1"/>
  <c r="DU80" i="3"/>
  <c r="DU72" i="3"/>
  <c r="DU64" i="3"/>
  <c r="DY64" i="3" s="1"/>
  <c r="DU56" i="3"/>
  <c r="DU48" i="3"/>
  <c r="DY48" i="3" s="1"/>
  <c r="DU40" i="3"/>
  <c r="DY40" i="3" s="1"/>
  <c r="DU32" i="3"/>
  <c r="DU24" i="3"/>
  <c r="DY24" i="3" s="1"/>
  <c r="DU16" i="3"/>
  <c r="CW80" i="3"/>
  <c r="DA80" i="3" s="1"/>
  <c r="CW72" i="3"/>
  <c r="DA72" i="3" s="1"/>
  <c r="CW64" i="3"/>
  <c r="DA64" i="3" s="1"/>
  <c r="CW56" i="3"/>
  <c r="DA56" i="3" s="1"/>
  <c r="CW48" i="3"/>
  <c r="DA48" i="3" s="1"/>
  <c r="CW40" i="3"/>
  <c r="DA40" i="3" s="1"/>
  <c r="CW32" i="3"/>
  <c r="CW24" i="3"/>
  <c r="DA24" i="3" s="1"/>
  <c r="CW16" i="3"/>
  <c r="DA16" i="3" s="1"/>
  <c r="DE80" i="3"/>
  <c r="DI80" i="3" s="1"/>
  <c r="DE72" i="3"/>
  <c r="DE64" i="3"/>
  <c r="DE56" i="3"/>
  <c r="DI56" i="3" s="1"/>
  <c r="DE48" i="3"/>
  <c r="DE40" i="3"/>
  <c r="DI40" i="3" s="1"/>
  <c r="DE32" i="3"/>
  <c r="DI32" i="3" s="1"/>
  <c r="DE24" i="3"/>
  <c r="DE16" i="3"/>
  <c r="DI16" i="3" s="1"/>
  <c r="CG80" i="3"/>
  <c r="CK80" i="3" s="1"/>
  <c r="CG72" i="3"/>
  <c r="CK72" i="3" s="1"/>
  <c r="CG64" i="3"/>
  <c r="CK64" i="3" s="1"/>
  <c r="CG56" i="3"/>
  <c r="CK56" i="3" s="1"/>
  <c r="CG48" i="3"/>
  <c r="CK48" i="3" s="1"/>
  <c r="CG40" i="3"/>
  <c r="CK40" i="3" s="1"/>
  <c r="CG32" i="3"/>
  <c r="CK32" i="3" s="1"/>
  <c r="CG24" i="3"/>
  <c r="CK24" i="3" s="1"/>
  <c r="CG16" i="3"/>
  <c r="CK16" i="3" s="1"/>
  <c r="BW14" i="3"/>
  <c r="AI14" i="3"/>
  <c r="AM14" i="3" s="1"/>
  <c r="BO74" i="3"/>
  <c r="BS74" i="3" s="1"/>
  <c r="BG74" i="3"/>
  <c r="AY74" i="3"/>
  <c r="BC74" i="3" s="1"/>
  <c r="AQ74" i="3"/>
  <c r="AU74" i="3" s="1"/>
  <c r="BW74" i="3"/>
  <c r="CA74" i="3" s="1"/>
  <c r="AI74" i="3"/>
  <c r="AY34" i="3"/>
  <c r="BC34" i="3" s="1"/>
  <c r="BW34" i="3"/>
  <c r="CA34" i="3" s="1"/>
  <c r="AI26" i="3"/>
  <c r="BG26" i="3"/>
  <c r="BK26" i="3" s="1"/>
  <c r="AY26" i="3"/>
  <c r="BC26" i="3" s="1"/>
  <c r="AQ26" i="3"/>
  <c r="AU26" i="3" s="1"/>
  <c r="BW26" i="3"/>
  <c r="BO26" i="3"/>
  <c r="AY58" i="3"/>
  <c r="AI44" i="3"/>
  <c r="AM44" i="3" s="1"/>
  <c r="AI17" i="3"/>
  <c r="BW44" i="3"/>
  <c r="BG44" i="3"/>
  <c r="BO44" i="3"/>
  <c r="BS44" i="3" s="1"/>
  <c r="BW17" i="3"/>
  <c r="AQ44" i="3"/>
  <c r="AU44" i="3" s="1"/>
  <c r="AQ17" i="3"/>
  <c r="AU17" i="3" s="1"/>
  <c r="BG17" i="3"/>
  <c r="BK17" i="3" s="1"/>
  <c r="AI81" i="3"/>
  <c r="AM81" i="3" s="1"/>
  <c r="AI58" i="3"/>
  <c r="BW81" i="3"/>
  <c r="CA81" i="3" s="1"/>
  <c r="BO69" i="3"/>
  <c r="BS69" i="3" s="1"/>
  <c r="AQ69" i="3"/>
  <c r="AU69" i="3" s="1"/>
  <c r="AI69" i="3"/>
  <c r="BW69" i="3"/>
  <c r="CA69" i="3" s="1"/>
  <c r="AY69" i="3"/>
  <c r="BC69" i="3" s="1"/>
  <c r="BG69" i="3"/>
  <c r="BG45" i="3"/>
  <c r="BK45" i="3" s="1"/>
  <c r="BO45" i="3"/>
  <c r="AQ45" i="3"/>
  <c r="AU45" i="3" s="1"/>
  <c r="AI45" i="3"/>
  <c r="AM45" i="3" s="1"/>
  <c r="AY45" i="3"/>
  <c r="BW45" i="3"/>
  <c r="CA45" i="3" s="1"/>
  <c r="AQ37" i="3"/>
  <c r="AU37" i="3" s="1"/>
  <c r="AI37" i="3"/>
  <c r="AM37" i="3" s="1"/>
  <c r="BW37" i="3"/>
  <c r="AY37" i="3"/>
  <c r="BC37" i="3" s="1"/>
  <c r="BO37" i="3"/>
  <c r="BG37" i="3"/>
  <c r="BG29" i="3"/>
  <c r="BO29" i="3"/>
  <c r="BS29" i="3" s="1"/>
  <c r="AQ29" i="3"/>
  <c r="AU29" i="3" s="1"/>
  <c r="AI29" i="3"/>
  <c r="AM29" i="3" s="1"/>
  <c r="BW29" i="3"/>
  <c r="AY29" i="3"/>
  <c r="BC29" i="3" s="1"/>
  <c r="AQ21" i="3"/>
  <c r="AU21" i="3" s="1"/>
  <c r="AI21" i="3"/>
  <c r="AM21" i="3" s="1"/>
  <c r="BW21" i="3"/>
  <c r="AY21" i="3"/>
  <c r="BG21" i="3"/>
  <c r="BO21" i="3"/>
  <c r="BS21" i="3" s="1"/>
  <c r="BG60" i="3"/>
  <c r="BK60" i="3" s="1"/>
  <c r="BO60" i="3"/>
  <c r="BS60" i="3" s="1"/>
  <c r="AQ60" i="3"/>
  <c r="AU60" i="3" s="1"/>
  <c r="AI60" i="3"/>
  <c r="AM60" i="3" s="1"/>
  <c r="BW60" i="3"/>
  <c r="AY60" i="3"/>
  <c r="BW20" i="3"/>
  <c r="CA20" i="3" s="1"/>
  <c r="AY20" i="3"/>
  <c r="AQ20" i="3"/>
  <c r="BG20" i="3"/>
  <c r="BK20" i="3" s="1"/>
  <c r="AI20" i="3"/>
  <c r="BO20" i="3"/>
  <c r="BS20" i="3" s="1"/>
  <c r="AY66" i="3"/>
  <c r="BC66" i="3" s="1"/>
  <c r="BG66" i="3"/>
  <c r="BK66" i="3" s="1"/>
  <c r="BO66" i="3"/>
  <c r="BS66" i="3" s="1"/>
  <c r="AQ66" i="3"/>
  <c r="AI66" i="3"/>
  <c r="BW66" i="3"/>
  <c r="BO42" i="3"/>
  <c r="BS42" i="3" s="1"/>
  <c r="AQ42" i="3"/>
  <c r="AU42" i="3" s="1"/>
  <c r="AI42" i="3"/>
  <c r="BW42" i="3"/>
  <c r="CA42" i="3" s="1"/>
  <c r="AY42" i="3"/>
  <c r="BC42" i="3" s="1"/>
  <c r="BG42" i="3"/>
  <c r="AI10" i="3"/>
  <c r="AM10" i="3" s="1"/>
  <c r="BO10" i="3"/>
  <c r="BS10" i="3" s="1"/>
  <c r="AQ10" i="3"/>
  <c r="AU10" i="3" s="1"/>
  <c r="BW10" i="3"/>
  <c r="CA10" i="3" s="1"/>
  <c r="AY10" i="3"/>
  <c r="BG10" i="3"/>
  <c r="BW57" i="3"/>
  <c r="CA57" i="3" s="1"/>
  <c r="BO57" i="3"/>
  <c r="BS57" i="3" s="1"/>
  <c r="BO33" i="3"/>
  <c r="AY33" i="3"/>
  <c r="BC33" i="3" s="1"/>
  <c r="BW8" i="3"/>
  <c r="CA8" i="3" s="1"/>
  <c r="AQ8" i="3"/>
  <c r="AU8" i="3" s="1"/>
  <c r="BO8" i="3"/>
  <c r="BS8" i="3" s="1"/>
  <c r="AI8" i="3"/>
  <c r="AM8" i="3" s="1"/>
  <c r="BG8" i="3"/>
  <c r="BK8" i="3" s="1"/>
  <c r="AY8" i="3"/>
  <c r="BC8" i="3" s="1"/>
  <c r="BO52" i="3"/>
  <c r="BW61" i="3"/>
  <c r="CA61" i="3" s="1"/>
  <c r="AI61" i="3"/>
  <c r="AM61" i="3" s="1"/>
  <c r="AI34" i="3"/>
  <c r="AM34" i="3" s="1"/>
  <c r="AQ61" i="3"/>
  <c r="AQ34" i="3"/>
  <c r="AY43" i="3"/>
  <c r="BC43" i="3" s="1"/>
  <c r="BG52" i="3"/>
  <c r="BK52" i="3" s="1"/>
  <c r="BO61" i="3"/>
  <c r="BS61" i="3" s="1"/>
  <c r="BO34" i="3"/>
  <c r="BS34" i="3" s="1"/>
  <c r="BW43" i="3"/>
  <c r="CA43" i="3" s="1"/>
  <c r="AI43" i="3"/>
  <c r="AM43" i="3" s="1"/>
  <c r="AQ43" i="3"/>
  <c r="AY52" i="3"/>
  <c r="BC52" i="3" s="1"/>
  <c r="BG34" i="3"/>
  <c r="BK34" i="3" s="1"/>
  <c r="BW52" i="3"/>
  <c r="CA52" i="3" s="1"/>
  <c r="AI52" i="3"/>
  <c r="AY79" i="3"/>
  <c r="BG79" i="3"/>
  <c r="BK79" i="3" s="1"/>
  <c r="AY71" i="3"/>
  <c r="BG71" i="3"/>
  <c r="BK71" i="3" s="1"/>
  <c r="AY63" i="3"/>
  <c r="BC63" i="3" s="1"/>
  <c r="BG63" i="3"/>
  <c r="BK63" i="3" s="1"/>
  <c r="AY55" i="3"/>
  <c r="BC55" i="3" s="1"/>
  <c r="BG55" i="3"/>
  <c r="AY47" i="3"/>
  <c r="BG47" i="3"/>
  <c r="BK47" i="3" s="1"/>
  <c r="AY39" i="3"/>
  <c r="BC39" i="3" s="1"/>
  <c r="BG39" i="3"/>
  <c r="AY31" i="3"/>
  <c r="BC31" i="3" s="1"/>
  <c r="BG31" i="3"/>
  <c r="BK31" i="3" s="1"/>
  <c r="AY23" i="3"/>
  <c r="BC23" i="3" s="1"/>
  <c r="BG23" i="3"/>
  <c r="BK23" i="3" s="1"/>
  <c r="AY15" i="3"/>
  <c r="BC15" i="3" s="1"/>
  <c r="BG15" i="3"/>
  <c r="BK15" i="3" s="1"/>
  <c r="BW13" i="3"/>
  <c r="CA13" i="3" s="1"/>
  <c r="AY13" i="3"/>
  <c r="BO13" i="3"/>
  <c r="BS13" i="3" s="1"/>
  <c r="AQ13" i="3"/>
  <c r="AU13" i="3" s="1"/>
  <c r="BG13" i="3"/>
  <c r="BK13" i="3" s="1"/>
  <c r="AI13" i="3"/>
  <c r="BG62" i="3"/>
  <c r="BK62" i="3" s="1"/>
  <c r="AI78" i="3"/>
  <c r="AM78" i="3" s="1"/>
  <c r="AI22" i="3"/>
  <c r="AQ46" i="3"/>
  <c r="AU46" i="3" s="1"/>
  <c r="AY78" i="3"/>
  <c r="BC78" i="3" s="1"/>
  <c r="BG70" i="3"/>
  <c r="BK70" i="3" s="1"/>
  <c r="BG22" i="3"/>
  <c r="BK22" i="3" s="1"/>
  <c r="AQ54" i="3"/>
  <c r="AY46" i="3"/>
  <c r="AI46" i="3"/>
  <c r="AQ14" i="3"/>
  <c r="AU14" i="3" s="1"/>
  <c r="AY14" i="3"/>
  <c r="AI54" i="3"/>
  <c r="AM54" i="3" s="1"/>
  <c r="AQ78" i="3"/>
  <c r="AQ22" i="3"/>
  <c r="AU22" i="3" s="1"/>
  <c r="BG25" i="3"/>
  <c r="BK25" i="3" s="1"/>
  <c r="BO81" i="3"/>
  <c r="BO17" i="3"/>
  <c r="BS17" i="3" s="1"/>
  <c r="AY57" i="3"/>
  <c r="BC57" i="3" s="1"/>
  <c r="AY25" i="3"/>
  <c r="BW41" i="3"/>
  <c r="CA41" i="3" s="1"/>
  <c r="AI57" i="3"/>
  <c r="AI25" i="3"/>
  <c r="AQ57" i="3"/>
  <c r="AU57" i="3" s="1"/>
  <c r="AQ25" i="3"/>
  <c r="AU25" i="3" s="1"/>
  <c r="AY54" i="3"/>
  <c r="AY22" i="3"/>
  <c r="BC22" i="3" s="1"/>
  <c r="BG78" i="3"/>
  <c r="BK78" i="3" s="1"/>
  <c r="BG33" i="3"/>
  <c r="BG14" i="3"/>
  <c r="BK14" i="3" s="1"/>
  <c r="BO41" i="3"/>
  <c r="BS41" i="3" s="1"/>
  <c r="BW65" i="3"/>
  <c r="CA65" i="3" s="1"/>
  <c r="BW25" i="3"/>
  <c r="CA25" i="3" s="1"/>
  <c r="AQ33" i="3"/>
  <c r="AU33" i="3" s="1"/>
  <c r="AY30" i="3"/>
  <c r="BC30" i="3" s="1"/>
  <c r="BW49" i="3"/>
  <c r="AY62" i="3"/>
  <c r="BC62" i="3" s="1"/>
  <c r="BG30" i="3"/>
  <c r="BK30" i="3" s="1"/>
  <c r="AI62" i="3"/>
  <c r="AI30" i="3"/>
  <c r="AM30" i="3" s="1"/>
  <c r="AQ62" i="3"/>
  <c r="AU62" i="3" s="1"/>
  <c r="AQ30" i="3"/>
  <c r="AU30" i="3" s="1"/>
  <c r="AY73" i="3"/>
  <c r="BC73" i="3" s="1"/>
  <c r="AY41" i="3"/>
  <c r="AY9" i="3"/>
  <c r="BC9" i="3" s="1"/>
  <c r="BG57" i="3"/>
  <c r="BK57" i="3" s="1"/>
  <c r="BG38" i="3"/>
  <c r="BK38" i="3" s="1"/>
  <c r="BO49" i="3"/>
  <c r="BS49" i="3" s="1"/>
  <c r="BW73" i="3"/>
  <c r="CA73" i="3" s="1"/>
  <c r="BW9" i="3"/>
  <c r="CA9" i="3" s="1"/>
  <c r="AY65" i="3"/>
  <c r="BC65" i="3" s="1"/>
  <c r="BO65" i="3"/>
  <c r="BS65" i="3" s="1"/>
  <c r="AI65" i="3"/>
  <c r="AM65" i="3" s="1"/>
  <c r="AQ65" i="3"/>
  <c r="AU65" i="3" s="1"/>
  <c r="BG49" i="3"/>
  <c r="BK49" i="3" s="1"/>
  <c r="AI73" i="3"/>
  <c r="AI41" i="3"/>
  <c r="AM41" i="3" s="1"/>
  <c r="AI9" i="3"/>
  <c r="AM9" i="3" s="1"/>
  <c r="AQ73" i="3"/>
  <c r="AU73" i="3" s="1"/>
  <c r="AQ41" i="3"/>
  <c r="AQ9" i="3"/>
  <c r="AY70" i="3"/>
  <c r="BC70" i="3" s="1"/>
  <c r="AY38" i="3"/>
  <c r="BG46" i="3"/>
  <c r="BK46" i="3" s="1"/>
  <c r="BO73" i="3"/>
  <c r="BS73" i="3" s="1"/>
  <c r="BO9" i="3"/>
  <c r="BS9" i="3" s="1"/>
  <c r="BW33" i="3"/>
  <c r="CA33" i="3" s="1"/>
  <c r="AI33" i="3"/>
  <c r="AI70" i="3"/>
  <c r="AM70" i="3" s="1"/>
  <c r="AI38" i="3"/>
  <c r="AM38" i="3" s="1"/>
  <c r="AQ70" i="3"/>
  <c r="AU70" i="3" s="1"/>
  <c r="AQ38" i="3"/>
  <c r="AU38" i="3" s="1"/>
  <c r="BG54" i="3"/>
  <c r="BK54" i="3" s="1"/>
  <c r="AI64" i="3"/>
  <c r="AM64" i="3" s="1"/>
  <c r="AI32" i="3"/>
  <c r="AM32" i="3" s="1"/>
  <c r="BO64" i="3"/>
  <c r="BS64" i="3" s="1"/>
  <c r="BO32" i="3"/>
  <c r="BS32" i="3" s="1"/>
  <c r="AI79" i="3"/>
  <c r="AM79" i="3" s="1"/>
  <c r="AI71" i="3"/>
  <c r="AM71" i="3" s="1"/>
  <c r="AI63" i="3"/>
  <c r="AI55" i="3"/>
  <c r="AI47" i="3"/>
  <c r="AM47" i="3" s="1"/>
  <c r="AI39" i="3"/>
  <c r="AM39" i="3" s="1"/>
  <c r="AI31" i="3"/>
  <c r="AI23" i="3"/>
  <c r="AI15" i="3"/>
  <c r="AM15" i="3" s="1"/>
  <c r="BO79" i="3"/>
  <c r="BS79" i="3" s="1"/>
  <c r="BO71" i="3"/>
  <c r="BS71" i="3" s="1"/>
  <c r="BO63" i="3"/>
  <c r="BS63" i="3" s="1"/>
  <c r="BO55" i="3"/>
  <c r="BS55" i="3" s="1"/>
  <c r="BO47" i="3"/>
  <c r="BS47" i="3" s="1"/>
  <c r="BO39" i="3"/>
  <c r="BO31" i="3"/>
  <c r="BS31" i="3" s="1"/>
  <c r="BO23" i="3"/>
  <c r="BS23" i="3" s="1"/>
  <c r="BO15" i="3"/>
  <c r="AI72" i="3"/>
  <c r="AI40" i="3"/>
  <c r="AM40" i="3" s="1"/>
  <c r="BO72" i="3"/>
  <c r="BS72" i="3" s="1"/>
  <c r="BO56" i="3"/>
  <c r="BS56" i="3" s="1"/>
  <c r="BO24" i="3"/>
  <c r="BS24" i="3" s="1"/>
  <c r="AQ80" i="3"/>
  <c r="AU80" i="3" s="1"/>
  <c r="AQ72" i="3"/>
  <c r="AU72" i="3" s="1"/>
  <c r="AQ64" i="3"/>
  <c r="AU64" i="3" s="1"/>
  <c r="AQ56" i="3"/>
  <c r="AU56" i="3" s="1"/>
  <c r="AQ48" i="3"/>
  <c r="AU48" i="3" s="1"/>
  <c r="AQ40" i="3"/>
  <c r="AU40" i="3" s="1"/>
  <c r="AQ32" i="3"/>
  <c r="AU32" i="3" s="1"/>
  <c r="AQ24" i="3"/>
  <c r="AQ16" i="3"/>
  <c r="AU16" i="3" s="1"/>
  <c r="BO78" i="3"/>
  <c r="BS78" i="3" s="1"/>
  <c r="BO70" i="3"/>
  <c r="BS70" i="3" s="1"/>
  <c r="BO62" i="3"/>
  <c r="BS62" i="3" s="1"/>
  <c r="BO54" i="3"/>
  <c r="BS54" i="3" s="1"/>
  <c r="BO46" i="3"/>
  <c r="BS46" i="3" s="1"/>
  <c r="BO38" i="3"/>
  <c r="BS38" i="3" s="1"/>
  <c r="BO30" i="3"/>
  <c r="BO22" i="3"/>
  <c r="BS22" i="3" s="1"/>
  <c r="BO14" i="3"/>
  <c r="BS14" i="3" s="1"/>
  <c r="BW80" i="3"/>
  <c r="CA80" i="3" s="1"/>
  <c r="BW72" i="3"/>
  <c r="CA72" i="3" s="1"/>
  <c r="BW64" i="3"/>
  <c r="CA64" i="3" s="1"/>
  <c r="BW56" i="3"/>
  <c r="CA56" i="3" s="1"/>
  <c r="BW48" i="3"/>
  <c r="BW40" i="3"/>
  <c r="CA40" i="3" s="1"/>
  <c r="BW32" i="3"/>
  <c r="CA32" i="3" s="1"/>
  <c r="BW24" i="3"/>
  <c r="CA24" i="3" s="1"/>
  <c r="BW16" i="3"/>
  <c r="CA16" i="3" s="1"/>
  <c r="AQ79" i="3"/>
  <c r="AU79" i="3" s="1"/>
  <c r="AQ71" i="3"/>
  <c r="AQ63" i="3"/>
  <c r="AU63" i="3" s="1"/>
  <c r="AQ55" i="3"/>
  <c r="AU55" i="3" s="1"/>
  <c r="AQ47" i="3"/>
  <c r="AQ39" i="3"/>
  <c r="AU39" i="3" s="1"/>
  <c r="AQ31" i="3"/>
  <c r="AU31" i="3" s="1"/>
  <c r="AQ23" i="3"/>
  <c r="AU23" i="3" s="1"/>
  <c r="AQ15" i="3"/>
  <c r="AU15" i="3" s="1"/>
  <c r="AY80" i="3"/>
  <c r="BC80" i="3" s="1"/>
  <c r="AY72" i="3"/>
  <c r="BC72" i="3" s="1"/>
  <c r="AY64" i="3"/>
  <c r="BC64" i="3" s="1"/>
  <c r="AY56" i="3"/>
  <c r="AY48" i="3"/>
  <c r="BC48" i="3" s="1"/>
  <c r="AY40" i="3"/>
  <c r="BC40" i="3" s="1"/>
  <c r="AY32" i="3"/>
  <c r="BC32" i="3" s="1"/>
  <c r="AY24" i="3"/>
  <c r="BC24" i="3" s="1"/>
  <c r="AY16" i="3"/>
  <c r="BC16" i="3" s="1"/>
  <c r="BW79" i="3"/>
  <c r="CA79" i="3" s="1"/>
  <c r="BW71" i="3"/>
  <c r="CA71" i="3" s="1"/>
  <c r="BW63" i="3"/>
  <c r="CA63" i="3" s="1"/>
  <c r="BW55" i="3"/>
  <c r="CA55" i="3" s="1"/>
  <c r="BW47" i="3"/>
  <c r="CA47" i="3" s="1"/>
  <c r="BW39" i="3"/>
  <c r="CA39" i="3" s="1"/>
  <c r="BW31" i="3"/>
  <c r="CA31" i="3" s="1"/>
  <c r="BW23" i="3"/>
  <c r="CA23" i="3" s="1"/>
  <c r="BW15" i="3"/>
  <c r="CA15" i="3" s="1"/>
  <c r="AI80" i="3"/>
  <c r="AM80" i="3" s="1"/>
  <c r="AI48" i="3"/>
  <c r="AI16" i="3"/>
  <c r="AM16" i="3" s="1"/>
  <c r="BO48" i="3"/>
  <c r="BS48" i="3" s="1"/>
  <c r="BO16" i="3"/>
  <c r="BS16" i="3" s="1"/>
  <c r="AI56" i="3"/>
  <c r="AI24" i="3"/>
  <c r="BO80" i="3"/>
  <c r="BS80" i="3" s="1"/>
  <c r="BO40" i="3"/>
  <c r="BS40" i="3" s="1"/>
  <c r="FS9" i="3"/>
  <c r="FS10" i="3"/>
  <c r="FS12" i="3"/>
  <c r="FS14" i="3"/>
  <c r="FS15" i="3"/>
  <c r="FS17" i="3"/>
  <c r="FS18" i="3"/>
  <c r="FS19" i="3"/>
  <c r="FS24" i="3"/>
  <c r="FS25" i="3"/>
  <c r="FS26" i="3"/>
  <c r="FS27" i="3"/>
  <c r="FS28" i="3"/>
  <c r="FS29" i="3"/>
  <c r="FS36" i="3"/>
  <c r="FS39" i="3"/>
  <c r="FS41" i="3"/>
  <c r="FS45" i="3"/>
  <c r="FS48" i="3"/>
  <c r="FS49" i="3"/>
  <c r="FS50" i="3"/>
  <c r="FS51" i="3"/>
  <c r="FS56" i="3"/>
  <c r="FS58" i="3"/>
  <c r="FS63" i="3"/>
  <c r="FS64" i="3"/>
  <c r="FS70" i="3"/>
  <c r="FS72" i="3"/>
  <c r="FS74" i="3"/>
  <c r="FS76" i="3"/>
  <c r="FS77" i="3"/>
  <c r="FS78" i="3"/>
  <c r="FS80" i="3"/>
  <c r="FS81" i="3"/>
  <c r="FS8" i="3"/>
  <c r="FQ12" i="3"/>
  <c r="FQ15" i="3"/>
  <c r="FQ17" i="3"/>
  <c r="FQ19" i="3"/>
  <c r="FQ21" i="3"/>
  <c r="FQ22" i="3"/>
  <c r="FQ27" i="3"/>
  <c r="FQ28" i="3"/>
  <c r="FQ29" i="3"/>
  <c r="FQ30" i="3"/>
  <c r="FQ34" i="3"/>
  <c r="FQ36" i="3"/>
  <c r="FQ39" i="3"/>
  <c r="FQ47" i="3"/>
  <c r="FQ48" i="3"/>
  <c r="FQ50" i="3"/>
  <c r="FQ54" i="3"/>
  <c r="FQ55" i="3"/>
  <c r="FQ57" i="3"/>
  <c r="FQ59" i="3"/>
  <c r="FQ60" i="3"/>
  <c r="FQ61" i="3"/>
  <c r="FQ66" i="3"/>
  <c r="FQ67" i="3"/>
  <c r="FQ68" i="3"/>
  <c r="FQ73" i="3"/>
  <c r="FQ74" i="3"/>
  <c r="FQ75" i="3"/>
  <c r="FQ77" i="3"/>
  <c r="FQ80" i="3"/>
  <c r="FQ8" i="3"/>
  <c r="GA11" i="3"/>
  <c r="GA15" i="3"/>
  <c r="GA16" i="3"/>
  <c r="GA18" i="3"/>
  <c r="GA21" i="3"/>
  <c r="GA22" i="3"/>
  <c r="GA24" i="3"/>
  <c r="GA27" i="3"/>
  <c r="GA30" i="3"/>
  <c r="GA31" i="3"/>
  <c r="GA33" i="3"/>
  <c r="GA35" i="3"/>
  <c r="GA36" i="3"/>
  <c r="GA37" i="3"/>
  <c r="GA38" i="3"/>
  <c r="GA40" i="3"/>
  <c r="GA41" i="3"/>
  <c r="GA45" i="3"/>
  <c r="GA49" i="3"/>
  <c r="GA56" i="3"/>
  <c r="GA59" i="3"/>
  <c r="GA61" i="3"/>
  <c r="GA63" i="3"/>
  <c r="GA65" i="3"/>
  <c r="GA66" i="3"/>
  <c r="GA67" i="3"/>
  <c r="GA68" i="3"/>
  <c r="GA69" i="3"/>
  <c r="GA76" i="3"/>
  <c r="GA77" i="3"/>
  <c r="GA78" i="3"/>
  <c r="GA79" i="3"/>
  <c r="GA80" i="3"/>
  <c r="GA81" i="3"/>
  <c r="FY9" i="3"/>
  <c r="FY14" i="3"/>
  <c r="FY27" i="3"/>
  <c r="FY32" i="3"/>
  <c r="FY37" i="3"/>
  <c r="FY44" i="3"/>
  <c r="FY47" i="3"/>
  <c r="FY49" i="3"/>
  <c r="FY51" i="3"/>
  <c r="FY55" i="3"/>
  <c r="FY56" i="3"/>
  <c r="FY60" i="3"/>
  <c r="FY62" i="3"/>
  <c r="FY69" i="3"/>
  <c r="FY77" i="3"/>
  <c r="FY79" i="3"/>
  <c r="FK9" i="3"/>
  <c r="FK13" i="3"/>
  <c r="FK16" i="3"/>
  <c r="FK17" i="3"/>
  <c r="FK18" i="3"/>
  <c r="FK24" i="3"/>
  <c r="FK27" i="3"/>
  <c r="FK28" i="3"/>
  <c r="FK29" i="3"/>
  <c r="FK30" i="3"/>
  <c r="FK31" i="3"/>
  <c r="FK32" i="3"/>
  <c r="FK33" i="3"/>
  <c r="FK34" i="3"/>
  <c r="FK36" i="3"/>
  <c r="FK38" i="3"/>
  <c r="FK41" i="3"/>
  <c r="FK42" i="3"/>
  <c r="FK44" i="3"/>
  <c r="FK46" i="3"/>
  <c r="FK47" i="3"/>
  <c r="FK49" i="3"/>
  <c r="FK52" i="3"/>
  <c r="FK54" i="3"/>
  <c r="FK56" i="3"/>
  <c r="FK57" i="3"/>
  <c r="FK59" i="3"/>
  <c r="FK60" i="3"/>
  <c r="FK62" i="3"/>
  <c r="FK63" i="3"/>
  <c r="FK65" i="3"/>
  <c r="FK68" i="3"/>
  <c r="FK69" i="3"/>
  <c r="FK80" i="3"/>
  <c r="FK8" i="3"/>
  <c r="FI9" i="3"/>
  <c r="FI11" i="3"/>
  <c r="FI12" i="3"/>
  <c r="FI13" i="3"/>
  <c r="FI16" i="3"/>
  <c r="FI17" i="3"/>
  <c r="FI18" i="3"/>
  <c r="FI23" i="3"/>
  <c r="FI24" i="3"/>
  <c r="FI29" i="3"/>
  <c r="FI31" i="3"/>
  <c r="FI32" i="3"/>
  <c r="FI33" i="3"/>
  <c r="FI36" i="3"/>
  <c r="FI37" i="3"/>
  <c r="FI39" i="3"/>
  <c r="FI40" i="3"/>
  <c r="FI41" i="3"/>
  <c r="FI45" i="3"/>
  <c r="FI48" i="3"/>
  <c r="FI50" i="3"/>
  <c r="FI53" i="3"/>
  <c r="FI56" i="3"/>
  <c r="FI60" i="3"/>
  <c r="FI63" i="3"/>
  <c r="FI64" i="3"/>
  <c r="FI65" i="3"/>
  <c r="FI72" i="3"/>
  <c r="FI73" i="3"/>
  <c r="FI75" i="3"/>
  <c r="FI76" i="3"/>
  <c r="FI77" i="3"/>
  <c r="FI78" i="3"/>
  <c r="FI79" i="3"/>
  <c r="FI80" i="3"/>
  <c r="FI81" i="3"/>
  <c r="FI8" i="3"/>
  <c r="FC10" i="3"/>
  <c r="FC15" i="3"/>
  <c r="FC16" i="3"/>
  <c r="FC19" i="3"/>
  <c r="FC20" i="3"/>
  <c r="FC23" i="3"/>
  <c r="FC25" i="3"/>
  <c r="FC29" i="3"/>
  <c r="FC30" i="3"/>
  <c r="FC31" i="3"/>
  <c r="FC34" i="3"/>
  <c r="FC38" i="3"/>
  <c r="FC39" i="3"/>
  <c r="FC40" i="3"/>
  <c r="FC49" i="3"/>
  <c r="FC50" i="3"/>
  <c r="FC51" i="3"/>
  <c r="FC52" i="3"/>
  <c r="FC53" i="3"/>
  <c r="FC55" i="3"/>
  <c r="FC56" i="3"/>
  <c r="FC60" i="3"/>
  <c r="FC62" i="3"/>
  <c r="FC63" i="3"/>
  <c r="FC64" i="3"/>
  <c r="FC70" i="3"/>
  <c r="FC71" i="3"/>
  <c r="FC72" i="3"/>
  <c r="FC73" i="3"/>
  <c r="FC74" i="3"/>
  <c r="FC79" i="3"/>
  <c r="FC80" i="3"/>
  <c r="FA15" i="3"/>
  <c r="FA19" i="3"/>
  <c r="FA21" i="3"/>
  <c r="FA27" i="3"/>
  <c r="FA28" i="3"/>
  <c r="FA33" i="3"/>
  <c r="FA37" i="3"/>
  <c r="FA39" i="3"/>
  <c r="FA43" i="3"/>
  <c r="FA46" i="3"/>
  <c r="FA49" i="3"/>
  <c r="FA51" i="3"/>
  <c r="FA52" i="3"/>
  <c r="FA53" i="3"/>
  <c r="FA60" i="3"/>
  <c r="FA62" i="3"/>
  <c r="FA63" i="3"/>
  <c r="FA66" i="3"/>
  <c r="FA69" i="3"/>
  <c r="FA70" i="3"/>
  <c r="FA71" i="3"/>
  <c r="FA72" i="3"/>
  <c r="FA78" i="3"/>
  <c r="FA79" i="3"/>
  <c r="FA8" i="3"/>
  <c r="EU9" i="3"/>
  <c r="EU10" i="3"/>
  <c r="EU12" i="3"/>
  <c r="EU14" i="3"/>
  <c r="EU16" i="3"/>
  <c r="EU17" i="3"/>
  <c r="EU18" i="3"/>
  <c r="EU20" i="3"/>
  <c r="EU22" i="3"/>
  <c r="EU23" i="3"/>
  <c r="EU24" i="3"/>
  <c r="EU26" i="3"/>
  <c r="EU29" i="3"/>
  <c r="EU33" i="3"/>
  <c r="EU35" i="3"/>
  <c r="EU36" i="3"/>
  <c r="EU37" i="3"/>
  <c r="EU41" i="3"/>
  <c r="EU42" i="3"/>
  <c r="EU47" i="3"/>
  <c r="EU49" i="3"/>
  <c r="EU50" i="3"/>
  <c r="EU54" i="3"/>
  <c r="EU58" i="3"/>
  <c r="EU59" i="3"/>
  <c r="EU60" i="3"/>
  <c r="EU61" i="3"/>
  <c r="EU64" i="3"/>
  <c r="EU67" i="3"/>
  <c r="EU68" i="3"/>
  <c r="EU69" i="3"/>
  <c r="EU70" i="3"/>
  <c r="EU71" i="3"/>
  <c r="EU72" i="3"/>
  <c r="EU73" i="3"/>
  <c r="EU74" i="3"/>
  <c r="EU75" i="3"/>
  <c r="EU8" i="3"/>
  <c r="ES9" i="3"/>
  <c r="ES10" i="3"/>
  <c r="ES11" i="3"/>
  <c r="ES14" i="3"/>
  <c r="ES15" i="3"/>
  <c r="ES18" i="3"/>
  <c r="ES20" i="3"/>
  <c r="ES22" i="3"/>
  <c r="ES24" i="3"/>
  <c r="ES25" i="3"/>
  <c r="ES30" i="3"/>
  <c r="ES31" i="3"/>
  <c r="ES36" i="3"/>
  <c r="ES38" i="3"/>
  <c r="ES41" i="3"/>
  <c r="ES42" i="3"/>
  <c r="ES44" i="3"/>
  <c r="ES45" i="3"/>
  <c r="ES46" i="3"/>
  <c r="ES48" i="3"/>
  <c r="ES49" i="3"/>
  <c r="ES51" i="3"/>
  <c r="ES53" i="3"/>
  <c r="ES54" i="3"/>
  <c r="ES56" i="3"/>
  <c r="ES57" i="3"/>
  <c r="ES59" i="3"/>
  <c r="ES63" i="3"/>
  <c r="ES65" i="3"/>
  <c r="ES71" i="3"/>
  <c r="ES73" i="3"/>
  <c r="ES78" i="3"/>
  <c r="ES79" i="3"/>
  <c r="ES81" i="3"/>
  <c r="ES8" i="3"/>
  <c r="EM10" i="3"/>
  <c r="EM13" i="3"/>
  <c r="EM15" i="3"/>
  <c r="EM16" i="3"/>
  <c r="EM18" i="3"/>
  <c r="EM19" i="3"/>
  <c r="EM20" i="3"/>
  <c r="EM21" i="3"/>
  <c r="EM26" i="3"/>
  <c r="EM27" i="3"/>
  <c r="EM30" i="3"/>
  <c r="EM36" i="3"/>
  <c r="EM38" i="3"/>
  <c r="EM39" i="3"/>
  <c r="EM42" i="3"/>
  <c r="EM43" i="3"/>
  <c r="EM44" i="3"/>
  <c r="EM45" i="3"/>
  <c r="EM46" i="3"/>
  <c r="EM47" i="3"/>
  <c r="EM52" i="3"/>
  <c r="EM53" i="3"/>
  <c r="EM55" i="3"/>
  <c r="EM57" i="3"/>
  <c r="EM58" i="3"/>
  <c r="EM59" i="3"/>
  <c r="EM62" i="3"/>
  <c r="EM63" i="3"/>
  <c r="EM65" i="3"/>
  <c r="EM66" i="3"/>
  <c r="EM67" i="3"/>
  <c r="EM68" i="3"/>
  <c r="EM69" i="3"/>
  <c r="EM70" i="3"/>
  <c r="EM75" i="3"/>
  <c r="EM80" i="3"/>
  <c r="EM81" i="3"/>
  <c r="EK9" i="3"/>
  <c r="EK15" i="3"/>
  <c r="EK17" i="3"/>
  <c r="EK18" i="3"/>
  <c r="EK23" i="3"/>
  <c r="EK26" i="3"/>
  <c r="EK27" i="3"/>
  <c r="EK30" i="3"/>
  <c r="EK32" i="3"/>
  <c r="EK33" i="3"/>
  <c r="EK34" i="3"/>
  <c r="EK35" i="3"/>
  <c r="EK36" i="3"/>
  <c r="EK38" i="3"/>
  <c r="EK44" i="3"/>
  <c r="EK45" i="3"/>
  <c r="EK50" i="3"/>
  <c r="EK53" i="3"/>
  <c r="EK54" i="3"/>
  <c r="EK61" i="3"/>
  <c r="EK62" i="3"/>
  <c r="EK63" i="3"/>
  <c r="EK65" i="3"/>
  <c r="EK71" i="3"/>
  <c r="EK72" i="3"/>
  <c r="EK73" i="3"/>
  <c r="EK76" i="3"/>
  <c r="EK81" i="3"/>
  <c r="EM8" i="3"/>
  <c r="EK8" i="3"/>
  <c r="EA11" i="3"/>
  <c r="EA13" i="3"/>
  <c r="EA16" i="3"/>
  <c r="EA19" i="3"/>
  <c r="EA20" i="3"/>
  <c r="EA22" i="3"/>
  <c r="EA28" i="3"/>
  <c r="EA31" i="3"/>
  <c r="EA39" i="3"/>
  <c r="EA40" i="3"/>
  <c r="EA42" i="3"/>
  <c r="EA51" i="3"/>
  <c r="EA52" i="3"/>
  <c r="EA53" i="3"/>
  <c r="EA56" i="3"/>
  <c r="EA63" i="3"/>
  <c r="EA66" i="3"/>
  <c r="EA67" i="3"/>
  <c r="EA71" i="3"/>
  <c r="EA72" i="3"/>
  <c r="EA73" i="3"/>
  <c r="EA74" i="3"/>
  <c r="EA75" i="3"/>
  <c r="EA77" i="3"/>
  <c r="EA81" i="3"/>
  <c r="DY11" i="3"/>
  <c r="DY15" i="3"/>
  <c r="DY19" i="3"/>
  <c r="DY20" i="3"/>
  <c r="DY21" i="3"/>
  <c r="DY30" i="3"/>
  <c r="DY34" i="3"/>
  <c r="DY37" i="3"/>
  <c r="DY46" i="3"/>
  <c r="DY47" i="3"/>
  <c r="DY56" i="3"/>
  <c r="DY67" i="3"/>
  <c r="DY68" i="3"/>
  <c r="DY72" i="3"/>
  <c r="DY75" i="3"/>
  <c r="DY80" i="3"/>
  <c r="DS10" i="3"/>
  <c r="DS11" i="3"/>
  <c r="DS12" i="3"/>
  <c r="DS13" i="3"/>
  <c r="DS16" i="3"/>
  <c r="DS18" i="3"/>
  <c r="DS22" i="3"/>
  <c r="DS24" i="3"/>
  <c r="DS29" i="3"/>
  <c r="DS32" i="3"/>
  <c r="DS34" i="3"/>
  <c r="DS35" i="3"/>
  <c r="DS38" i="3"/>
  <c r="DS39" i="3"/>
  <c r="DS40" i="3"/>
  <c r="DS41" i="3"/>
  <c r="DS45" i="3"/>
  <c r="DS47" i="3"/>
  <c r="DS48" i="3"/>
  <c r="DS50" i="3"/>
  <c r="DS52" i="3"/>
  <c r="DS54" i="3"/>
  <c r="DS55" i="3"/>
  <c r="DS56" i="3"/>
  <c r="DS57" i="3"/>
  <c r="DS58" i="3"/>
  <c r="DS61" i="3"/>
  <c r="DS62" i="3"/>
  <c r="DS63" i="3"/>
  <c r="DS64" i="3"/>
  <c r="DS65" i="3"/>
  <c r="DS66" i="3"/>
  <c r="DS67" i="3"/>
  <c r="DS69" i="3"/>
  <c r="DS72" i="3"/>
  <c r="DS73" i="3"/>
  <c r="DS75" i="3"/>
  <c r="DS76" i="3"/>
  <c r="DS77" i="3"/>
  <c r="DS80" i="3"/>
  <c r="DQ9" i="3"/>
  <c r="DQ10" i="3"/>
  <c r="DQ13" i="3"/>
  <c r="DQ14" i="3"/>
  <c r="DQ16" i="3"/>
  <c r="DQ18" i="3"/>
  <c r="DQ24" i="3"/>
  <c r="DQ27" i="3"/>
  <c r="DQ32" i="3"/>
  <c r="DQ36" i="3"/>
  <c r="DQ40" i="3"/>
  <c r="DQ43" i="3"/>
  <c r="DQ48" i="3"/>
  <c r="DQ54" i="3"/>
  <c r="DQ56" i="3"/>
  <c r="DQ64" i="3"/>
  <c r="DQ66" i="3"/>
  <c r="DQ72" i="3"/>
  <c r="DQ73" i="3"/>
  <c r="DQ74" i="3"/>
  <c r="DQ77" i="3"/>
  <c r="DQ79" i="3"/>
  <c r="DQ80" i="3"/>
  <c r="DQ8" i="3"/>
  <c r="DK10" i="3"/>
  <c r="DK15" i="3"/>
  <c r="DK17" i="3"/>
  <c r="DK18" i="3"/>
  <c r="DK20" i="3"/>
  <c r="DK22" i="3"/>
  <c r="DK24" i="3"/>
  <c r="DK25" i="3"/>
  <c r="DK29" i="3"/>
  <c r="DK31" i="3"/>
  <c r="DK34" i="3"/>
  <c r="DK35" i="3"/>
  <c r="DK42" i="3"/>
  <c r="DK44" i="3"/>
  <c r="DK50" i="3"/>
  <c r="DK54" i="3"/>
  <c r="DK55" i="3"/>
  <c r="DK56" i="3"/>
  <c r="DK57" i="3"/>
  <c r="DK65" i="3"/>
  <c r="DK68" i="3"/>
  <c r="DK70" i="3"/>
  <c r="DK73" i="3"/>
  <c r="DK79" i="3"/>
  <c r="DK80" i="3"/>
  <c r="DI24" i="3"/>
  <c r="DI25" i="3"/>
  <c r="DI29" i="3"/>
  <c r="DI30" i="3"/>
  <c r="DI53" i="3"/>
  <c r="DI55" i="3"/>
  <c r="DI59" i="3"/>
  <c r="DI66" i="3"/>
  <c r="DI68" i="3"/>
  <c r="DI71" i="3"/>
  <c r="DI72" i="3"/>
  <c r="DI79" i="3"/>
  <c r="DK8" i="3"/>
  <c r="DC11" i="3"/>
  <c r="DC14" i="3"/>
  <c r="DC15" i="3"/>
  <c r="DC17" i="3"/>
  <c r="DC18" i="3"/>
  <c r="DC21" i="3"/>
  <c r="DC25" i="3"/>
  <c r="DC26" i="3"/>
  <c r="DC31" i="3"/>
  <c r="DC33" i="3"/>
  <c r="DC34" i="3"/>
  <c r="DC36" i="3"/>
  <c r="DC38" i="3"/>
  <c r="DC39" i="3"/>
  <c r="DC41" i="3"/>
  <c r="DC46" i="3"/>
  <c r="DC48" i="3"/>
  <c r="DC58" i="3"/>
  <c r="DC59" i="3"/>
  <c r="DC61" i="3"/>
  <c r="DC64" i="3"/>
  <c r="DC68" i="3"/>
  <c r="DC72" i="3"/>
  <c r="DC75" i="3"/>
  <c r="DC78" i="3"/>
  <c r="DC79" i="3"/>
  <c r="DC80" i="3"/>
  <c r="DC81" i="3"/>
  <c r="DC8" i="3"/>
  <c r="DA13" i="3"/>
  <c r="DA15" i="3"/>
  <c r="DA21" i="3"/>
  <c r="DA25" i="3"/>
  <c r="DA30" i="3"/>
  <c r="DA32" i="3"/>
  <c r="DA34" i="3"/>
  <c r="DA43" i="3"/>
  <c r="DA45" i="3"/>
  <c r="DA50" i="3"/>
  <c r="DA52" i="3"/>
  <c r="DA60" i="3"/>
  <c r="DA63" i="3"/>
  <c r="DA78" i="3"/>
  <c r="DA79" i="3"/>
  <c r="CU9" i="3"/>
  <c r="CU10" i="3"/>
  <c r="CU12" i="3"/>
  <c r="CU13" i="3"/>
  <c r="CU19" i="3"/>
  <c r="CU22" i="3"/>
  <c r="CU23" i="3"/>
  <c r="CU26" i="3"/>
  <c r="CU27" i="3"/>
  <c r="CU32" i="3"/>
  <c r="CU34" i="3"/>
  <c r="CU39" i="3"/>
  <c r="CU41" i="3"/>
  <c r="CU42" i="3"/>
  <c r="CU43" i="3"/>
  <c r="CU46" i="3"/>
  <c r="CU47" i="3"/>
  <c r="CU48" i="3"/>
  <c r="CU49" i="3"/>
  <c r="CU51" i="3"/>
  <c r="CU53" i="3"/>
  <c r="CU60" i="3"/>
  <c r="CU64" i="3"/>
  <c r="CU66" i="3"/>
  <c r="CU67" i="3"/>
  <c r="CU68" i="3"/>
  <c r="CU70" i="3"/>
  <c r="CU71" i="3"/>
  <c r="CU72" i="3"/>
  <c r="CU76" i="3"/>
  <c r="CU77" i="3"/>
  <c r="CU81" i="3"/>
  <c r="CU8" i="3"/>
  <c r="CS11" i="3"/>
  <c r="CS14" i="3"/>
  <c r="CS17" i="3"/>
  <c r="CS20" i="3"/>
  <c r="CS21" i="3"/>
  <c r="CS23" i="3"/>
  <c r="CS31" i="3"/>
  <c r="CS35" i="3"/>
  <c r="CS36" i="3"/>
  <c r="CS41" i="3"/>
  <c r="CS48" i="3"/>
  <c r="CS53" i="3"/>
  <c r="CS57" i="3"/>
  <c r="CS66" i="3"/>
  <c r="CS68" i="3"/>
  <c r="CS69" i="3"/>
  <c r="CS70" i="3"/>
  <c r="CS72" i="3"/>
  <c r="CS75" i="3"/>
  <c r="CS78" i="3"/>
  <c r="CS80" i="3"/>
  <c r="CS81" i="3"/>
  <c r="CC9" i="3"/>
  <c r="CC13" i="3"/>
  <c r="CC18" i="3"/>
  <c r="CC25" i="3"/>
  <c r="CC26" i="3"/>
  <c r="CC27" i="3"/>
  <c r="CC35" i="3"/>
  <c r="CC36" i="3"/>
  <c r="CC38" i="3"/>
  <c r="CC42" i="3"/>
  <c r="CC44" i="3"/>
  <c r="CC45" i="3"/>
  <c r="CC49" i="3"/>
  <c r="CC50" i="3"/>
  <c r="CC53" i="3"/>
  <c r="CC54" i="3"/>
  <c r="CC55" i="3"/>
  <c r="CC56" i="3"/>
  <c r="CC59" i="3"/>
  <c r="CC60" i="3"/>
  <c r="CC62" i="3"/>
  <c r="CC63" i="3"/>
  <c r="CC66" i="3"/>
  <c r="CC67" i="3"/>
  <c r="CC70" i="3"/>
  <c r="CC73" i="3"/>
  <c r="CC81" i="3"/>
  <c r="CC8" i="3"/>
  <c r="CA11" i="3"/>
  <c r="CA17" i="3"/>
  <c r="CA19" i="3"/>
  <c r="CA21" i="3"/>
  <c r="CA22" i="3"/>
  <c r="CA26" i="3"/>
  <c r="CA28" i="3"/>
  <c r="CA29" i="3"/>
  <c r="CA30" i="3"/>
  <c r="CA35" i="3"/>
  <c r="CA36" i="3"/>
  <c r="CA37" i="3"/>
  <c r="CA38" i="3"/>
  <c r="CA44" i="3"/>
  <c r="CA46" i="3"/>
  <c r="CA48" i="3"/>
  <c r="CA49" i="3"/>
  <c r="CA50" i="3"/>
  <c r="CA53" i="3"/>
  <c r="CA54" i="3"/>
  <c r="CA59" i="3"/>
  <c r="CA60" i="3"/>
  <c r="CA62" i="3"/>
  <c r="CA66" i="3"/>
  <c r="CA70" i="3"/>
  <c r="CA75" i="3"/>
  <c r="CA77" i="3"/>
  <c r="CA78" i="3"/>
  <c r="BU9" i="3"/>
  <c r="BU17" i="3"/>
  <c r="BU18" i="3"/>
  <c r="BU22" i="3"/>
  <c r="BU24" i="3"/>
  <c r="BU25" i="3"/>
  <c r="BU26" i="3"/>
  <c r="BU30" i="3"/>
  <c r="BU33" i="3"/>
  <c r="BU34" i="3"/>
  <c r="BU41" i="3"/>
  <c r="BU42" i="3"/>
  <c r="BU43" i="3"/>
  <c r="BU44" i="3"/>
  <c r="BU47" i="3"/>
  <c r="BU48" i="3"/>
  <c r="BU49" i="3"/>
  <c r="BU57" i="3"/>
  <c r="BU62" i="3"/>
  <c r="BU64" i="3"/>
  <c r="BU65" i="3"/>
  <c r="BU66" i="3"/>
  <c r="BU69" i="3"/>
  <c r="BU71" i="3"/>
  <c r="BU73" i="3"/>
  <c r="BU75" i="3"/>
  <c r="BU79" i="3"/>
  <c r="BU81" i="3"/>
  <c r="BS11" i="3"/>
  <c r="BS12" i="3"/>
  <c r="BS25" i="3"/>
  <c r="BS26" i="3"/>
  <c r="BS27" i="3"/>
  <c r="BS30" i="3"/>
  <c r="BS33" i="3"/>
  <c r="BS37" i="3"/>
  <c r="BS39" i="3"/>
  <c r="BS43" i="3"/>
  <c r="BS52" i="3"/>
  <c r="BS53" i="3"/>
  <c r="BS58" i="3"/>
  <c r="BS81" i="3"/>
  <c r="BM12" i="3"/>
  <c r="BM13" i="3"/>
  <c r="BM21" i="3"/>
  <c r="BM22" i="3"/>
  <c r="BM28" i="3"/>
  <c r="BM29" i="3"/>
  <c r="BM30" i="3"/>
  <c r="BM31" i="3"/>
  <c r="BM34" i="3"/>
  <c r="BM35" i="3"/>
  <c r="BM38" i="3"/>
  <c r="BM39" i="3"/>
  <c r="BM40" i="3"/>
  <c r="BM49" i="3"/>
  <c r="BM53" i="3"/>
  <c r="BM54" i="3"/>
  <c r="BM59" i="3"/>
  <c r="BM61" i="3"/>
  <c r="BM63" i="3"/>
  <c r="BM67" i="3"/>
  <c r="BM68" i="3"/>
  <c r="BM71" i="3"/>
  <c r="BM75" i="3"/>
  <c r="BM76" i="3"/>
  <c r="BM77" i="3"/>
  <c r="BM79" i="3"/>
  <c r="BK9" i="3"/>
  <c r="BK11" i="3"/>
  <c r="BK12" i="3"/>
  <c r="BK16" i="3"/>
  <c r="BK18" i="3"/>
  <c r="BK21" i="3"/>
  <c r="BK24" i="3"/>
  <c r="BK29" i="3"/>
  <c r="BK32" i="3"/>
  <c r="BK37" i="3"/>
  <c r="BK39" i="3"/>
  <c r="BK40" i="3"/>
  <c r="BK41" i="3"/>
  <c r="BK48" i="3"/>
  <c r="BK55" i="3"/>
  <c r="BK56" i="3"/>
  <c r="BK61" i="3"/>
  <c r="BK64" i="3"/>
  <c r="BK65" i="3"/>
  <c r="BK67" i="3"/>
  <c r="BK72" i="3"/>
  <c r="BK73" i="3"/>
  <c r="BK74" i="3"/>
  <c r="BK80" i="3"/>
  <c r="BE10" i="3"/>
  <c r="BE11" i="3"/>
  <c r="BE16" i="3"/>
  <c r="BE17" i="3"/>
  <c r="BE19" i="3"/>
  <c r="BE20" i="3"/>
  <c r="BE25" i="3"/>
  <c r="BE27" i="3"/>
  <c r="BE28" i="3"/>
  <c r="BE31" i="3"/>
  <c r="BE37" i="3"/>
  <c r="BE38" i="3"/>
  <c r="BE43" i="3"/>
  <c r="BE46" i="3"/>
  <c r="BE47" i="3"/>
  <c r="BE53" i="3"/>
  <c r="BE57" i="3"/>
  <c r="BE60" i="3"/>
  <c r="BE65" i="3"/>
  <c r="BE67" i="3"/>
  <c r="BE75" i="3"/>
  <c r="BE76" i="3"/>
  <c r="BE77" i="3"/>
  <c r="BE78" i="3"/>
  <c r="BE80" i="3"/>
  <c r="BE8" i="3"/>
  <c r="BC10" i="3"/>
  <c r="BC13" i="3"/>
  <c r="BC14" i="3"/>
  <c r="BC17" i="3"/>
  <c r="BC21" i="3"/>
  <c r="BC25" i="3"/>
  <c r="BC28" i="3"/>
  <c r="BC35" i="3"/>
  <c r="BC36" i="3"/>
  <c r="BC41" i="3"/>
  <c r="BC44" i="3"/>
  <c r="BC45" i="3"/>
  <c r="BC49" i="3"/>
  <c r="BC54" i="3"/>
  <c r="BC56" i="3"/>
  <c r="BC59" i="3"/>
  <c r="BC71" i="3"/>
  <c r="BC77" i="3"/>
  <c r="BC79" i="3"/>
  <c r="BC81" i="3"/>
  <c r="AW15" i="3"/>
  <c r="AW17" i="3"/>
  <c r="AW21" i="3"/>
  <c r="AW24" i="3"/>
  <c r="AW25" i="3"/>
  <c r="AW32" i="3"/>
  <c r="AW35" i="3"/>
  <c r="AW40" i="3"/>
  <c r="AW43" i="3"/>
  <c r="AW44" i="3"/>
  <c r="AW46" i="3"/>
  <c r="AW48" i="3"/>
  <c r="AW49" i="3"/>
  <c r="AW52" i="3"/>
  <c r="AW53" i="3"/>
  <c r="AW58" i="3"/>
  <c r="AW61" i="3"/>
  <c r="AW62" i="3"/>
  <c r="AW64" i="3"/>
  <c r="AW65" i="3"/>
  <c r="AW70" i="3"/>
  <c r="AW71" i="3"/>
  <c r="AW72" i="3"/>
  <c r="AW75" i="3"/>
  <c r="AW76" i="3"/>
  <c r="AW77" i="3"/>
  <c r="AW81" i="3"/>
  <c r="AU20" i="3"/>
  <c r="AU24" i="3"/>
  <c r="AU41" i="3"/>
  <c r="AU43" i="3"/>
  <c r="AU47" i="3"/>
  <c r="AU51" i="3"/>
  <c r="AU52" i="3"/>
  <c r="AU53" i="3"/>
  <c r="AU54" i="3"/>
  <c r="AU61" i="3"/>
  <c r="AU68" i="3"/>
  <c r="AU71" i="3"/>
  <c r="AU78" i="3"/>
  <c r="AO10" i="3"/>
  <c r="AO14" i="3"/>
  <c r="AO19" i="3"/>
  <c r="AO20" i="3"/>
  <c r="AO23" i="3"/>
  <c r="AO25" i="3"/>
  <c r="AO29" i="3"/>
  <c r="AO32" i="3"/>
  <c r="AO33" i="3"/>
  <c r="AO34" i="3"/>
  <c r="AO35" i="3"/>
  <c r="AO36" i="3"/>
  <c r="AO37" i="3"/>
  <c r="AO39" i="3"/>
  <c r="AO41" i="3"/>
  <c r="AO45" i="3"/>
  <c r="AO46" i="3"/>
  <c r="AO50" i="3"/>
  <c r="AO51" i="3"/>
  <c r="AO52" i="3"/>
  <c r="AO56" i="3"/>
  <c r="AO60" i="3"/>
  <c r="AO62" i="3"/>
  <c r="AO63" i="3"/>
  <c r="AO64" i="3"/>
  <c r="AO66" i="3"/>
  <c r="AO68" i="3"/>
  <c r="AO69" i="3"/>
  <c r="AO70" i="3"/>
  <c r="AO73" i="3"/>
  <c r="AO78" i="3"/>
  <c r="AM12" i="3"/>
  <c r="AM13" i="3"/>
  <c r="AM20" i="3"/>
  <c r="AM24" i="3"/>
  <c r="AM31" i="3"/>
  <c r="AM33" i="3"/>
  <c r="AM42" i="3"/>
  <c r="AM46" i="3"/>
  <c r="AM48" i="3"/>
  <c r="AM49" i="3"/>
  <c r="AM51" i="3"/>
  <c r="AM52" i="3"/>
  <c r="AM55" i="3"/>
  <c r="AM58" i="3"/>
  <c r="AM63" i="3"/>
  <c r="AM66" i="3"/>
  <c r="AM68" i="3"/>
  <c r="AM69" i="3"/>
  <c r="AM74" i="3"/>
  <c r="AM76" i="3"/>
  <c r="AM77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" i="3"/>
  <c r="GC63" i="3" l="1"/>
  <c r="GC15" i="3"/>
  <c r="GC39" i="3"/>
  <c r="EU15" i="3"/>
  <c r="GC27" i="3"/>
  <c r="GC47" i="3"/>
  <c r="GC31" i="3"/>
  <c r="EM31" i="3"/>
  <c r="GC55" i="3"/>
  <c r="EU55" i="3"/>
  <c r="GC79" i="3"/>
  <c r="GC56" i="3"/>
  <c r="GC21" i="3"/>
  <c r="GC45" i="3"/>
  <c r="GC71" i="3"/>
  <c r="FI69" i="3"/>
  <c r="GC69" i="3"/>
  <c r="GC77" i="3"/>
  <c r="DQ61" i="3"/>
  <c r="EC61" i="3"/>
  <c r="GC61" i="3"/>
  <c r="GC37" i="3"/>
  <c r="EK37" i="3"/>
  <c r="GC53" i="3"/>
  <c r="GC51" i="3"/>
  <c r="GC81" i="3"/>
  <c r="FQ81" i="3"/>
  <c r="FQ18" i="3"/>
  <c r="GC18" i="3"/>
  <c r="GC13" i="3"/>
  <c r="EK13" i="3"/>
  <c r="EK39" i="3"/>
  <c r="EM61" i="3"/>
  <c r="EK47" i="3"/>
  <c r="CU16" i="3"/>
  <c r="GC29" i="3"/>
  <c r="EK29" i="3"/>
  <c r="GC23" i="3"/>
  <c r="FS13" i="3"/>
  <c r="GC20" i="3"/>
  <c r="CE55" i="3"/>
  <c r="CE24" i="3"/>
  <c r="GC72" i="3"/>
  <c r="GC54" i="3"/>
  <c r="GC14" i="3"/>
  <c r="GC25" i="3"/>
  <c r="GC41" i="3"/>
  <c r="GC49" i="3"/>
  <c r="GC73" i="3"/>
  <c r="GC30" i="3"/>
  <c r="GC42" i="3"/>
  <c r="GC74" i="3"/>
  <c r="GC22" i="3"/>
  <c r="GC19" i="3"/>
  <c r="GC43" i="3"/>
  <c r="GC67" i="3"/>
  <c r="GC46" i="3"/>
  <c r="GC78" i="3"/>
  <c r="CE39" i="3"/>
  <c r="CE22" i="3"/>
  <c r="EC31" i="3"/>
  <c r="CE18" i="3"/>
  <c r="GC40" i="3"/>
  <c r="GC24" i="3"/>
  <c r="GC70" i="3"/>
  <c r="GC9" i="3"/>
  <c r="GC33" i="3"/>
  <c r="GC65" i="3"/>
  <c r="GC62" i="3"/>
  <c r="GC36" i="3"/>
  <c r="GC52" i="3"/>
  <c r="GC38" i="3"/>
  <c r="GC35" i="3"/>
  <c r="GC75" i="3"/>
  <c r="FC48" i="3"/>
  <c r="FK35" i="3"/>
  <c r="GC32" i="3"/>
  <c r="CE50" i="3"/>
  <c r="DA31" i="3"/>
  <c r="DC10" i="3"/>
  <c r="DK9" i="3"/>
  <c r="DY17" i="3"/>
  <c r="ES32" i="3"/>
  <c r="FY36" i="3"/>
  <c r="FQ72" i="3"/>
  <c r="FQ24" i="3"/>
  <c r="GC76" i="3"/>
  <c r="GC68" i="3"/>
  <c r="GC60" i="3"/>
  <c r="GC44" i="3"/>
  <c r="GC28" i="3"/>
  <c r="GC12" i="3"/>
  <c r="CE40" i="3"/>
  <c r="GC59" i="3"/>
  <c r="GC11" i="3"/>
  <c r="EC29" i="3"/>
  <c r="FY35" i="3"/>
  <c r="FA75" i="3"/>
  <c r="FA67" i="3"/>
  <c r="FA11" i="3"/>
  <c r="FI54" i="3"/>
  <c r="FI46" i="3"/>
  <c r="FY8" i="3"/>
  <c r="FY74" i="3"/>
  <c r="FY42" i="3"/>
  <c r="FQ38" i="3"/>
  <c r="FQ14" i="3"/>
  <c r="GC8" i="3"/>
  <c r="GC66" i="3"/>
  <c r="GC58" i="3"/>
  <c r="GC50" i="3"/>
  <c r="GC34" i="3"/>
  <c r="GC26" i="3"/>
  <c r="GC10" i="3"/>
  <c r="AM22" i="3"/>
  <c r="AO24" i="3"/>
  <c r="CE31" i="3"/>
  <c r="DS9" i="3"/>
  <c r="GC57" i="3"/>
  <c r="GC17" i="3"/>
  <c r="CE44" i="3"/>
  <c r="EC15" i="3"/>
  <c r="EC71" i="3"/>
  <c r="ES12" i="3"/>
  <c r="FY40" i="3"/>
  <c r="GC80" i="3"/>
  <c r="GC64" i="3"/>
  <c r="GC48" i="3"/>
  <c r="GC16" i="3"/>
  <c r="FY43" i="3"/>
  <c r="AU18" i="3"/>
  <c r="ES19" i="3"/>
  <c r="EC63" i="3"/>
  <c r="FY30" i="3"/>
  <c r="FY22" i="3"/>
  <c r="CE56" i="3"/>
  <c r="CE46" i="3"/>
  <c r="CE47" i="3"/>
  <c r="CE45" i="3"/>
  <c r="EC16" i="3"/>
  <c r="EC80" i="3"/>
  <c r="CE43" i="3"/>
  <c r="EC79" i="3"/>
  <c r="EC13" i="3"/>
  <c r="EC21" i="3"/>
  <c r="EC69" i="3"/>
  <c r="EC77" i="3"/>
  <c r="EC23" i="3"/>
  <c r="CE63" i="3"/>
  <c r="CE28" i="3"/>
  <c r="CE53" i="3"/>
  <c r="CE12" i="3"/>
  <c r="CE68" i="3"/>
  <c r="CE30" i="3"/>
  <c r="EC45" i="3"/>
  <c r="CE77" i="3"/>
  <c r="CE14" i="3"/>
  <c r="CS15" i="3"/>
  <c r="DQ21" i="3"/>
  <c r="AO30" i="3"/>
  <c r="AW68" i="3"/>
  <c r="AW12" i="3"/>
  <c r="BC47" i="3"/>
  <c r="BE40" i="3"/>
  <c r="BK44" i="3"/>
  <c r="CE76" i="3"/>
  <c r="CE36" i="3"/>
  <c r="DA69" i="3"/>
  <c r="DI23" i="3"/>
  <c r="EC55" i="3"/>
  <c r="CE15" i="3"/>
  <c r="CE79" i="3"/>
  <c r="CE38" i="3"/>
  <c r="CE42" i="3"/>
  <c r="CE66" i="3"/>
  <c r="CE20" i="3"/>
  <c r="CE69" i="3"/>
  <c r="CE17" i="3"/>
  <c r="CE26" i="3"/>
  <c r="EC48" i="3"/>
  <c r="EC32" i="3"/>
  <c r="EC24" i="3"/>
  <c r="CE11" i="3"/>
  <c r="EC9" i="3"/>
  <c r="EC17" i="3"/>
  <c r="EC33" i="3"/>
  <c r="EC41" i="3"/>
  <c r="EC73" i="3"/>
  <c r="EC81" i="3"/>
  <c r="EC18" i="3"/>
  <c r="EE18" i="3" s="1"/>
  <c r="EC26" i="3"/>
  <c r="EC42" i="3"/>
  <c r="EE42" i="3" s="1"/>
  <c r="EC50" i="3"/>
  <c r="EC58" i="3"/>
  <c r="EC27" i="3"/>
  <c r="EC35" i="3"/>
  <c r="EC51" i="3"/>
  <c r="EC20" i="3"/>
  <c r="EE20" i="3" s="1"/>
  <c r="EC62" i="3"/>
  <c r="EC70" i="3"/>
  <c r="CE35" i="3"/>
  <c r="BC46" i="3"/>
  <c r="BK43" i="3"/>
  <c r="BM36" i="3"/>
  <c r="CE75" i="3"/>
  <c r="EC53" i="3"/>
  <c r="DI13" i="3"/>
  <c r="DY16" i="3"/>
  <c r="EC47" i="3"/>
  <c r="CE16" i="3"/>
  <c r="EE16" i="3" s="1"/>
  <c r="CE48" i="3"/>
  <c r="CE23" i="3"/>
  <c r="EE23" i="3" s="1"/>
  <c r="GD23" i="3" s="1"/>
  <c r="CE33" i="3"/>
  <c r="CE78" i="3"/>
  <c r="CE34" i="3"/>
  <c r="CE10" i="3"/>
  <c r="CE60" i="3"/>
  <c r="CE21" i="3"/>
  <c r="CE58" i="3"/>
  <c r="EC64" i="3"/>
  <c r="EC40" i="3"/>
  <c r="CE61" i="3"/>
  <c r="EE61" i="3" s="1"/>
  <c r="EC43" i="3"/>
  <c r="EC68" i="3"/>
  <c r="CE27" i="3"/>
  <c r="CE67" i="3"/>
  <c r="AW9" i="3"/>
  <c r="BS45" i="3"/>
  <c r="CE65" i="3"/>
  <c r="CS77" i="3"/>
  <c r="EC39" i="3"/>
  <c r="AM56" i="3"/>
  <c r="EC37" i="3"/>
  <c r="AM26" i="3"/>
  <c r="AM17" i="3"/>
  <c r="AU66" i="3"/>
  <c r="AU11" i="3"/>
  <c r="BC38" i="3"/>
  <c r="BC20" i="3"/>
  <c r="BK10" i="3"/>
  <c r="CA14" i="3"/>
  <c r="CE8" i="3"/>
  <c r="CE74" i="3"/>
  <c r="CE64" i="3"/>
  <c r="CE54" i="3"/>
  <c r="CE13" i="3"/>
  <c r="CS18" i="3"/>
  <c r="DA62" i="3"/>
  <c r="DI51" i="3"/>
  <c r="DI43" i="3"/>
  <c r="EC78" i="3"/>
  <c r="EC54" i="3"/>
  <c r="EC46" i="3"/>
  <c r="EE46" i="3" s="1"/>
  <c r="EC38" i="3"/>
  <c r="EE38" i="3" s="1"/>
  <c r="EC30" i="3"/>
  <c r="EC22" i="3"/>
  <c r="EC14" i="3"/>
  <c r="CE71" i="3"/>
  <c r="CE29" i="3"/>
  <c r="AM23" i="3"/>
  <c r="BC61" i="3"/>
  <c r="CE80" i="3"/>
  <c r="CE70" i="3"/>
  <c r="CE52" i="3"/>
  <c r="CE19" i="3"/>
  <c r="CS40" i="3"/>
  <c r="CS24" i="3"/>
  <c r="DA68" i="3"/>
  <c r="DA20" i="3"/>
  <c r="DI41" i="3"/>
  <c r="DI9" i="3"/>
  <c r="EC76" i="3"/>
  <c r="EC60" i="3"/>
  <c r="EC52" i="3"/>
  <c r="EC44" i="3"/>
  <c r="EC36" i="3"/>
  <c r="EC28" i="3"/>
  <c r="EC12" i="3"/>
  <c r="CS59" i="3"/>
  <c r="DI42" i="3"/>
  <c r="DY58" i="3"/>
  <c r="AU9" i="3"/>
  <c r="AU35" i="3"/>
  <c r="BC60" i="3"/>
  <c r="BK69" i="3"/>
  <c r="BS15" i="3"/>
  <c r="CE51" i="3"/>
  <c r="DA35" i="3"/>
  <c r="DI64" i="3"/>
  <c r="DI48" i="3"/>
  <c r="DQ28" i="3"/>
  <c r="DY32" i="3"/>
  <c r="EC75" i="3"/>
  <c r="EC67" i="3"/>
  <c r="EC59" i="3"/>
  <c r="EC19" i="3"/>
  <c r="EC11" i="3"/>
  <c r="CS9" i="3"/>
  <c r="DI50" i="3"/>
  <c r="AU34" i="3"/>
  <c r="BK42" i="3"/>
  <c r="BK33" i="3"/>
  <c r="CE59" i="3"/>
  <c r="CE9" i="3"/>
  <c r="DA8" i="3"/>
  <c r="DA26" i="3"/>
  <c r="EC8" i="3"/>
  <c r="EC74" i="3"/>
  <c r="EC66" i="3"/>
  <c r="EC34" i="3"/>
  <c r="EC10" i="3"/>
  <c r="CE37" i="3"/>
  <c r="CS73" i="3"/>
  <c r="CE49" i="3"/>
  <c r="CE41" i="3"/>
  <c r="DA81" i="3"/>
  <c r="DA33" i="3"/>
  <c r="DA17" i="3"/>
  <c r="EC65" i="3"/>
  <c r="EC57" i="3"/>
  <c r="EC49" i="3"/>
  <c r="EC25" i="3"/>
  <c r="CE81" i="3"/>
  <c r="BC58" i="3"/>
  <c r="CE32" i="3"/>
  <c r="EC72" i="3"/>
  <c r="EC56" i="3"/>
  <c r="CE72" i="3"/>
  <c r="CE73" i="3"/>
  <c r="CE62" i="3"/>
  <c r="CE25" i="3"/>
  <c r="CE57" i="3"/>
  <c r="AM62" i="3"/>
  <c r="AM73" i="3"/>
  <c r="AM57" i="3"/>
  <c r="AM25" i="3"/>
  <c r="AM72" i="3"/>
  <c r="AG80" i="3"/>
  <c r="AG72" i="3"/>
  <c r="AG64" i="3"/>
  <c r="AG48" i="3"/>
  <c r="AG40" i="3"/>
  <c r="AG32" i="3"/>
  <c r="AG24" i="3"/>
  <c r="AG16" i="3"/>
  <c r="AG56" i="3"/>
  <c r="AG81" i="3"/>
  <c r="AG73" i="3"/>
  <c r="AG65" i="3"/>
  <c r="AG57" i="3"/>
  <c r="AG49" i="3"/>
  <c r="AG41" i="3"/>
  <c r="AG33" i="3"/>
  <c r="AG25" i="3"/>
  <c r="AG17" i="3"/>
  <c r="AG9" i="3"/>
  <c r="AG79" i="3"/>
  <c r="AG63" i="3"/>
  <c r="AG47" i="3"/>
  <c r="AG39" i="3"/>
  <c r="AG23" i="3"/>
  <c r="AG15" i="3"/>
  <c r="AG71" i="3"/>
  <c r="AG55" i="3"/>
  <c r="AG31" i="3"/>
  <c r="AG68" i="3"/>
  <c r="AG60" i="3"/>
  <c r="AG52" i="3"/>
  <c r="AG44" i="3"/>
  <c r="AG36" i="3"/>
  <c r="AG28" i="3"/>
  <c r="AG20" i="3"/>
  <c r="AG12" i="3"/>
  <c r="AG76" i="3"/>
  <c r="AG78" i="3"/>
  <c r="AG70" i="3"/>
  <c r="AG62" i="3"/>
  <c r="AG54" i="3"/>
  <c r="AG46" i="3"/>
  <c r="AG38" i="3"/>
  <c r="AG30" i="3"/>
  <c r="AG22" i="3"/>
  <c r="AG14" i="3"/>
  <c r="AG77" i="3"/>
  <c r="AG69" i="3"/>
  <c r="AG61" i="3"/>
  <c r="AG53" i="3"/>
  <c r="AG45" i="3"/>
  <c r="AG37" i="3"/>
  <c r="AG29" i="3"/>
  <c r="AG21" i="3"/>
  <c r="AG13" i="3"/>
  <c r="AG75" i="3"/>
  <c r="AG67" i="3"/>
  <c r="AG59" i="3"/>
  <c r="AG51" i="3"/>
  <c r="AG43" i="3"/>
  <c r="AG35" i="3"/>
  <c r="AG27" i="3"/>
  <c r="AG19" i="3"/>
  <c r="AG11" i="3"/>
  <c r="AG8" i="3"/>
  <c r="AG74" i="3"/>
  <c r="AG66" i="3"/>
  <c r="AG58" i="3"/>
  <c r="AG50" i="3"/>
  <c r="AG42" i="3"/>
  <c r="AG34" i="3"/>
  <c r="AG26" i="3"/>
  <c r="AG18" i="3"/>
  <c r="AG10" i="3"/>
  <c r="EE36" i="3" l="1"/>
  <c r="GD36" i="3" s="1"/>
  <c r="EE29" i="3"/>
  <c r="GD29" i="3" s="1"/>
  <c r="EE80" i="3"/>
  <c r="GD61" i="3"/>
  <c r="GD16" i="3"/>
  <c r="GD46" i="3"/>
  <c r="EE63" i="3"/>
  <c r="GD63" i="3" s="1"/>
  <c r="EE31" i="3"/>
  <c r="GD31" i="3" s="1"/>
  <c r="EE10" i="3"/>
  <c r="GD10" i="3" s="1"/>
  <c r="EE44" i="3"/>
  <c r="GD44" i="3" s="1"/>
  <c r="GD80" i="3"/>
  <c r="EE48" i="3"/>
  <c r="GD48" i="3" s="1"/>
  <c r="EE30" i="3"/>
  <c r="GD30" i="3" s="1"/>
  <c r="GD38" i="3"/>
  <c r="EE53" i="3"/>
  <c r="GD53" i="3" s="1"/>
  <c r="GD42" i="3"/>
  <c r="EE55" i="3"/>
  <c r="EE24" i="3"/>
  <c r="GD24" i="3" s="1"/>
  <c r="GD55" i="3"/>
  <c r="EE39" i="3"/>
  <c r="GD39" i="3" s="1"/>
  <c r="EE65" i="3"/>
  <c r="GD65" i="3" s="1"/>
  <c r="EE21" i="3"/>
  <c r="GD21" i="3" s="1"/>
  <c r="GD20" i="3"/>
  <c r="EE76" i="3"/>
  <c r="GD76" i="3" s="1"/>
  <c r="EE62" i="3"/>
  <c r="GD62" i="3" s="1"/>
  <c r="EE68" i="3"/>
  <c r="GD68" i="3" s="1"/>
  <c r="EE71" i="3"/>
  <c r="GD71" i="3" s="1"/>
  <c r="EE79" i="3"/>
  <c r="GD79" i="3" s="1"/>
  <c r="EE45" i="3"/>
  <c r="GD45" i="3" s="1"/>
  <c r="EE14" i="3"/>
  <c r="GD14" i="3" s="1"/>
  <c r="EE13" i="3"/>
  <c r="GD13" i="3" s="1"/>
  <c r="EE15" i="3"/>
  <c r="GD15" i="3" s="1"/>
  <c r="EE28" i="3"/>
  <c r="GD28" i="3" s="1"/>
  <c r="EE77" i="3"/>
  <c r="GD77" i="3" s="1"/>
  <c r="EE40" i="3"/>
  <c r="GD40" i="3" s="1"/>
  <c r="EE74" i="3"/>
  <c r="GD74" i="3" s="1"/>
  <c r="EE69" i="3"/>
  <c r="GD69" i="3" s="1"/>
  <c r="EE73" i="3"/>
  <c r="GD73" i="3" s="1"/>
  <c r="GD18" i="3"/>
  <c r="EE43" i="3"/>
  <c r="GD43" i="3" s="1"/>
  <c r="EE60" i="3"/>
  <c r="GD60" i="3" s="1"/>
  <c r="EE34" i="3"/>
  <c r="GD34" i="3" s="1"/>
  <c r="EE22" i="3"/>
  <c r="GD22" i="3" s="1"/>
  <c r="EE8" i="3"/>
  <c r="GD8" i="3" s="1"/>
  <c r="EE70" i="3"/>
  <c r="GD70" i="3" s="1"/>
  <c r="EE56" i="3"/>
  <c r="GD56" i="3" s="1"/>
  <c r="EE11" i="3"/>
  <c r="GD11" i="3" s="1"/>
  <c r="EE47" i="3"/>
  <c r="GD47" i="3" s="1"/>
  <c r="EE66" i="3"/>
  <c r="GD66" i="3" s="1"/>
  <c r="EE64" i="3"/>
  <c r="GD64" i="3" s="1"/>
  <c r="EE58" i="3"/>
  <c r="GD58" i="3" s="1"/>
  <c r="EE51" i="3"/>
  <c r="GD51" i="3" s="1"/>
  <c r="EE75" i="3"/>
  <c r="GD75" i="3" s="1"/>
  <c r="EE27" i="3"/>
  <c r="GD27" i="3" s="1"/>
  <c r="EE50" i="3"/>
  <c r="GD50" i="3" s="1"/>
  <c r="EE17" i="3"/>
  <c r="GD17" i="3" s="1"/>
  <c r="EE12" i="3"/>
  <c r="GD12" i="3" s="1"/>
  <c r="EE37" i="3"/>
  <c r="GD37" i="3" s="1"/>
  <c r="EE49" i="3"/>
  <c r="GD49" i="3" s="1"/>
  <c r="EE35" i="3"/>
  <c r="GD35" i="3" s="1"/>
  <c r="EE59" i="3"/>
  <c r="GD59" i="3" s="1"/>
  <c r="EE78" i="3"/>
  <c r="GD78" i="3" s="1"/>
  <c r="EE32" i="3"/>
  <c r="GD32" i="3" s="1"/>
  <c r="EE81" i="3"/>
  <c r="GD81" i="3" s="1"/>
  <c r="EE52" i="3"/>
  <c r="GD52" i="3" s="1"/>
  <c r="EE33" i="3"/>
  <c r="GD33" i="3" s="1"/>
  <c r="EE26" i="3"/>
  <c r="GD26" i="3" s="1"/>
  <c r="EE9" i="3"/>
  <c r="GD9" i="3" s="1"/>
  <c r="EE72" i="3"/>
  <c r="GD72" i="3" s="1"/>
  <c r="EE54" i="3"/>
  <c r="GD54" i="3" s="1"/>
  <c r="EE25" i="3"/>
  <c r="GD25" i="3" s="1"/>
  <c r="EE41" i="3"/>
  <c r="GD41" i="3" s="1"/>
  <c r="EE67" i="3"/>
  <c r="GD67" i="3" s="1"/>
  <c r="EE19" i="3"/>
  <c r="GD19" i="3" s="1"/>
  <c r="EE57" i="3"/>
  <c r="GD57" i="3" s="1"/>
  <c r="FV9" i="3" l="1"/>
  <c r="FV10" i="3"/>
  <c r="FV11" i="3"/>
  <c r="FV12" i="3"/>
  <c r="FV13" i="3"/>
  <c r="FZ13" i="3" s="1"/>
  <c r="FV14" i="3"/>
  <c r="FV15" i="3"/>
  <c r="FZ15" i="3" s="1"/>
  <c r="FV16" i="3"/>
  <c r="FZ16" i="3" s="1"/>
  <c r="FV17" i="3"/>
  <c r="FZ17" i="3" s="1"/>
  <c r="FV18" i="3"/>
  <c r="FZ18" i="3" s="1"/>
  <c r="FV19" i="3"/>
  <c r="FZ19" i="3" s="1"/>
  <c r="FV20" i="3"/>
  <c r="FZ20" i="3" s="1"/>
  <c r="FV21" i="3"/>
  <c r="FZ21" i="3" s="1"/>
  <c r="FV22" i="3"/>
  <c r="FZ22" i="3" s="1"/>
  <c r="FV23" i="3"/>
  <c r="FZ23" i="3" s="1"/>
  <c r="FV24" i="3"/>
  <c r="FZ24" i="3" s="1"/>
  <c r="FV25" i="3"/>
  <c r="FV26" i="3"/>
  <c r="FV27" i="3"/>
  <c r="FV28" i="3"/>
  <c r="FV29" i="3"/>
  <c r="FZ29" i="3" s="1"/>
  <c r="FV30" i="3"/>
  <c r="FZ30" i="3" s="1"/>
  <c r="FV31" i="3"/>
  <c r="FZ31" i="3" s="1"/>
  <c r="FV32" i="3"/>
  <c r="FZ32" i="3" s="1"/>
  <c r="FV33" i="3"/>
  <c r="FV34" i="3"/>
  <c r="FV35" i="3"/>
  <c r="FV36" i="3"/>
  <c r="FV37" i="3"/>
  <c r="FZ37" i="3" s="1"/>
  <c r="FV38" i="3"/>
  <c r="FZ38" i="3" s="1"/>
  <c r="FV39" i="3"/>
  <c r="FZ39" i="3" s="1"/>
  <c r="FV40" i="3"/>
  <c r="FZ40" i="3" s="1"/>
  <c r="FV41" i="3"/>
  <c r="FZ41" i="3" s="1"/>
  <c r="FV42" i="3"/>
  <c r="FZ42" i="3" s="1"/>
  <c r="FV43" i="3"/>
  <c r="FZ43" i="3" s="1"/>
  <c r="FV44" i="3"/>
  <c r="FZ44" i="3" s="1"/>
  <c r="FV45" i="3"/>
  <c r="FZ45" i="3" s="1"/>
  <c r="FV46" i="3"/>
  <c r="FZ46" i="3" s="1"/>
  <c r="FV47" i="3"/>
  <c r="FZ47" i="3" s="1"/>
  <c r="FV48" i="3"/>
  <c r="FZ48" i="3" s="1"/>
  <c r="FV49" i="3"/>
  <c r="FV50" i="3"/>
  <c r="FV51" i="3"/>
  <c r="FV52" i="3"/>
  <c r="FV53" i="3"/>
  <c r="FZ53" i="3" s="1"/>
  <c r="FV54" i="3"/>
  <c r="FZ54" i="3" s="1"/>
  <c r="FV55" i="3"/>
  <c r="FZ55" i="3" s="1"/>
  <c r="FV56" i="3"/>
  <c r="FZ56" i="3" s="1"/>
  <c r="FV57" i="3"/>
  <c r="FV58" i="3"/>
  <c r="FV59" i="3"/>
  <c r="FV60" i="3"/>
  <c r="FV61" i="3"/>
  <c r="FZ61" i="3" s="1"/>
  <c r="FV62" i="3"/>
  <c r="FZ62" i="3" s="1"/>
  <c r="FV63" i="3"/>
  <c r="FZ63" i="3" s="1"/>
  <c r="FV64" i="3"/>
  <c r="FZ64" i="3" s="1"/>
  <c r="FV65" i="3"/>
  <c r="FZ65" i="3" s="1"/>
  <c r="FV66" i="3"/>
  <c r="FV67" i="3"/>
  <c r="FZ67" i="3" s="1"/>
  <c r="FV68" i="3"/>
  <c r="FZ68" i="3" s="1"/>
  <c r="FV69" i="3"/>
  <c r="FZ69" i="3" s="1"/>
  <c r="FV70" i="3"/>
  <c r="FZ70" i="3" s="1"/>
  <c r="FV71" i="3"/>
  <c r="FZ71" i="3" s="1"/>
  <c r="FV72" i="3"/>
  <c r="FZ72" i="3" s="1"/>
  <c r="FV73" i="3"/>
  <c r="FV74" i="3"/>
  <c r="FV75" i="3"/>
  <c r="FV76" i="3"/>
  <c r="FV77" i="3"/>
  <c r="FZ77" i="3" s="1"/>
  <c r="FV78" i="3"/>
  <c r="FZ78" i="3" s="1"/>
  <c r="FV79" i="3"/>
  <c r="FZ79" i="3" s="1"/>
  <c r="FV80" i="3"/>
  <c r="FZ80" i="3" s="1"/>
  <c r="FV81" i="3"/>
  <c r="FT9" i="3"/>
  <c r="FT10" i="3"/>
  <c r="FT11" i="3"/>
  <c r="FT12" i="3"/>
  <c r="FX12" i="3" s="1"/>
  <c r="FT13" i="3"/>
  <c r="FX13" i="3" s="1"/>
  <c r="FT14" i="3"/>
  <c r="FT15" i="3"/>
  <c r="FX15" i="3" s="1"/>
  <c r="FT16" i="3"/>
  <c r="FX16" i="3" s="1"/>
  <c r="FT17" i="3"/>
  <c r="FX17" i="3" s="1"/>
  <c r="FT18" i="3"/>
  <c r="FX18" i="3" s="1"/>
  <c r="FT19" i="3"/>
  <c r="FX19" i="3" s="1"/>
  <c r="FT20" i="3"/>
  <c r="FX20" i="3" s="1"/>
  <c r="FT21" i="3"/>
  <c r="FX21" i="3" s="1"/>
  <c r="FT22" i="3"/>
  <c r="FX22" i="3" s="1"/>
  <c r="FT23" i="3"/>
  <c r="FX23" i="3" s="1"/>
  <c r="FT24" i="3"/>
  <c r="FT25" i="3"/>
  <c r="FT26" i="3"/>
  <c r="FT27" i="3"/>
  <c r="FT28" i="3"/>
  <c r="FX28" i="3" s="1"/>
  <c r="FT29" i="3"/>
  <c r="FX29" i="3" s="1"/>
  <c r="FT30" i="3"/>
  <c r="FX30" i="3" s="1"/>
  <c r="FT31" i="3"/>
  <c r="FX31" i="3" s="1"/>
  <c r="FT32" i="3"/>
  <c r="FT33" i="3"/>
  <c r="FT34" i="3"/>
  <c r="FT35" i="3"/>
  <c r="FT36" i="3"/>
  <c r="FX36" i="3" s="1"/>
  <c r="FT37" i="3"/>
  <c r="FX37" i="3" s="1"/>
  <c r="FT38" i="3"/>
  <c r="FX38" i="3" s="1"/>
  <c r="FT39" i="3"/>
  <c r="FX39" i="3" s="1"/>
  <c r="FT40" i="3"/>
  <c r="FX40" i="3" s="1"/>
  <c r="FT41" i="3"/>
  <c r="FX41" i="3" s="1"/>
  <c r="FT42" i="3"/>
  <c r="FX42" i="3" s="1"/>
  <c r="FT43" i="3"/>
  <c r="FX43" i="3" s="1"/>
  <c r="FT44" i="3"/>
  <c r="FX44" i="3" s="1"/>
  <c r="FT45" i="3"/>
  <c r="FX45" i="3" s="1"/>
  <c r="FT46" i="3"/>
  <c r="FX46" i="3" s="1"/>
  <c r="FT47" i="3"/>
  <c r="FX47" i="3" s="1"/>
  <c r="FT48" i="3"/>
  <c r="FT49" i="3"/>
  <c r="FT50" i="3"/>
  <c r="FT51" i="3"/>
  <c r="FT52" i="3"/>
  <c r="FX52" i="3" s="1"/>
  <c r="FT53" i="3"/>
  <c r="FX53" i="3" s="1"/>
  <c r="FT54" i="3"/>
  <c r="FX54" i="3" s="1"/>
  <c r="FT55" i="3"/>
  <c r="FX55" i="3" s="1"/>
  <c r="FT56" i="3"/>
  <c r="FT57" i="3"/>
  <c r="FT58" i="3"/>
  <c r="FT59" i="3"/>
  <c r="FT60" i="3"/>
  <c r="FX60" i="3" s="1"/>
  <c r="FT61" i="3"/>
  <c r="FX61" i="3" s="1"/>
  <c r="FT62" i="3"/>
  <c r="FX62" i="3" s="1"/>
  <c r="FT63" i="3"/>
  <c r="FX63" i="3" s="1"/>
  <c r="FT64" i="3"/>
  <c r="FX64" i="3" s="1"/>
  <c r="FT65" i="3"/>
  <c r="FX65" i="3" s="1"/>
  <c r="FT66" i="3"/>
  <c r="FX66" i="3" s="1"/>
  <c r="FT67" i="3"/>
  <c r="FX67" i="3" s="1"/>
  <c r="FT68" i="3"/>
  <c r="FX68" i="3" s="1"/>
  <c r="FT69" i="3"/>
  <c r="FX69" i="3" s="1"/>
  <c r="FT70" i="3"/>
  <c r="FX70" i="3" s="1"/>
  <c r="FT71" i="3"/>
  <c r="FX71" i="3" s="1"/>
  <c r="FT72" i="3"/>
  <c r="FT73" i="3"/>
  <c r="FT74" i="3"/>
  <c r="FT75" i="3"/>
  <c r="FT76" i="3"/>
  <c r="FX76" i="3" s="1"/>
  <c r="FT77" i="3"/>
  <c r="FX77" i="3" s="1"/>
  <c r="FT78" i="3"/>
  <c r="FX78" i="3" s="1"/>
  <c r="FT79" i="3"/>
  <c r="FX79" i="3" s="1"/>
  <c r="FT80" i="3"/>
  <c r="FT81" i="3"/>
  <c r="FV8" i="3"/>
  <c r="FT8" i="3"/>
  <c r="FN9" i="3"/>
  <c r="FR9" i="3" s="1"/>
  <c r="FN10" i="3"/>
  <c r="FR10" i="3" s="1"/>
  <c r="FN11" i="3"/>
  <c r="FR11" i="3" s="1"/>
  <c r="FN12" i="3"/>
  <c r="FR12" i="3" s="1"/>
  <c r="FN13" i="3"/>
  <c r="FR13" i="3" s="1"/>
  <c r="FN14" i="3"/>
  <c r="FR14" i="3" s="1"/>
  <c r="FN15" i="3"/>
  <c r="FR15" i="3" s="1"/>
  <c r="FN16" i="3"/>
  <c r="FR16" i="3" s="1"/>
  <c r="FN17" i="3"/>
  <c r="FR17" i="3" s="1"/>
  <c r="FN18" i="3"/>
  <c r="FR18" i="3" s="1"/>
  <c r="FN19" i="3"/>
  <c r="FR19" i="3" s="1"/>
  <c r="FN20" i="3"/>
  <c r="FR20" i="3" s="1"/>
  <c r="FN21" i="3"/>
  <c r="FN22" i="3"/>
  <c r="FN23" i="3"/>
  <c r="FN24" i="3"/>
  <c r="FR24" i="3" s="1"/>
  <c r="FN25" i="3"/>
  <c r="FR25" i="3" s="1"/>
  <c r="FN26" i="3"/>
  <c r="FR26" i="3" s="1"/>
  <c r="FN27" i="3"/>
  <c r="FR27" i="3" s="1"/>
  <c r="FN28" i="3"/>
  <c r="FR28" i="3" s="1"/>
  <c r="FN29" i="3"/>
  <c r="FN30" i="3"/>
  <c r="FN31" i="3"/>
  <c r="FN32" i="3"/>
  <c r="FR32" i="3" s="1"/>
  <c r="FN33" i="3"/>
  <c r="FR33" i="3" s="1"/>
  <c r="FN34" i="3"/>
  <c r="FR34" i="3" s="1"/>
  <c r="FN35" i="3"/>
  <c r="FR35" i="3" s="1"/>
  <c r="FN36" i="3"/>
  <c r="FR36" i="3" s="1"/>
  <c r="FN37" i="3"/>
  <c r="FR37" i="3" s="1"/>
  <c r="FN38" i="3"/>
  <c r="FR38" i="3" s="1"/>
  <c r="FN39" i="3"/>
  <c r="FR39" i="3" s="1"/>
  <c r="FN40" i="3"/>
  <c r="FR40" i="3" s="1"/>
  <c r="FN41" i="3"/>
  <c r="FR41" i="3" s="1"/>
  <c r="FN42" i="3"/>
  <c r="FR42" i="3" s="1"/>
  <c r="FN43" i="3"/>
  <c r="FR43" i="3" s="1"/>
  <c r="FN44" i="3"/>
  <c r="FR44" i="3" s="1"/>
  <c r="FN45" i="3"/>
  <c r="FN46" i="3"/>
  <c r="FN47" i="3"/>
  <c r="FN48" i="3"/>
  <c r="FR48" i="3" s="1"/>
  <c r="FN49" i="3"/>
  <c r="FR49" i="3" s="1"/>
  <c r="FN50" i="3"/>
  <c r="FR50" i="3" s="1"/>
  <c r="FN51" i="3"/>
  <c r="FR51" i="3" s="1"/>
  <c r="FN52" i="3"/>
  <c r="FR52" i="3" s="1"/>
  <c r="FN53" i="3"/>
  <c r="FN54" i="3"/>
  <c r="FN55" i="3"/>
  <c r="FN56" i="3"/>
  <c r="FR56" i="3" s="1"/>
  <c r="FN57" i="3"/>
  <c r="FR57" i="3" s="1"/>
  <c r="FN58" i="3"/>
  <c r="FR58" i="3" s="1"/>
  <c r="FN59" i="3"/>
  <c r="FR59" i="3" s="1"/>
  <c r="FN60" i="3"/>
  <c r="FR60" i="3" s="1"/>
  <c r="FN61" i="3"/>
  <c r="FN62" i="3"/>
  <c r="FR62" i="3" s="1"/>
  <c r="FN63" i="3"/>
  <c r="FR63" i="3" s="1"/>
  <c r="FN64" i="3"/>
  <c r="FR64" i="3" s="1"/>
  <c r="FN65" i="3"/>
  <c r="FR65" i="3" s="1"/>
  <c r="FN66" i="3"/>
  <c r="FR66" i="3" s="1"/>
  <c r="FN67" i="3"/>
  <c r="FR67" i="3" s="1"/>
  <c r="FN68" i="3"/>
  <c r="FR68" i="3" s="1"/>
  <c r="FN69" i="3"/>
  <c r="FN70" i="3"/>
  <c r="FN71" i="3"/>
  <c r="FN72" i="3"/>
  <c r="FR72" i="3" s="1"/>
  <c r="FN73" i="3"/>
  <c r="FR73" i="3" s="1"/>
  <c r="FN74" i="3"/>
  <c r="FR74" i="3" s="1"/>
  <c r="FN75" i="3"/>
  <c r="FR75" i="3" s="1"/>
  <c r="FN76" i="3"/>
  <c r="FR76" i="3" s="1"/>
  <c r="FN77" i="3"/>
  <c r="FN78" i="3"/>
  <c r="FN79" i="3"/>
  <c r="FN80" i="3"/>
  <c r="FR80" i="3" s="1"/>
  <c r="FN81" i="3"/>
  <c r="FR81" i="3" s="1"/>
  <c r="FL9" i="3"/>
  <c r="FP9" i="3" s="1"/>
  <c r="FL10" i="3"/>
  <c r="FP10" i="3" s="1"/>
  <c r="FL11" i="3"/>
  <c r="FP11" i="3" s="1"/>
  <c r="FL12" i="3"/>
  <c r="FP12" i="3" s="1"/>
  <c r="FL13" i="3"/>
  <c r="FP13" i="3" s="1"/>
  <c r="FL14" i="3"/>
  <c r="FP14" i="3" s="1"/>
  <c r="FL15" i="3"/>
  <c r="FP15" i="3" s="1"/>
  <c r="FL16" i="3"/>
  <c r="FP16" i="3" s="1"/>
  <c r="FL17" i="3"/>
  <c r="FP17" i="3" s="1"/>
  <c r="FL18" i="3"/>
  <c r="FP18" i="3" s="1"/>
  <c r="FL19" i="3"/>
  <c r="FP19" i="3" s="1"/>
  <c r="FL20" i="3"/>
  <c r="FL21" i="3"/>
  <c r="FL22" i="3"/>
  <c r="FL23" i="3"/>
  <c r="FP23" i="3" s="1"/>
  <c r="FL24" i="3"/>
  <c r="FP24" i="3" s="1"/>
  <c r="FL25" i="3"/>
  <c r="FP25" i="3" s="1"/>
  <c r="FL26" i="3"/>
  <c r="FP26" i="3" s="1"/>
  <c r="FL27" i="3"/>
  <c r="FP27" i="3" s="1"/>
  <c r="FL28" i="3"/>
  <c r="FL29" i="3"/>
  <c r="FL30" i="3"/>
  <c r="FL31" i="3"/>
  <c r="FL32" i="3"/>
  <c r="FP32" i="3" s="1"/>
  <c r="FL33" i="3"/>
  <c r="FP33" i="3" s="1"/>
  <c r="FL34" i="3"/>
  <c r="FP34" i="3" s="1"/>
  <c r="FL35" i="3"/>
  <c r="FP35" i="3" s="1"/>
  <c r="FL36" i="3"/>
  <c r="FP36" i="3" s="1"/>
  <c r="FL37" i="3"/>
  <c r="FP37" i="3" s="1"/>
  <c r="FL38" i="3"/>
  <c r="FP38" i="3" s="1"/>
  <c r="FL39" i="3"/>
  <c r="FL40" i="3"/>
  <c r="FP40" i="3" s="1"/>
  <c r="FL41" i="3"/>
  <c r="FP41" i="3" s="1"/>
  <c r="FL42" i="3"/>
  <c r="FP42" i="3" s="1"/>
  <c r="FL43" i="3"/>
  <c r="FP43" i="3" s="1"/>
  <c r="FL44" i="3"/>
  <c r="FL45" i="3"/>
  <c r="FL46" i="3"/>
  <c r="FL47" i="3"/>
  <c r="FP47" i="3" s="1"/>
  <c r="FL48" i="3"/>
  <c r="FP48" i="3" s="1"/>
  <c r="FL49" i="3"/>
  <c r="FP49" i="3" s="1"/>
  <c r="FL50" i="3"/>
  <c r="FP50" i="3" s="1"/>
  <c r="FL51" i="3"/>
  <c r="FP51" i="3" s="1"/>
  <c r="FL52" i="3"/>
  <c r="FL53" i="3"/>
  <c r="FL54" i="3"/>
  <c r="FL55" i="3"/>
  <c r="FP55" i="3" s="1"/>
  <c r="FL56" i="3"/>
  <c r="FP56" i="3" s="1"/>
  <c r="FL57" i="3"/>
  <c r="FP57" i="3" s="1"/>
  <c r="FL58" i="3"/>
  <c r="FP58" i="3" s="1"/>
  <c r="FL59" i="3"/>
  <c r="FP59" i="3" s="1"/>
  <c r="FL60" i="3"/>
  <c r="FP60" i="3" s="1"/>
  <c r="FL61" i="3"/>
  <c r="FL62" i="3"/>
  <c r="FP62" i="3" s="1"/>
  <c r="FL63" i="3"/>
  <c r="FP63" i="3" s="1"/>
  <c r="FL64" i="3"/>
  <c r="FP64" i="3" s="1"/>
  <c r="FL65" i="3"/>
  <c r="FP65" i="3" s="1"/>
  <c r="FL66" i="3"/>
  <c r="FP66" i="3" s="1"/>
  <c r="FL67" i="3"/>
  <c r="FP67" i="3" s="1"/>
  <c r="FL68" i="3"/>
  <c r="FL69" i="3"/>
  <c r="FL70" i="3"/>
  <c r="FL71" i="3"/>
  <c r="FP71" i="3" s="1"/>
  <c r="FL72" i="3"/>
  <c r="FP72" i="3" s="1"/>
  <c r="FL73" i="3"/>
  <c r="FP73" i="3" s="1"/>
  <c r="FL74" i="3"/>
  <c r="FP74" i="3" s="1"/>
  <c r="FL75" i="3"/>
  <c r="FP75" i="3" s="1"/>
  <c r="FL76" i="3"/>
  <c r="FL77" i="3"/>
  <c r="FL78" i="3"/>
  <c r="FL79" i="3"/>
  <c r="FP79" i="3" s="1"/>
  <c r="FL80" i="3"/>
  <c r="FP80" i="3" s="1"/>
  <c r="FL81" i="3"/>
  <c r="FP81" i="3" s="1"/>
  <c r="FN8" i="3"/>
  <c r="FL8" i="3"/>
  <c r="FF9" i="3"/>
  <c r="FJ9" i="3" s="1"/>
  <c r="FF10" i="3"/>
  <c r="FF11" i="3"/>
  <c r="FJ11" i="3" s="1"/>
  <c r="FF12" i="3"/>
  <c r="FF13" i="3"/>
  <c r="FJ13" i="3" s="1"/>
  <c r="FF14" i="3"/>
  <c r="FJ14" i="3" s="1"/>
  <c r="FF15" i="3"/>
  <c r="FJ15" i="3" s="1"/>
  <c r="FF16" i="3"/>
  <c r="FJ16" i="3" s="1"/>
  <c r="FF17" i="3"/>
  <c r="FF18" i="3"/>
  <c r="FJ18" i="3" s="1"/>
  <c r="FF19" i="3"/>
  <c r="FF20" i="3"/>
  <c r="FJ20" i="3" s="1"/>
  <c r="FF21" i="3"/>
  <c r="FJ21" i="3" s="1"/>
  <c r="FF22" i="3"/>
  <c r="FJ22" i="3" s="1"/>
  <c r="FF23" i="3"/>
  <c r="FJ23" i="3" s="1"/>
  <c r="FF24" i="3"/>
  <c r="FJ24" i="3" s="1"/>
  <c r="FF25" i="3"/>
  <c r="FF26" i="3"/>
  <c r="FJ26" i="3" s="1"/>
  <c r="FF27" i="3"/>
  <c r="FF28" i="3"/>
  <c r="FF29" i="3"/>
  <c r="FJ29" i="3" s="1"/>
  <c r="FF30" i="3"/>
  <c r="FJ30" i="3" s="1"/>
  <c r="FF31" i="3"/>
  <c r="FJ31" i="3" s="1"/>
  <c r="FF32" i="3"/>
  <c r="FJ32" i="3" s="1"/>
  <c r="FF33" i="3"/>
  <c r="FF34" i="3"/>
  <c r="FJ34" i="3" s="1"/>
  <c r="FF35" i="3"/>
  <c r="FJ35" i="3" s="1"/>
  <c r="FF36" i="3"/>
  <c r="FJ36" i="3" s="1"/>
  <c r="FF37" i="3"/>
  <c r="FJ37" i="3" s="1"/>
  <c r="FF38" i="3"/>
  <c r="FJ38" i="3" s="1"/>
  <c r="FF39" i="3"/>
  <c r="FJ39" i="3" s="1"/>
  <c r="FF40" i="3"/>
  <c r="FJ40" i="3" s="1"/>
  <c r="FF41" i="3"/>
  <c r="FF42" i="3"/>
  <c r="FJ42" i="3" s="1"/>
  <c r="FF43" i="3"/>
  <c r="FF44" i="3"/>
  <c r="FJ44" i="3" s="1"/>
  <c r="FF45" i="3"/>
  <c r="FJ45" i="3" s="1"/>
  <c r="FF46" i="3"/>
  <c r="FJ46" i="3" s="1"/>
  <c r="FF47" i="3"/>
  <c r="FJ47" i="3" s="1"/>
  <c r="FF48" i="3"/>
  <c r="FJ48" i="3" s="1"/>
  <c r="FF49" i="3"/>
  <c r="FF50" i="3"/>
  <c r="FJ50" i="3" s="1"/>
  <c r="FF51" i="3"/>
  <c r="FF52" i="3"/>
  <c r="FF53" i="3"/>
  <c r="FJ53" i="3" s="1"/>
  <c r="FF54" i="3"/>
  <c r="FJ54" i="3" s="1"/>
  <c r="FF55" i="3"/>
  <c r="FJ55" i="3" s="1"/>
  <c r="FF56" i="3"/>
  <c r="FJ56" i="3" s="1"/>
  <c r="FF57" i="3"/>
  <c r="FJ57" i="3" s="1"/>
  <c r="FF58" i="3"/>
  <c r="FJ58" i="3" s="1"/>
  <c r="FF59" i="3"/>
  <c r="FJ59" i="3" s="1"/>
  <c r="FF60" i="3"/>
  <c r="FJ60" i="3" s="1"/>
  <c r="FF61" i="3"/>
  <c r="FJ61" i="3" s="1"/>
  <c r="FF62" i="3"/>
  <c r="FJ62" i="3" s="1"/>
  <c r="FF63" i="3"/>
  <c r="FJ63" i="3" s="1"/>
  <c r="FF64" i="3"/>
  <c r="FJ64" i="3" s="1"/>
  <c r="FF65" i="3"/>
  <c r="FF66" i="3"/>
  <c r="FJ66" i="3" s="1"/>
  <c r="FF67" i="3"/>
  <c r="FF68" i="3"/>
  <c r="FF69" i="3"/>
  <c r="FJ69" i="3" s="1"/>
  <c r="FF70" i="3"/>
  <c r="FJ70" i="3" s="1"/>
  <c r="FF71" i="3"/>
  <c r="FJ71" i="3" s="1"/>
  <c r="FF72" i="3"/>
  <c r="FJ72" i="3" s="1"/>
  <c r="FF73" i="3"/>
  <c r="FF74" i="3"/>
  <c r="FJ74" i="3" s="1"/>
  <c r="FF75" i="3"/>
  <c r="FF76" i="3"/>
  <c r="FF77" i="3"/>
  <c r="FJ77" i="3" s="1"/>
  <c r="FF78" i="3"/>
  <c r="FJ78" i="3" s="1"/>
  <c r="FF79" i="3"/>
  <c r="FJ79" i="3" s="1"/>
  <c r="FF80" i="3"/>
  <c r="FJ80" i="3" s="1"/>
  <c r="FF81" i="3"/>
  <c r="FJ81" i="3" s="1"/>
  <c r="FD9" i="3"/>
  <c r="FD10" i="3"/>
  <c r="FH10" i="3" s="1"/>
  <c r="FD11" i="3"/>
  <c r="FH11" i="3" s="1"/>
  <c r="FD12" i="3"/>
  <c r="FH12" i="3" s="1"/>
  <c r="FD13" i="3"/>
  <c r="FH13" i="3" s="1"/>
  <c r="FD14" i="3"/>
  <c r="FH14" i="3" s="1"/>
  <c r="FD15" i="3"/>
  <c r="FH15" i="3" s="1"/>
  <c r="FD16" i="3"/>
  <c r="FH16" i="3" s="1"/>
  <c r="FD17" i="3"/>
  <c r="FD18" i="3"/>
  <c r="FD19" i="3"/>
  <c r="FD20" i="3"/>
  <c r="FH20" i="3" s="1"/>
  <c r="FD21" i="3"/>
  <c r="FH21" i="3" s="1"/>
  <c r="FD22" i="3"/>
  <c r="FH22" i="3" s="1"/>
  <c r="FD23" i="3"/>
  <c r="FH23" i="3" s="1"/>
  <c r="FD24" i="3"/>
  <c r="FH24" i="3" s="1"/>
  <c r="FD25" i="3"/>
  <c r="FD26" i="3"/>
  <c r="FD27" i="3"/>
  <c r="FD28" i="3"/>
  <c r="FH28" i="3" s="1"/>
  <c r="FD29" i="3"/>
  <c r="FH29" i="3" s="1"/>
  <c r="FD30" i="3"/>
  <c r="FH30" i="3" s="1"/>
  <c r="FD31" i="3"/>
  <c r="FH31" i="3" s="1"/>
  <c r="FD32" i="3"/>
  <c r="FH32" i="3" s="1"/>
  <c r="FD33" i="3"/>
  <c r="FH33" i="3" s="1"/>
  <c r="FD34" i="3"/>
  <c r="FH34" i="3" s="1"/>
  <c r="FD35" i="3"/>
  <c r="FH35" i="3" s="1"/>
  <c r="FD36" i="3"/>
  <c r="FH36" i="3" s="1"/>
  <c r="FD37" i="3"/>
  <c r="FH37" i="3" s="1"/>
  <c r="FD38" i="3"/>
  <c r="FH38" i="3" s="1"/>
  <c r="FD39" i="3"/>
  <c r="FH39" i="3" s="1"/>
  <c r="FD40" i="3"/>
  <c r="FH40" i="3" s="1"/>
  <c r="FD41" i="3"/>
  <c r="FD42" i="3"/>
  <c r="FD43" i="3"/>
  <c r="FH43" i="3" s="1"/>
  <c r="FD44" i="3"/>
  <c r="FH44" i="3" s="1"/>
  <c r="FD45" i="3"/>
  <c r="FH45" i="3" s="1"/>
  <c r="FD46" i="3"/>
  <c r="FH46" i="3" s="1"/>
  <c r="FD47" i="3"/>
  <c r="FH47" i="3" s="1"/>
  <c r="FD48" i="3"/>
  <c r="FH48" i="3" s="1"/>
  <c r="FD49" i="3"/>
  <c r="FD50" i="3"/>
  <c r="FD51" i="3"/>
  <c r="FD52" i="3"/>
  <c r="FH52" i="3" s="1"/>
  <c r="FD53" i="3"/>
  <c r="FH53" i="3" s="1"/>
  <c r="FD54" i="3"/>
  <c r="FH54" i="3" s="1"/>
  <c r="FD55" i="3"/>
  <c r="FH55" i="3" s="1"/>
  <c r="FD56" i="3"/>
  <c r="FH56" i="3" s="1"/>
  <c r="FD57" i="3"/>
  <c r="FH57" i="3" s="1"/>
  <c r="FD58" i="3"/>
  <c r="FH58" i="3" s="1"/>
  <c r="FD59" i="3"/>
  <c r="FD60" i="3"/>
  <c r="FH60" i="3" s="1"/>
  <c r="FD61" i="3"/>
  <c r="FH61" i="3" s="1"/>
  <c r="FD62" i="3"/>
  <c r="FH62" i="3" s="1"/>
  <c r="FD63" i="3"/>
  <c r="FH63" i="3" s="1"/>
  <c r="FD64" i="3"/>
  <c r="FH64" i="3" s="1"/>
  <c r="FD65" i="3"/>
  <c r="FD66" i="3"/>
  <c r="FD67" i="3"/>
  <c r="FH67" i="3" s="1"/>
  <c r="FD68" i="3"/>
  <c r="FH68" i="3" s="1"/>
  <c r="FD69" i="3"/>
  <c r="FH69" i="3" s="1"/>
  <c r="FD70" i="3"/>
  <c r="FH70" i="3" s="1"/>
  <c r="FD71" i="3"/>
  <c r="FH71" i="3" s="1"/>
  <c r="FD72" i="3"/>
  <c r="FH72" i="3" s="1"/>
  <c r="FD73" i="3"/>
  <c r="FD74" i="3"/>
  <c r="FD75" i="3"/>
  <c r="FD76" i="3"/>
  <c r="FH76" i="3" s="1"/>
  <c r="FD77" i="3"/>
  <c r="FH77" i="3" s="1"/>
  <c r="FD78" i="3"/>
  <c r="FH78" i="3" s="1"/>
  <c r="FD79" i="3"/>
  <c r="FH79" i="3" s="1"/>
  <c r="FD80" i="3"/>
  <c r="FH80" i="3" s="1"/>
  <c r="FD81" i="3"/>
  <c r="FH81" i="3" s="1"/>
  <c r="FF8" i="3"/>
  <c r="FJ8" i="3" s="1"/>
  <c r="FD8" i="3"/>
  <c r="FH8" i="3" s="1"/>
  <c r="EX9" i="3"/>
  <c r="EX10" i="3"/>
  <c r="FB10" i="3" s="1"/>
  <c r="EX11" i="3"/>
  <c r="FB11" i="3" s="1"/>
  <c r="EX12" i="3"/>
  <c r="FB12" i="3" s="1"/>
  <c r="EX13" i="3"/>
  <c r="EX14" i="3"/>
  <c r="EX15" i="3"/>
  <c r="EX16" i="3"/>
  <c r="FB16" i="3" s="1"/>
  <c r="EX17" i="3"/>
  <c r="FB17" i="3" s="1"/>
  <c r="EX18" i="3"/>
  <c r="FB18" i="3" s="1"/>
  <c r="EX19" i="3"/>
  <c r="FB19" i="3" s="1"/>
  <c r="EX20" i="3"/>
  <c r="FB20" i="3" s="1"/>
  <c r="EX21" i="3"/>
  <c r="EX22" i="3"/>
  <c r="EX23" i="3"/>
  <c r="EX24" i="3"/>
  <c r="FB24" i="3" s="1"/>
  <c r="EX25" i="3"/>
  <c r="FB25" i="3" s="1"/>
  <c r="EX26" i="3"/>
  <c r="FB26" i="3" s="1"/>
  <c r="EX27" i="3"/>
  <c r="FB27" i="3" s="1"/>
  <c r="EX28" i="3"/>
  <c r="FB28" i="3" s="1"/>
  <c r="EX29" i="3"/>
  <c r="FB29" i="3" s="1"/>
  <c r="EX30" i="3"/>
  <c r="FB30" i="3" s="1"/>
  <c r="EX31" i="3"/>
  <c r="FB31" i="3" s="1"/>
  <c r="EX32" i="3"/>
  <c r="FB32" i="3" s="1"/>
  <c r="EX33" i="3"/>
  <c r="FB33" i="3" s="1"/>
  <c r="EX34" i="3"/>
  <c r="FB34" i="3" s="1"/>
  <c r="EX35" i="3"/>
  <c r="FB35" i="3" s="1"/>
  <c r="EX36" i="3"/>
  <c r="FB36" i="3" s="1"/>
  <c r="EX37" i="3"/>
  <c r="EX38" i="3"/>
  <c r="EX39" i="3"/>
  <c r="EX40" i="3"/>
  <c r="FB40" i="3" s="1"/>
  <c r="EX41" i="3"/>
  <c r="FB41" i="3" s="1"/>
  <c r="EX42" i="3"/>
  <c r="FB42" i="3" s="1"/>
  <c r="EX43" i="3"/>
  <c r="FB43" i="3" s="1"/>
  <c r="EX44" i="3"/>
  <c r="FB44" i="3" s="1"/>
  <c r="EX45" i="3"/>
  <c r="EX46" i="3"/>
  <c r="EX47" i="3"/>
  <c r="EX48" i="3"/>
  <c r="FB48" i="3" s="1"/>
  <c r="EX49" i="3"/>
  <c r="FB49" i="3" s="1"/>
  <c r="EX50" i="3"/>
  <c r="FB50" i="3" s="1"/>
  <c r="EX51" i="3"/>
  <c r="FB51" i="3" s="1"/>
  <c r="EX52" i="3"/>
  <c r="FB52" i="3" s="1"/>
  <c r="EX53" i="3"/>
  <c r="FB53" i="3" s="1"/>
  <c r="EX54" i="3"/>
  <c r="FB54" i="3" s="1"/>
  <c r="EX55" i="3"/>
  <c r="FB55" i="3" s="1"/>
  <c r="EX56" i="3"/>
  <c r="FB56" i="3" s="1"/>
  <c r="EX57" i="3"/>
  <c r="FB57" i="3" s="1"/>
  <c r="EX58" i="3"/>
  <c r="FB58" i="3" s="1"/>
  <c r="EX59" i="3"/>
  <c r="FB59" i="3" s="1"/>
  <c r="EX60" i="3"/>
  <c r="FB60" i="3" s="1"/>
  <c r="EX61" i="3"/>
  <c r="EX62" i="3"/>
  <c r="EX63" i="3"/>
  <c r="EX64" i="3"/>
  <c r="FB64" i="3" s="1"/>
  <c r="EX65" i="3"/>
  <c r="FB65" i="3" s="1"/>
  <c r="EX66" i="3"/>
  <c r="FB66" i="3" s="1"/>
  <c r="EX67" i="3"/>
  <c r="FB67" i="3" s="1"/>
  <c r="EX68" i="3"/>
  <c r="FB68" i="3" s="1"/>
  <c r="EX69" i="3"/>
  <c r="EX70" i="3"/>
  <c r="EX71" i="3"/>
  <c r="EX72" i="3"/>
  <c r="FB72" i="3" s="1"/>
  <c r="EX73" i="3"/>
  <c r="FB73" i="3" s="1"/>
  <c r="EX74" i="3"/>
  <c r="FB74" i="3" s="1"/>
  <c r="EX75" i="3"/>
  <c r="FB75" i="3" s="1"/>
  <c r="EX76" i="3"/>
  <c r="FB76" i="3" s="1"/>
  <c r="EX77" i="3"/>
  <c r="FB77" i="3" s="1"/>
  <c r="EX78" i="3"/>
  <c r="FB78" i="3" s="1"/>
  <c r="EX79" i="3"/>
  <c r="FB79" i="3" s="1"/>
  <c r="EX80" i="3"/>
  <c r="FB80" i="3" s="1"/>
  <c r="EX81" i="3"/>
  <c r="FB81" i="3" s="1"/>
  <c r="EV9" i="3"/>
  <c r="EZ9" i="3" s="1"/>
  <c r="EV10" i="3"/>
  <c r="EZ10" i="3" s="1"/>
  <c r="EV11" i="3"/>
  <c r="EZ11" i="3" s="1"/>
  <c r="EV12" i="3"/>
  <c r="EV13" i="3"/>
  <c r="EV14" i="3"/>
  <c r="EV15" i="3"/>
  <c r="EZ15" i="3" s="1"/>
  <c r="EV16" i="3"/>
  <c r="EZ16" i="3" s="1"/>
  <c r="EV17" i="3"/>
  <c r="EZ17" i="3" s="1"/>
  <c r="EV18" i="3"/>
  <c r="EZ18" i="3" s="1"/>
  <c r="EV19" i="3"/>
  <c r="EZ19" i="3" s="1"/>
  <c r="EV20" i="3"/>
  <c r="EV21" i="3"/>
  <c r="EV22" i="3"/>
  <c r="EV23" i="3"/>
  <c r="EV24" i="3"/>
  <c r="EZ24" i="3" s="1"/>
  <c r="EV25" i="3"/>
  <c r="EZ25" i="3" s="1"/>
  <c r="EV26" i="3"/>
  <c r="EZ26" i="3" s="1"/>
  <c r="EV27" i="3"/>
  <c r="EZ27" i="3" s="1"/>
  <c r="EV28" i="3"/>
  <c r="EZ28" i="3" s="1"/>
  <c r="EV29" i="3"/>
  <c r="EV30" i="3"/>
  <c r="EZ30" i="3" s="1"/>
  <c r="EV31" i="3"/>
  <c r="EZ31" i="3" s="1"/>
  <c r="EV32" i="3"/>
  <c r="EZ32" i="3" s="1"/>
  <c r="EV33" i="3"/>
  <c r="EZ33" i="3" s="1"/>
  <c r="EV34" i="3"/>
  <c r="EZ34" i="3" s="1"/>
  <c r="EV35" i="3"/>
  <c r="EZ35" i="3" s="1"/>
  <c r="EV36" i="3"/>
  <c r="EV37" i="3"/>
  <c r="EV38" i="3"/>
  <c r="EV39" i="3"/>
  <c r="EV40" i="3"/>
  <c r="EZ40" i="3" s="1"/>
  <c r="EV41" i="3"/>
  <c r="EZ41" i="3" s="1"/>
  <c r="EV42" i="3"/>
  <c r="EZ42" i="3" s="1"/>
  <c r="EV43" i="3"/>
  <c r="EZ43" i="3" s="1"/>
  <c r="EV44" i="3"/>
  <c r="EV45" i="3"/>
  <c r="EV46" i="3"/>
  <c r="EV47" i="3"/>
  <c r="EV48" i="3"/>
  <c r="EZ48" i="3" s="1"/>
  <c r="EV49" i="3"/>
  <c r="EZ49" i="3" s="1"/>
  <c r="EV50" i="3"/>
  <c r="EZ50" i="3" s="1"/>
  <c r="EV51" i="3"/>
  <c r="EZ51" i="3" s="1"/>
  <c r="EV52" i="3"/>
  <c r="EZ52" i="3" s="1"/>
  <c r="EV53" i="3"/>
  <c r="EZ53" i="3" s="1"/>
  <c r="EV54" i="3"/>
  <c r="EZ54" i="3" s="1"/>
  <c r="EV55" i="3"/>
  <c r="EZ55" i="3" s="1"/>
  <c r="EV56" i="3"/>
  <c r="EZ56" i="3" s="1"/>
  <c r="EV57" i="3"/>
  <c r="EZ57" i="3" s="1"/>
  <c r="EV58" i="3"/>
  <c r="EZ58" i="3" s="1"/>
  <c r="EV59" i="3"/>
  <c r="EZ59" i="3" s="1"/>
  <c r="EV60" i="3"/>
  <c r="EV61" i="3"/>
  <c r="EV62" i="3"/>
  <c r="EV63" i="3"/>
  <c r="EV64" i="3"/>
  <c r="EZ64" i="3" s="1"/>
  <c r="EV65" i="3"/>
  <c r="EZ65" i="3" s="1"/>
  <c r="EV66" i="3"/>
  <c r="EZ66" i="3" s="1"/>
  <c r="EV67" i="3"/>
  <c r="EZ67" i="3" s="1"/>
  <c r="EV68" i="3"/>
  <c r="EV69" i="3"/>
  <c r="EV70" i="3"/>
  <c r="EV71" i="3"/>
  <c r="EV72" i="3"/>
  <c r="EZ72" i="3" s="1"/>
  <c r="EV73" i="3"/>
  <c r="EZ73" i="3" s="1"/>
  <c r="EV74" i="3"/>
  <c r="EZ74" i="3" s="1"/>
  <c r="EV75" i="3"/>
  <c r="EZ75" i="3" s="1"/>
  <c r="EV76" i="3"/>
  <c r="EZ76" i="3" s="1"/>
  <c r="EV77" i="3"/>
  <c r="EZ77" i="3" s="1"/>
  <c r="EV78" i="3"/>
  <c r="EZ78" i="3" s="1"/>
  <c r="EV79" i="3"/>
  <c r="EZ79" i="3" s="1"/>
  <c r="EV80" i="3"/>
  <c r="EZ80" i="3" s="1"/>
  <c r="EV81" i="3"/>
  <c r="EZ81" i="3" s="1"/>
  <c r="EX8" i="3"/>
  <c r="EV8" i="3"/>
  <c r="EP9" i="3"/>
  <c r="EP10" i="3"/>
  <c r="EP11" i="3"/>
  <c r="EP12" i="3"/>
  <c r="ET12" i="3" s="1"/>
  <c r="EP13" i="3"/>
  <c r="ET13" i="3" s="1"/>
  <c r="EP14" i="3"/>
  <c r="ET14" i="3" s="1"/>
  <c r="EP15" i="3"/>
  <c r="ET15" i="3" s="1"/>
  <c r="EP16" i="3"/>
  <c r="ET16" i="3" s="1"/>
  <c r="EP17" i="3"/>
  <c r="EP18" i="3"/>
  <c r="EP19" i="3"/>
  <c r="EP20" i="3"/>
  <c r="EP21" i="3"/>
  <c r="EP22" i="3"/>
  <c r="ET22" i="3" s="1"/>
  <c r="EP23" i="3"/>
  <c r="ET23" i="3" s="1"/>
  <c r="EP24" i="3"/>
  <c r="ET24" i="3" s="1"/>
  <c r="EP25" i="3"/>
  <c r="ET25" i="3" s="1"/>
  <c r="EP26" i="3"/>
  <c r="ET26" i="3" s="1"/>
  <c r="EP27" i="3"/>
  <c r="ET27" i="3" s="1"/>
  <c r="EP28" i="3"/>
  <c r="ET28" i="3" s="1"/>
  <c r="EP29" i="3"/>
  <c r="ET29" i="3" s="1"/>
  <c r="EP30" i="3"/>
  <c r="ET30" i="3" s="1"/>
  <c r="EP31" i="3"/>
  <c r="EP32" i="3"/>
  <c r="ET32" i="3" s="1"/>
  <c r="EP33" i="3"/>
  <c r="EP34" i="3"/>
  <c r="EP35" i="3"/>
  <c r="EP36" i="3"/>
  <c r="ET36" i="3" s="1"/>
  <c r="EP37" i="3"/>
  <c r="ET37" i="3" s="1"/>
  <c r="EP38" i="3"/>
  <c r="ET38" i="3" s="1"/>
  <c r="EP39" i="3"/>
  <c r="ET39" i="3" s="1"/>
  <c r="EP40" i="3"/>
  <c r="ET40" i="3" s="1"/>
  <c r="EP41" i="3"/>
  <c r="EP42" i="3"/>
  <c r="EP43" i="3"/>
  <c r="EP44" i="3"/>
  <c r="EP45" i="3"/>
  <c r="ET45" i="3" s="1"/>
  <c r="EP46" i="3"/>
  <c r="ET46" i="3" s="1"/>
  <c r="EP47" i="3"/>
  <c r="ET47" i="3" s="1"/>
  <c r="EP48" i="3"/>
  <c r="ET48" i="3" s="1"/>
  <c r="EP49" i="3"/>
  <c r="ET49" i="3" s="1"/>
  <c r="EP50" i="3"/>
  <c r="ET50" i="3" s="1"/>
  <c r="EP51" i="3"/>
  <c r="ET51" i="3" s="1"/>
  <c r="EP52" i="3"/>
  <c r="ET52" i="3" s="1"/>
  <c r="EP53" i="3"/>
  <c r="ET53" i="3" s="1"/>
  <c r="EP54" i="3"/>
  <c r="ET54" i="3" s="1"/>
  <c r="EP55" i="3"/>
  <c r="EP56" i="3"/>
  <c r="ET56" i="3" s="1"/>
  <c r="EP57" i="3"/>
  <c r="EP58" i="3"/>
  <c r="EP59" i="3"/>
  <c r="EP60" i="3"/>
  <c r="ET60" i="3" s="1"/>
  <c r="EP61" i="3"/>
  <c r="ET61" i="3" s="1"/>
  <c r="EP62" i="3"/>
  <c r="ET62" i="3" s="1"/>
  <c r="EP63" i="3"/>
  <c r="ET63" i="3" s="1"/>
  <c r="EP64" i="3"/>
  <c r="ET64" i="3" s="1"/>
  <c r="EP65" i="3"/>
  <c r="EP66" i="3"/>
  <c r="EP67" i="3"/>
  <c r="EP68" i="3"/>
  <c r="EP69" i="3"/>
  <c r="ET69" i="3" s="1"/>
  <c r="EP70" i="3"/>
  <c r="ET70" i="3" s="1"/>
  <c r="EP71" i="3"/>
  <c r="ET71" i="3" s="1"/>
  <c r="EP72" i="3"/>
  <c r="ET72" i="3" s="1"/>
  <c r="EP73" i="3"/>
  <c r="ET73" i="3" s="1"/>
  <c r="EP74" i="3"/>
  <c r="ET74" i="3" s="1"/>
  <c r="EP75" i="3"/>
  <c r="ET75" i="3" s="1"/>
  <c r="EP76" i="3"/>
  <c r="ET76" i="3" s="1"/>
  <c r="EP77" i="3"/>
  <c r="ET77" i="3" s="1"/>
  <c r="EP78" i="3"/>
  <c r="ET78" i="3" s="1"/>
  <c r="EP79" i="3"/>
  <c r="ET79" i="3" s="1"/>
  <c r="EP80" i="3"/>
  <c r="ET80" i="3" s="1"/>
  <c r="EP81" i="3"/>
  <c r="EN9" i="3"/>
  <c r="EN10" i="3"/>
  <c r="EN11" i="3"/>
  <c r="ER11" i="3" s="1"/>
  <c r="EN12" i="3"/>
  <c r="EN13" i="3"/>
  <c r="EN14" i="3"/>
  <c r="ER14" i="3" s="1"/>
  <c r="EN15" i="3"/>
  <c r="ER15" i="3" s="1"/>
  <c r="EN16" i="3"/>
  <c r="EN17" i="3"/>
  <c r="EN18" i="3"/>
  <c r="EN19" i="3"/>
  <c r="EN20" i="3"/>
  <c r="EN21" i="3"/>
  <c r="ER21" i="3" s="1"/>
  <c r="EN22" i="3"/>
  <c r="ER22" i="3" s="1"/>
  <c r="EN23" i="3"/>
  <c r="ER23" i="3" s="1"/>
  <c r="EN24" i="3"/>
  <c r="ER24" i="3" s="1"/>
  <c r="EN25" i="3"/>
  <c r="ER25" i="3" s="1"/>
  <c r="EN26" i="3"/>
  <c r="ER26" i="3" s="1"/>
  <c r="EN27" i="3"/>
  <c r="ER27" i="3" s="1"/>
  <c r="EN28" i="3"/>
  <c r="EN29" i="3"/>
  <c r="ER29" i="3" s="1"/>
  <c r="EN30" i="3"/>
  <c r="ER30" i="3" s="1"/>
  <c r="EN31" i="3"/>
  <c r="ER31" i="3" s="1"/>
  <c r="EN32" i="3"/>
  <c r="EN33" i="3"/>
  <c r="EN34" i="3"/>
  <c r="EN35" i="3"/>
  <c r="ER35" i="3" s="1"/>
  <c r="EN36" i="3"/>
  <c r="EN37" i="3"/>
  <c r="ER37" i="3" s="1"/>
  <c r="EN38" i="3"/>
  <c r="ER38" i="3" s="1"/>
  <c r="EN39" i="3"/>
  <c r="ER39" i="3" s="1"/>
  <c r="EN40" i="3"/>
  <c r="EN41" i="3"/>
  <c r="EN42" i="3"/>
  <c r="EN43" i="3"/>
  <c r="EN44" i="3"/>
  <c r="EN45" i="3"/>
  <c r="ER45" i="3" s="1"/>
  <c r="EN46" i="3"/>
  <c r="ER46" i="3" s="1"/>
  <c r="EN47" i="3"/>
  <c r="ER47" i="3" s="1"/>
  <c r="EN48" i="3"/>
  <c r="ER48" i="3" s="1"/>
  <c r="EN49" i="3"/>
  <c r="ER49" i="3" s="1"/>
  <c r="EN50" i="3"/>
  <c r="ER50" i="3" s="1"/>
  <c r="EN51" i="3"/>
  <c r="ER51" i="3" s="1"/>
  <c r="EN52" i="3"/>
  <c r="EN53" i="3"/>
  <c r="ER53" i="3" s="1"/>
  <c r="EN54" i="3"/>
  <c r="ER54" i="3" s="1"/>
  <c r="EN55" i="3"/>
  <c r="ER55" i="3" s="1"/>
  <c r="EN56" i="3"/>
  <c r="EN57" i="3"/>
  <c r="EN58" i="3"/>
  <c r="EN59" i="3"/>
  <c r="ER59" i="3" s="1"/>
  <c r="EN60" i="3"/>
  <c r="EN61" i="3"/>
  <c r="ER61" i="3" s="1"/>
  <c r="EN62" i="3"/>
  <c r="ER62" i="3" s="1"/>
  <c r="EN63" i="3"/>
  <c r="ER63" i="3" s="1"/>
  <c r="EN64" i="3"/>
  <c r="EN65" i="3"/>
  <c r="EN66" i="3"/>
  <c r="EN67" i="3"/>
  <c r="EN68" i="3"/>
  <c r="EN69" i="3"/>
  <c r="ER69" i="3" s="1"/>
  <c r="EN70" i="3"/>
  <c r="ER70" i="3" s="1"/>
  <c r="EN71" i="3"/>
  <c r="ER71" i="3" s="1"/>
  <c r="EN72" i="3"/>
  <c r="ER72" i="3" s="1"/>
  <c r="EN73" i="3"/>
  <c r="ER73" i="3" s="1"/>
  <c r="EN74" i="3"/>
  <c r="ER74" i="3" s="1"/>
  <c r="EN75" i="3"/>
  <c r="ER75" i="3" s="1"/>
  <c r="EN76" i="3"/>
  <c r="EN77" i="3"/>
  <c r="ER77" i="3" s="1"/>
  <c r="EN78" i="3"/>
  <c r="ER78" i="3" s="1"/>
  <c r="EN79" i="3"/>
  <c r="ER79" i="3" s="1"/>
  <c r="EN80" i="3"/>
  <c r="EN81" i="3"/>
  <c r="EP8" i="3"/>
  <c r="EN8" i="3"/>
  <c r="ER8" i="3" s="1"/>
  <c r="EH9" i="3"/>
  <c r="EH10" i="3"/>
  <c r="EL10" i="3" s="1"/>
  <c r="EH11" i="3"/>
  <c r="EH12" i="3"/>
  <c r="EL12" i="3" s="1"/>
  <c r="EH13" i="3"/>
  <c r="EL13" i="3" s="1"/>
  <c r="EH14" i="3"/>
  <c r="EL14" i="3" s="1"/>
  <c r="EH15" i="3"/>
  <c r="EH16" i="3"/>
  <c r="EH17" i="3"/>
  <c r="EL17" i="3" s="1"/>
  <c r="EH18" i="3"/>
  <c r="EL18" i="3" s="1"/>
  <c r="EH19" i="3"/>
  <c r="EH20" i="3"/>
  <c r="EL20" i="3" s="1"/>
  <c r="EH21" i="3"/>
  <c r="EL21" i="3" s="1"/>
  <c r="EH22" i="3"/>
  <c r="EL22" i="3" s="1"/>
  <c r="EH23" i="3"/>
  <c r="EL23" i="3" s="1"/>
  <c r="EH24" i="3"/>
  <c r="EL24" i="3" s="1"/>
  <c r="EH25" i="3"/>
  <c r="EH26" i="3"/>
  <c r="EL26" i="3" s="1"/>
  <c r="EH27" i="3"/>
  <c r="EL27" i="3" s="1"/>
  <c r="EH28" i="3"/>
  <c r="EL28" i="3" s="1"/>
  <c r="EH29" i="3"/>
  <c r="EL29" i="3" s="1"/>
  <c r="EH30" i="3"/>
  <c r="EL30" i="3" s="1"/>
  <c r="EH31" i="3"/>
  <c r="EH32" i="3"/>
  <c r="EL32" i="3" s="1"/>
  <c r="EH33" i="3"/>
  <c r="EL33" i="3" s="1"/>
  <c r="EH34" i="3"/>
  <c r="EL34" i="3" s="1"/>
  <c r="EH35" i="3"/>
  <c r="EH36" i="3"/>
  <c r="EL36" i="3" s="1"/>
  <c r="EH37" i="3"/>
  <c r="EH38" i="3"/>
  <c r="EL38" i="3" s="1"/>
  <c r="EH39" i="3"/>
  <c r="EH40" i="3"/>
  <c r="EH41" i="3"/>
  <c r="EH42" i="3"/>
  <c r="EL42" i="3" s="1"/>
  <c r="EH43" i="3"/>
  <c r="EL43" i="3" s="1"/>
  <c r="EH44" i="3"/>
  <c r="EL44" i="3" s="1"/>
  <c r="EH45" i="3"/>
  <c r="EH46" i="3"/>
  <c r="EL46" i="3" s="1"/>
  <c r="EH47" i="3"/>
  <c r="EL47" i="3" s="1"/>
  <c r="EH48" i="3"/>
  <c r="EL48" i="3" s="1"/>
  <c r="EH49" i="3"/>
  <c r="EL49" i="3" s="1"/>
  <c r="EH50" i="3"/>
  <c r="EL50" i="3" s="1"/>
  <c r="EH51" i="3"/>
  <c r="EL51" i="3" s="1"/>
  <c r="EH52" i="3"/>
  <c r="EL52" i="3" s="1"/>
  <c r="EH53" i="3"/>
  <c r="EH54" i="3"/>
  <c r="EL54" i="3" s="1"/>
  <c r="EH55" i="3"/>
  <c r="EH56" i="3"/>
  <c r="EL56" i="3" s="1"/>
  <c r="EH57" i="3"/>
  <c r="EH58" i="3"/>
  <c r="EL58" i="3" s="1"/>
  <c r="EH59" i="3"/>
  <c r="EH60" i="3"/>
  <c r="EL60" i="3" s="1"/>
  <c r="EH61" i="3"/>
  <c r="EL61" i="3" s="1"/>
  <c r="EH62" i="3"/>
  <c r="EL62" i="3" s="1"/>
  <c r="EH63" i="3"/>
  <c r="EH64" i="3"/>
  <c r="EH65" i="3"/>
  <c r="EL65" i="3" s="1"/>
  <c r="EH66" i="3"/>
  <c r="EL66" i="3" s="1"/>
  <c r="EH67" i="3"/>
  <c r="EH68" i="3"/>
  <c r="EL68" i="3" s="1"/>
  <c r="EH69" i="3"/>
  <c r="EL69" i="3" s="1"/>
  <c r="EH70" i="3"/>
  <c r="EL70" i="3" s="1"/>
  <c r="EH71" i="3"/>
  <c r="EL71" i="3" s="1"/>
  <c r="EH72" i="3"/>
  <c r="EL72" i="3" s="1"/>
  <c r="EH73" i="3"/>
  <c r="EH74" i="3"/>
  <c r="EL74" i="3" s="1"/>
  <c r="EH75" i="3"/>
  <c r="EL75" i="3" s="1"/>
  <c r="EH76" i="3"/>
  <c r="EL76" i="3" s="1"/>
  <c r="EH77" i="3"/>
  <c r="EL77" i="3" s="1"/>
  <c r="EH78" i="3"/>
  <c r="EL78" i="3" s="1"/>
  <c r="EH79" i="3"/>
  <c r="EH80" i="3"/>
  <c r="EL80" i="3" s="1"/>
  <c r="EH81" i="3"/>
  <c r="EL81" i="3" s="1"/>
  <c r="EF9" i="3"/>
  <c r="EJ9" i="3" s="1"/>
  <c r="EF10" i="3"/>
  <c r="EJ10" i="3" s="1"/>
  <c r="EF11" i="3"/>
  <c r="EJ11" i="3" s="1"/>
  <c r="EF12" i="3"/>
  <c r="EF13" i="3"/>
  <c r="EF14" i="3"/>
  <c r="EF15" i="3"/>
  <c r="EF16" i="3"/>
  <c r="EJ16" i="3" s="1"/>
  <c r="EF17" i="3"/>
  <c r="EJ17" i="3" s="1"/>
  <c r="EF18" i="3"/>
  <c r="EJ18" i="3" s="1"/>
  <c r="EF19" i="3"/>
  <c r="EJ19" i="3" s="1"/>
  <c r="EF20" i="3"/>
  <c r="EJ20" i="3" s="1"/>
  <c r="EF21" i="3"/>
  <c r="EJ21" i="3" s="1"/>
  <c r="EF22" i="3"/>
  <c r="EJ22" i="3" s="1"/>
  <c r="EF23" i="3"/>
  <c r="EJ23" i="3" s="1"/>
  <c r="EF24" i="3"/>
  <c r="EJ24" i="3" s="1"/>
  <c r="EF25" i="3"/>
  <c r="EJ25" i="3" s="1"/>
  <c r="EF26" i="3"/>
  <c r="EJ26" i="3" s="1"/>
  <c r="EF27" i="3"/>
  <c r="EJ27" i="3" s="1"/>
  <c r="EF28" i="3"/>
  <c r="EF29" i="3"/>
  <c r="EF30" i="3"/>
  <c r="EF31" i="3"/>
  <c r="EJ31" i="3" s="1"/>
  <c r="EF32" i="3"/>
  <c r="EJ32" i="3" s="1"/>
  <c r="EF33" i="3"/>
  <c r="EJ33" i="3" s="1"/>
  <c r="EF34" i="3"/>
  <c r="EF35" i="3"/>
  <c r="EJ35" i="3" s="1"/>
  <c r="EF36" i="3"/>
  <c r="EF37" i="3"/>
  <c r="EF38" i="3"/>
  <c r="EF39" i="3"/>
  <c r="EF40" i="3"/>
  <c r="EJ40" i="3" s="1"/>
  <c r="EF41" i="3"/>
  <c r="EJ41" i="3" s="1"/>
  <c r="EF42" i="3"/>
  <c r="EJ42" i="3" s="1"/>
  <c r="EF43" i="3"/>
  <c r="EJ43" i="3" s="1"/>
  <c r="EF44" i="3"/>
  <c r="EJ44" i="3" s="1"/>
  <c r="EF45" i="3"/>
  <c r="EJ45" i="3" s="1"/>
  <c r="EF46" i="3"/>
  <c r="EJ46" i="3" s="1"/>
  <c r="EF47" i="3"/>
  <c r="EJ47" i="3" s="1"/>
  <c r="EF48" i="3"/>
  <c r="EJ48" i="3" s="1"/>
  <c r="EF49" i="3"/>
  <c r="EJ49" i="3" s="1"/>
  <c r="EF50" i="3"/>
  <c r="EJ50" i="3" s="1"/>
  <c r="EF51" i="3"/>
  <c r="EJ51" i="3" s="1"/>
  <c r="EF52" i="3"/>
  <c r="EF53" i="3"/>
  <c r="EF54" i="3"/>
  <c r="EF55" i="3"/>
  <c r="EJ55" i="3" s="1"/>
  <c r="EF56" i="3"/>
  <c r="EJ56" i="3" s="1"/>
  <c r="EF57" i="3"/>
  <c r="EJ57" i="3" s="1"/>
  <c r="EF58" i="3"/>
  <c r="EJ58" i="3" s="1"/>
  <c r="EF59" i="3"/>
  <c r="EJ59" i="3" s="1"/>
  <c r="EF60" i="3"/>
  <c r="EF61" i="3"/>
  <c r="EF62" i="3"/>
  <c r="EJ62" i="3" s="1"/>
  <c r="EF63" i="3"/>
  <c r="EF64" i="3"/>
  <c r="EJ64" i="3" s="1"/>
  <c r="EF65" i="3"/>
  <c r="EJ65" i="3" s="1"/>
  <c r="EF66" i="3"/>
  <c r="EF67" i="3"/>
  <c r="EJ67" i="3" s="1"/>
  <c r="EF68" i="3"/>
  <c r="EJ68" i="3" s="1"/>
  <c r="EF69" i="3"/>
  <c r="EJ69" i="3" s="1"/>
  <c r="EF70" i="3"/>
  <c r="EJ70" i="3" s="1"/>
  <c r="EF71" i="3"/>
  <c r="EJ71" i="3" s="1"/>
  <c r="EF72" i="3"/>
  <c r="EJ72" i="3" s="1"/>
  <c r="EF73" i="3"/>
  <c r="EJ73" i="3" s="1"/>
  <c r="EF74" i="3"/>
  <c r="EJ74" i="3" s="1"/>
  <c r="EF75" i="3"/>
  <c r="EJ75" i="3" s="1"/>
  <c r="EF76" i="3"/>
  <c r="EF77" i="3"/>
  <c r="EF78" i="3"/>
  <c r="EF79" i="3"/>
  <c r="EJ79" i="3" s="1"/>
  <c r="EF80" i="3"/>
  <c r="EJ80" i="3" s="1"/>
  <c r="EF81" i="3"/>
  <c r="EH8" i="3"/>
  <c r="EF8" i="3"/>
  <c r="EJ8" i="3" s="1"/>
  <c r="DV9" i="3"/>
  <c r="DV10" i="3"/>
  <c r="DV11" i="3"/>
  <c r="DV12" i="3"/>
  <c r="DV13" i="3"/>
  <c r="DZ13" i="3" s="1"/>
  <c r="DV14" i="3"/>
  <c r="DZ14" i="3" s="1"/>
  <c r="DV15" i="3"/>
  <c r="DZ15" i="3" s="1"/>
  <c r="DV16" i="3"/>
  <c r="DZ16" i="3" s="1"/>
  <c r="DV17" i="3"/>
  <c r="DZ17" i="3" s="1"/>
  <c r="DV18" i="3"/>
  <c r="DZ18" i="3" s="1"/>
  <c r="DV19" i="3"/>
  <c r="DZ19" i="3" s="1"/>
  <c r="DV20" i="3"/>
  <c r="DZ20" i="3" s="1"/>
  <c r="DV21" i="3"/>
  <c r="DZ21" i="3" s="1"/>
  <c r="DV22" i="3"/>
  <c r="DZ22" i="3" s="1"/>
  <c r="DV23" i="3"/>
  <c r="DZ23" i="3" s="1"/>
  <c r="DV24" i="3"/>
  <c r="DZ24" i="3" s="1"/>
  <c r="DV25" i="3"/>
  <c r="DV26" i="3"/>
  <c r="DV27" i="3"/>
  <c r="DV28" i="3"/>
  <c r="DZ28" i="3" s="1"/>
  <c r="DV29" i="3"/>
  <c r="DZ29" i="3" s="1"/>
  <c r="DV30" i="3"/>
  <c r="DZ30" i="3" s="1"/>
  <c r="DV31" i="3"/>
  <c r="DZ31" i="3" s="1"/>
  <c r="DV32" i="3"/>
  <c r="DZ32" i="3" s="1"/>
  <c r="DV33" i="3"/>
  <c r="DV34" i="3"/>
  <c r="DV35" i="3"/>
  <c r="DV36" i="3"/>
  <c r="DV37" i="3"/>
  <c r="DZ37" i="3" s="1"/>
  <c r="DV38" i="3"/>
  <c r="DZ38" i="3" s="1"/>
  <c r="DV39" i="3"/>
  <c r="DZ39" i="3" s="1"/>
  <c r="DV40" i="3"/>
  <c r="DZ40" i="3" s="1"/>
  <c r="DV41" i="3"/>
  <c r="DZ41" i="3" s="1"/>
  <c r="DV42" i="3"/>
  <c r="DZ42" i="3" s="1"/>
  <c r="DV43" i="3"/>
  <c r="DZ43" i="3" s="1"/>
  <c r="DV44" i="3"/>
  <c r="DZ44" i="3" s="1"/>
  <c r="DV45" i="3"/>
  <c r="DZ45" i="3" s="1"/>
  <c r="DV46" i="3"/>
  <c r="DZ46" i="3" s="1"/>
  <c r="DV47" i="3"/>
  <c r="DZ47" i="3" s="1"/>
  <c r="DV48" i="3"/>
  <c r="DZ48" i="3" s="1"/>
  <c r="DV49" i="3"/>
  <c r="DV50" i="3"/>
  <c r="DV51" i="3"/>
  <c r="DV52" i="3"/>
  <c r="DZ52" i="3" s="1"/>
  <c r="DV53" i="3"/>
  <c r="DZ53" i="3" s="1"/>
  <c r="DV54" i="3"/>
  <c r="DZ54" i="3" s="1"/>
  <c r="DV55" i="3"/>
  <c r="DZ55" i="3" s="1"/>
  <c r="DV56" i="3"/>
  <c r="DZ56" i="3" s="1"/>
  <c r="DV57" i="3"/>
  <c r="DV58" i="3"/>
  <c r="DV59" i="3"/>
  <c r="DV60" i="3"/>
  <c r="DV61" i="3"/>
  <c r="DZ61" i="3" s="1"/>
  <c r="DV62" i="3"/>
  <c r="DZ62" i="3" s="1"/>
  <c r="DV63" i="3"/>
  <c r="DZ63" i="3" s="1"/>
  <c r="DV64" i="3"/>
  <c r="DZ64" i="3" s="1"/>
  <c r="DV65" i="3"/>
  <c r="DZ65" i="3" s="1"/>
  <c r="DV66" i="3"/>
  <c r="DZ66" i="3" s="1"/>
  <c r="DV67" i="3"/>
  <c r="DZ67" i="3" s="1"/>
  <c r="DV68" i="3"/>
  <c r="DZ68" i="3" s="1"/>
  <c r="DV69" i="3"/>
  <c r="DZ69" i="3" s="1"/>
  <c r="DV70" i="3"/>
  <c r="DZ70" i="3" s="1"/>
  <c r="DV71" i="3"/>
  <c r="DZ71" i="3" s="1"/>
  <c r="DV72" i="3"/>
  <c r="DZ72" i="3" s="1"/>
  <c r="DV73" i="3"/>
  <c r="DV74" i="3"/>
  <c r="DV75" i="3"/>
  <c r="DV76" i="3"/>
  <c r="DZ76" i="3" s="1"/>
  <c r="DV77" i="3"/>
  <c r="DZ77" i="3" s="1"/>
  <c r="DV78" i="3"/>
  <c r="DZ78" i="3" s="1"/>
  <c r="DV79" i="3"/>
  <c r="DZ79" i="3" s="1"/>
  <c r="DV80" i="3"/>
  <c r="DZ80" i="3" s="1"/>
  <c r="DV81" i="3"/>
  <c r="DT9" i="3"/>
  <c r="DT10" i="3"/>
  <c r="DT11" i="3"/>
  <c r="DT12" i="3"/>
  <c r="DX12" i="3" s="1"/>
  <c r="DT13" i="3"/>
  <c r="DX13" i="3" s="1"/>
  <c r="DT14" i="3"/>
  <c r="DX14" i="3" s="1"/>
  <c r="DT15" i="3"/>
  <c r="DX15" i="3" s="1"/>
  <c r="DT16" i="3"/>
  <c r="DX16" i="3" s="1"/>
  <c r="DT17" i="3"/>
  <c r="DX17" i="3" s="1"/>
  <c r="DT18" i="3"/>
  <c r="DX18" i="3" s="1"/>
  <c r="DT19" i="3"/>
  <c r="DX19" i="3" s="1"/>
  <c r="DT20" i="3"/>
  <c r="DX20" i="3" s="1"/>
  <c r="DT21" i="3"/>
  <c r="DX21" i="3" s="1"/>
  <c r="DT22" i="3"/>
  <c r="DX22" i="3" s="1"/>
  <c r="DT23" i="3"/>
  <c r="DX23" i="3" s="1"/>
  <c r="DT24" i="3"/>
  <c r="DT25" i="3"/>
  <c r="DT26" i="3"/>
  <c r="DT27" i="3"/>
  <c r="DX27" i="3" s="1"/>
  <c r="DT28" i="3"/>
  <c r="DX28" i="3" s="1"/>
  <c r="DT29" i="3"/>
  <c r="DX29" i="3" s="1"/>
  <c r="DT30" i="3"/>
  <c r="DX30" i="3" s="1"/>
  <c r="DT31" i="3"/>
  <c r="DX31" i="3" s="1"/>
  <c r="DT32" i="3"/>
  <c r="DT33" i="3"/>
  <c r="DT34" i="3"/>
  <c r="DT35" i="3"/>
  <c r="DT36" i="3"/>
  <c r="DX36" i="3" s="1"/>
  <c r="DT37" i="3"/>
  <c r="DX37" i="3" s="1"/>
  <c r="DT38" i="3"/>
  <c r="DX38" i="3" s="1"/>
  <c r="DT39" i="3"/>
  <c r="DX39" i="3" s="1"/>
  <c r="DT40" i="3"/>
  <c r="DX40" i="3" s="1"/>
  <c r="DT41" i="3"/>
  <c r="DX41" i="3" s="1"/>
  <c r="DT42" i="3"/>
  <c r="DX42" i="3" s="1"/>
  <c r="DT43" i="3"/>
  <c r="DX43" i="3" s="1"/>
  <c r="DT44" i="3"/>
  <c r="DX44" i="3" s="1"/>
  <c r="DT45" i="3"/>
  <c r="DX45" i="3" s="1"/>
  <c r="DT46" i="3"/>
  <c r="DX46" i="3" s="1"/>
  <c r="DT47" i="3"/>
  <c r="DX47" i="3" s="1"/>
  <c r="DT48" i="3"/>
  <c r="DT49" i="3"/>
  <c r="DT50" i="3"/>
  <c r="DT51" i="3"/>
  <c r="DX51" i="3" s="1"/>
  <c r="DT52" i="3"/>
  <c r="DX52" i="3" s="1"/>
  <c r="DT53" i="3"/>
  <c r="DX53" i="3" s="1"/>
  <c r="DT54" i="3"/>
  <c r="DX54" i="3" s="1"/>
  <c r="DT55" i="3"/>
  <c r="DX55" i="3" s="1"/>
  <c r="DT56" i="3"/>
  <c r="DT57" i="3"/>
  <c r="DT58" i="3"/>
  <c r="DT59" i="3"/>
  <c r="DT60" i="3"/>
  <c r="DX60" i="3" s="1"/>
  <c r="DT61" i="3"/>
  <c r="DX61" i="3" s="1"/>
  <c r="DT62" i="3"/>
  <c r="DX62" i="3" s="1"/>
  <c r="DT63" i="3"/>
  <c r="DX63" i="3" s="1"/>
  <c r="DT64" i="3"/>
  <c r="DX64" i="3" s="1"/>
  <c r="DT65" i="3"/>
  <c r="DX65" i="3" s="1"/>
  <c r="DT66" i="3"/>
  <c r="DX66" i="3" s="1"/>
  <c r="DT67" i="3"/>
  <c r="DT68" i="3"/>
  <c r="DX68" i="3" s="1"/>
  <c r="DT69" i="3"/>
  <c r="DX69" i="3" s="1"/>
  <c r="DT70" i="3"/>
  <c r="DX70" i="3" s="1"/>
  <c r="DT71" i="3"/>
  <c r="DX71" i="3" s="1"/>
  <c r="DT72" i="3"/>
  <c r="DT73" i="3"/>
  <c r="DT74" i="3"/>
  <c r="DT75" i="3"/>
  <c r="DX75" i="3" s="1"/>
  <c r="DT76" i="3"/>
  <c r="DX76" i="3" s="1"/>
  <c r="DT77" i="3"/>
  <c r="DX77" i="3" s="1"/>
  <c r="DT78" i="3"/>
  <c r="DT79" i="3"/>
  <c r="DX79" i="3" s="1"/>
  <c r="DT80" i="3"/>
  <c r="DT81" i="3"/>
  <c r="DV8" i="3"/>
  <c r="DZ8" i="3" s="1"/>
  <c r="DT8" i="3"/>
  <c r="DN9" i="3"/>
  <c r="DN10" i="3"/>
  <c r="DR10" i="3" s="1"/>
  <c r="DN11" i="3"/>
  <c r="DR11" i="3" s="1"/>
  <c r="DN12" i="3"/>
  <c r="DR12" i="3" s="1"/>
  <c r="DN13" i="3"/>
  <c r="DR13" i="3" s="1"/>
  <c r="DN14" i="3"/>
  <c r="DR14" i="3" s="1"/>
  <c r="DN15" i="3"/>
  <c r="DR15" i="3" s="1"/>
  <c r="DN16" i="3"/>
  <c r="DR16" i="3" s="1"/>
  <c r="DN17" i="3"/>
  <c r="DN18" i="3"/>
  <c r="DR18" i="3" s="1"/>
  <c r="DN19" i="3"/>
  <c r="DR19" i="3" s="1"/>
  <c r="DN20" i="3"/>
  <c r="DR20" i="3" s="1"/>
  <c r="DN21" i="3"/>
  <c r="DN22" i="3"/>
  <c r="DN23" i="3"/>
  <c r="DR23" i="3" s="1"/>
  <c r="DN24" i="3"/>
  <c r="DR24" i="3" s="1"/>
  <c r="DN25" i="3"/>
  <c r="DN26" i="3"/>
  <c r="DR26" i="3" s="1"/>
  <c r="DN27" i="3"/>
  <c r="DR27" i="3" s="1"/>
  <c r="DN28" i="3"/>
  <c r="DR28" i="3" s="1"/>
  <c r="DN29" i="3"/>
  <c r="DN30" i="3"/>
  <c r="DR30" i="3" s="1"/>
  <c r="DN31" i="3"/>
  <c r="DR31" i="3" s="1"/>
  <c r="DN32" i="3"/>
  <c r="DR32" i="3" s="1"/>
  <c r="DN33" i="3"/>
  <c r="DR33" i="3" s="1"/>
  <c r="DN34" i="3"/>
  <c r="DR34" i="3" s="1"/>
  <c r="DN35" i="3"/>
  <c r="DR35" i="3" s="1"/>
  <c r="DN36" i="3"/>
  <c r="DR36" i="3" s="1"/>
  <c r="DN37" i="3"/>
  <c r="DR37" i="3" s="1"/>
  <c r="DN38" i="3"/>
  <c r="DR38" i="3" s="1"/>
  <c r="DN39" i="3"/>
  <c r="DR39" i="3" s="1"/>
  <c r="DN40" i="3"/>
  <c r="DR40" i="3" s="1"/>
  <c r="DN41" i="3"/>
  <c r="DN42" i="3"/>
  <c r="DR42" i="3" s="1"/>
  <c r="DN43" i="3"/>
  <c r="DR43" i="3" s="1"/>
  <c r="DN44" i="3"/>
  <c r="DR44" i="3" s="1"/>
  <c r="DN45" i="3"/>
  <c r="DN46" i="3"/>
  <c r="DN47" i="3"/>
  <c r="DR47" i="3" s="1"/>
  <c r="DN48" i="3"/>
  <c r="DR48" i="3" s="1"/>
  <c r="DN49" i="3"/>
  <c r="DR49" i="3" s="1"/>
  <c r="DN50" i="3"/>
  <c r="DR50" i="3" s="1"/>
  <c r="DN51" i="3"/>
  <c r="DR51" i="3" s="1"/>
  <c r="DN52" i="3"/>
  <c r="DR52" i="3" s="1"/>
  <c r="DN53" i="3"/>
  <c r="DN54" i="3"/>
  <c r="DN55" i="3"/>
  <c r="DR55" i="3" s="1"/>
  <c r="DN56" i="3"/>
  <c r="DR56" i="3" s="1"/>
  <c r="DN57" i="3"/>
  <c r="DR57" i="3" s="1"/>
  <c r="DN58" i="3"/>
  <c r="DR58" i="3" s="1"/>
  <c r="DN59" i="3"/>
  <c r="DR59" i="3" s="1"/>
  <c r="DN60" i="3"/>
  <c r="DR60" i="3" s="1"/>
  <c r="DN61" i="3"/>
  <c r="DR61" i="3" s="1"/>
  <c r="DN62" i="3"/>
  <c r="DR62" i="3" s="1"/>
  <c r="DN63" i="3"/>
  <c r="DR63" i="3" s="1"/>
  <c r="DN64" i="3"/>
  <c r="DR64" i="3" s="1"/>
  <c r="DN65" i="3"/>
  <c r="DR65" i="3" s="1"/>
  <c r="DN66" i="3"/>
  <c r="DR66" i="3" s="1"/>
  <c r="DN67" i="3"/>
  <c r="DR67" i="3" s="1"/>
  <c r="DN68" i="3"/>
  <c r="DR68" i="3" s="1"/>
  <c r="DN69" i="3"/>
  <c r="DN70" i="3"/>
  <c r="DN71" i="3"/>
  <c r="DR71" i="3" s="1"/>
  <c r="DN72" i="3"/>
  <c r="DR72" i="3" s="1"/>
  <c r="DN73" i="3"/>
  <c r="DN74" i="3"/>
  <c r="DR74" i="3" s="1"/>
  <c r="DN75" i="3"/>
  <c r="DR75" i="3" s="1"/>
  <c r="DN76" i="3"/>
  <c r="DR76" i="3" s="1"/>
  <c r="DN77" i="3"/>
  <c r="DN78" i="3"/>
  <c r="DN79" i="3"/>
  <c r="DR79" i="3" s="1"/>
  <c r="DN80" i="3"/>
  <c r="DR80" i="3" s="1"/>
  <c r="DN81" i="3"/>
  <c r="DL9" i="3"/>
  <c r="DP9" i="3" s="1"/>
  <c r="DL10" i="3"/>
  <c r="DL11" i="3"/>
  <c r="DP11" i="3" s="1"/>
  <c r="DL12" i="3"/>
  <c r="DP12" i="3" s="1"/>
  <c r="DL13" i="3"/>
  <c r="DP13" i="3" s="1"/>
  <c r="DL14" i="3"/>
  <c r="DP14" i="3" s="1"/>
  <c r="DL15" i="3"/>
  <c r="DP15" i="3" s="1"/>
  <c r="DL16" i="3"/>
  <c r="DP16" i="3" s="1"/>
  <c r="DL17" i="3"/>
  <c r="DP17" i="3" s="1"/>
  <c r="DL18" i="3"/>
  <c r="DP18" i="3" s="1"/>
  <c r="DL19" i="3"/>
  <c r="DP19" i="3" s="1"/>
  <c r="DL20" i="3"/>
  <c r="DL21" i="3"/>
  <c r="DL22" i="3"/>
  <c r="DP22" i="3" s="1"/>
  <c r="DL23" i="3"/>
  <c r="DP23" i="3" s="1"/>
  <c r="DL24" i="3"/>
  <c r="DP24" i="3" s="1"/>
  <c r="DL25" i="3"/>
  <c r="DP25" i="3" s="1"/>
  <c r="DL26" i="3"/>
  <c r="DP26" i="3" s="1"/>
  <c r="DL27" i="3"/>
  <c r="DP27" i="3" s="1"/>
  <c r="DL28" i="3"/>
  <c r="DL29" i="3"/>
  <c r="DL30" i="3"/>
  <c r="DP30" i="3" s="1"/>
  <c r="DL31" i="3"/>
  <c r="DL32" i="3"/>
  <c r="DP32" i="3" s="1"/>
  <c r="DL33" i="3"/>
  <c r="DP33" i="3" s="1"/>
  <c r="DL34" i="3"/>
  <c r="DP34" i="3" s="1"/>
  <c r="DL35" i="3"/>
  <c r="DP35" i="3" s="1"/>
  <c r="DL36" i="3"/>
  <c r="DP36" i="3" s="1"/>
  <c r="DL37" i="3"/>
  <c r="DP37" i="3" s="1"/>
  <c r="DL38" i="3"/>
  <c r="DP38" i="3" s="1"/>
  <c r="DL39" i="3"/>
  <c r="DP39" i="3" s="1"/>
  <c r="DL40" i="3"/>
  <c r="DP40" i="3" s="1"/>
  <c r="DL41" i="3"/>
  <c r="DP41" i="3" s="1"/>
  <c r="DL42" i="3"/>
  <c r="DP42" i="3" s="1"/>
  <c r="DL43" i="3"/>
  <c r="DP43" i="3" s="1"/>
  <c r="DL44" i="3"/>
  <c r="DL45" i="3"/>
  <c r="DL46" i="3"/>
  <c r="DP46" i="3" s="1"/>
  <c r="DL47" i="3"/>
  <c r="DL48" i="3"/>
  <c r="DP48" i="3" s="1"/>
  <c r="DL49" i="3"/>
  <c r="DP49" i="3" s="1"/>
  <c r="DL50" i="3"/>
  <c r="DP50" i="3" s="1"/>
  <c r="DL51" i="3"/>
  <c r="DP51" i="3" s="1"/>
  <c r="DL52" i="3"/>
  <c r="DL53" i="3"/>
  <c r="DL54" i="3"/>
  <c r="DP54" i="3" s="1"/>
  <c r="DL55" i="3"/>
  <c r="DL56" i="3"/>
  <c r="DP56" i="3" s="1"/>
  <c r="DL57" i="3"/>
  <c r="DP57" i="3" s="1"/>
  <c r="DL58" i="3"/>
  <c r="DP58" i="3" s="1"/>
  <c r="DL59" i="3"/>
  <c r="DP59" i="3" s="1"/>
  <c r="DL60" i="3"/>
  <c r="DP60" i="3" s="1"/>
  <c r="DL61" i="3"/>
  <c r="DP61" i="3" s="1"/>
  <c r="DL62" i="3"/>
  <c r="DP62" i="3" s="1"/>
  <c r="DL63" i="3"/>
  <c r="DP63" i="3" s="1"/>
  <c r="DL64" i="3"/>
  <c r="DP64" i="3" s="1"/>
  <c r="DL65" i="3"/>
  <c r="DP65" i="3" s="1"/>
  <c r="DL66" i="3"/>
  <c r="DP66" i="3" s="1"/>
  <c r="DL67" i="3"/>
  <c r="DP67" i="3" s="1"/>
  <c r="DL68" i="3"/>
  <c r="DL69" i="3"/>
  <c r="DP69" i="3" s="1"/>
  <c r="DL70" i="3"/>
  <c r="DP70" i="3" s="1"/>
  <c r="DL71" i="3"/>
  <c r="DP71" i="3" s="1"/>
  <c r="DL72" i="3"/>
  <c r="DP72" i="3" s="1"/>
  <c r="DL73" i="3"/>
  <c r="DP73" i="3" s="1"/>
  <c r="DL74" i="3"/>
  <c r="DP74" i="3" s="1"/>
  <c r="DL75" i="3"/>
  <c r="DP75" i="3" s="1"/>
  <c r="DL76" i="3"/>
  <c r="DL77" i="3"/>
  <c r="DL78" i="3"/>
  <c r="DP78" i="3" s="1"/>
  <c r="DL79" i="3"/>
  <c r="DL80" i="3"/>
  <c r="DP80" i="3" s="1"/>
  <c r="DL81" i="3"/>
  <c r="DP81" i="3" s="1"/>
  <c r="DN8" i="3"/>
  <c r="DL8" i="3"/>
  <c r="DF9" i="3"/>
  <c r="DF10" i="3"/>
  <c r="DJ10" i="3" s="1"/>
  <c r="DF11" i="3"/>
  <c r="DJ11" i="3" s="1"/>
  <c r="DF12" i="3"/>
  <c r="DF13" i="3"/>
  <c r="DF14" i="3"/>
  <c r="DJ14" i="3" s="1"/>
  <c r="DF15" i="3"/>
  <c r="DJ15" i="3" s="1"/>
  <c r="DF16" i="3"/>
  <c r="DF17" i="3"/>
  <c r="DF18" i="3"/>
  <c r="DF19" i="3"/>
  <c r="DJ19" i="3" s="1"/>
  <c r="DF20" i="3"/>
  <c r="DJ20" i="3" s="1"/>
  <c r="DF21" i="3"/>
  <c r="DF22" i="3"/>
  <c r="DJ22" i="3" s="1"/>
  <c r="DF23" i="3"/>
  <c r="DJ23" i="3" s="1"/>
  <c r="DF24" i="3"/>
  <c r="DJ24" i="3" s="1"/>
  <c r="DF25" i="3"/>
  <c r="DF26" i="3"/>
  <c r="DJ26" i="3" s="1"/>
  <c r="DF27" i="3"/>
  <c r="DJ27" i="3" s="1"/>
  <c r="DF28" i="3"/>
  <c r="DF29" i="3"/>
  <c r="DJ29" i="3" s="1"/>
  <c r="DF30" i="3"/>
  <c r="DJ30" i="3" s="1"/>
  <c r="DF31" i="3"/>
  <c r="DJ31" i="3" s="1"/>
  <c r="DF32" i="3"/>
  <c r="DJ32" i="3" s="1"/>
  <c r="DF33" i="3"/>
  <c r="DJ33" i="3" s="1"/>
  <c r="DF34" i="3"/>
  <c r="DJ34" i="3" s="1"/>
  <c r="DF35" i="3"/>
  <c r="DJ35" i="3" s="1"/>
  <c r="DF36" i="3"/>
  <c r="DJ36" i="3" s="1"/>
  <c r="DF37" i="3"/>
  <c r="DJ37" i="3" s="1"/>
  <c r="DF38" i="3"/>
  <c r="DJ38" i="3" s="1"/>
  <c r="DF39" i="3"/>
  <c r="DJ39" i="3" s="1"/>
  <c r="DF40" i="3"/>
  <c r="DJ40" i="3" s="1"/>
  <c r="DF41" i="3"/>
  <c r="DF42" i="3"/>
  <c r="DF43" i="3"/>
  <c r="DJ43" i="3" s="1"/>
  <c r="DF44" i="3"/>
  <c r="DJ44" i="3" s="1"/>
  <c r="DF45" i="3"/>
  <c r="DJ45" i="3" s="1"/>
  <c r="DF46" i="3"/>
  <c r="DJ46" i="3" s="1"/>
  <c r="DF47" i="3"/>
  <c r="DJ47" i="3" s="1"/>
  <c r="DF48" i="3"/>
  <c r="DJ48" i="3" s="1"/>
  <c r="DF49" i="3"/>
  <c r="DF50" i="3"/>
  <c r="DF51" i="3"/>
  <c r="DJ51" i="3" s="1"/>
  <c r="DF52" i="3"/>
  <c r="DF53" i="3"/>
  <c r="DF54" i="3"/>
  <c r="DJ54" i="3" s="1"/>
  <c r="DF55" i="3"/>
  <c r="DJ55" i="3" s="1"/>
  <c r="DF56" i="3"/>
  <c r="DJ56" i="3" s="1"/>
  <c r="DF57" i="3"/>
  <c r="DJ57" i="3" s="1"/>
  <c r="DF58" i="3"/>
  <c r="DJ58" i="3" s="1"/>
  <c r="DF59" i="3"/>
  <c r="DJ59" i="3" s="1"/>
  <c r="DF60" i="3"/>
  <c r="DF61" i="3"/>
  <c r="DF62" i="3"/>
  <c r="DJ62" i="3" s="1"/>
  <c r="DF63" i="3"/>
  <c r="DJ63" i="3" s="1"/>
  <c r="DF64" i="3"/>
  <c r="DJ64" i="3" s="1"/>
  <c r="DF65" i="3"/>
  <c r="DF66" i="3"/>
  <c r="DF67" i="3"/>
  <c r="DJ67" i="3" s="1"/>
  <c r="DF68" i="3"/>
  <c r="DJ68" i="3" s="1"/>
  <c r="DF69" i="3"/>
  <c r="DJ69" i="3" s="1"/>
  <c r="DF70" i="3"/>
  <c r="DJ70" i="3" s="1"/>
  <c r="DF71" i="3"/>
  <c r="DJ71" i="3" s="1"/>
  <c r="DF72" i="3"/>
  <c r="DJ72" i="3" s="1"/>
  <c r="DF73" i="3"/>
  <c r="DF74" i="3"/>
  <c r="DF75" i="3"/>
  <c r="DJ75" i="3" s="1"/>
  <c r="DF76" i="3"/>
  <c r="DF77" i="3"/>
  <c r="DF78" i="3"/>
  <c r="DJ78" i="3" s="1"/>
  <c r="DF79" i="3"/>
  <c r="DJ79" i="3" s="1"/>
  <c r="DF80" i="3"/>
  <c r="DJ80" i="3" s="1"/>
  <c r="DF81" i="3"/>
  <c r="DJ81" i="3" s="1"/>
  <c r="DD9" i="3"/>
  <c r="DH9" i="3" s="1"/>
  <c r="DD10" i="3"/>
  <c r="DH10" i="3" s="1"/>
  <c r="DD11" i="3"/>
  <c r="DH11" i="3" s="1"/>
  <c r="DD12" i="3"/>
  <c r="DD13" i="3"/>
  <c r="DH13" i="3" s="1"/>
  <c r="DD14" i="3"/>
  <c r="DH14" i="3" s="1"/>
  <c r="DD15" i="3"/>
  <c r="DH15" i="3" s="1"/>
  <c r="DD16" i="3"/>
  <c r="DH16" i="3" s="1"/>
  <c r="DD17" i="3"/>
  <c r="DD18" i="3"/>
  <c r="DH18" i="3" s="1"/>
  <c r="DD19" i="3"/>
  <c r="DH19" i="3" s="1"/>
  <c r="DD20" i="3"/>
  <c r="DH20" i="3" s="1"/>
  <c r="DD21" i="3"/>
  <c r="DH21" i="3" s="1"/>
  <c r="DD22" i="3"/>
  <c r="DH22" i="3" s="1"/>
  <c r="DD23" i="3"/>
  <c r="DH23" i="3" s="1"/>
  <c r="DD24" i="3"/>
  <c r="DH24" i="3" s="1"/>
  <c r="DD25" i="3"/>
  <c r="DH25" i="3" s="1"/>
  <c r="DD26" i="3"/>
  <c r="DH26" i="3" s="1"/>
  <c r="DD27" i="3"/>
  <c r="DD28" i="3"/>
  <c r="DH28" i="3" s="1"/>
  <c r="DD29" i="3"/>
  <c r="DH29" i="3" s="1"/>
  <c r="DD30" i="3"/>
  <c r="DH30" i="3" s="1"/>
  <c r="DD31" i="3"/>
  <c r="DH31" i="3" s="1"/>
  <c r="DD32" i="3"/>
  <c r="DH32" i="3" s="1"/>
  <c r="DD33" i="3"/>
  <c r="DH33" i="3" s="1"/>
  <c r="DD34" i="3"/>
  <c r="DH34" i="3" s="1"/>
  <c r="DD35" i="3"/>
  <c r="DH35" i="3" s="1"/>
  <c r="DD36" i="3"/>
  <c r="DH36" i="3" s="1"/>
  <c r="DD37" i="3"/>
  <c r="DH37" i="3" s="1"/>
  <c r="DD38" i="3"/>
  <c r="DH38" i="3" s="1"/>
  <c r="DD39" i="3"/>
  <c r="DH39" i="3" s="1"/>
  <c r="DD40" i="3"/>
  <c r="DH40" i="3" s="1"/>
  <c r="DD41" i="3"/>
  <c r="DH41" i="3" s="1"/>
  <c r="DD42" i="3"/>
  <c r="DH42" i="3" s="1"/>
  <c r="DD43" i="3"/>
  <c r="DH43" i="3" s="1"/>
  <c r="DD44" i="3"/>
  <c r="DH44" i="3" s="1"/>
  <c r="DD45" i="3"/>
  <c r="DH45" i="3" s="1"/>
  <c r="DD46" i="3"/>
  <c r="DH46" i="3" s="1"/>
  <c r="DD47" i="3"/>
  <c r="DH47" i="3" s="1"/>
  <c r="DD48" i="3"/>
  <c r="DH48" i="3" s="1"/>
  <c r="DD49" i="3"/>
  <c r="DH49" i="3" s="1"/>
  <c r="DD50" i="3"/>
  <c r="DH50" i="3" s="1"/>
  <c r="DD51" i="3"/>
  <c r="DD52" i="3"/>
  <c r="DD53" i="3"/>
  <c r="DH53" i="3" s="1"/>
  <c r="DD54" i="3"/>
  <c r="DH54" i="3" s="1"/>
  <c r="DD55" i="3"/>
  <c r="DH55" i="3" s="1"/>
  <c r="DD56" i="3"/>
  <c r="DH56" i="3" s="1"/>
  <c r="DD57" i="3"/>
  <c r="DH57" i="3" s="1"/>
  <c r="DD58" i="3"/>
  <c r="DH58" i="3" s="1"/>
  <c r="DD59" i="3"/>
  <c r="DD60" i="3"/>
  <c r="DH60" i="3" s="1"/>
  <c r="DD61" i="3"/>
  <c r="DH61" i="3" s="1"/>
  <c r="DD62" i="3"/>
  <c r="DH62" i="3" s="1"/>
  <c r="DD63" i="3"/>
  <c r="DH63" i="3" s="1"/>
  <c r="DD64" i="3"/>
  <c r="DH64" i="3" s="1"/>
  <c r="DD65" i="3"/>
  <c r="DH65" i="3" s="1"/>
  <c r="DD66" i="3"/>
  <c r="DD67" i="3"/>
  <c r="DD68" i="3"/>
  <c r="DH68" i="3" s="1"/>
  <c r="DD69" i="3"/>
  <c r="DH69" i="3" s="1"/>
  <c r="DD70" i="3"/>
  <c r="DH70" i="3" s="1"/>
  <c r="DD71" i="3"/>
  <c r="DH71" i="3" s="1"/>
  <c r="DD72" i="3"/>
  <c r="DH72" i="3" s="1"/>
  <c r="DD73" i="3"/>
  <c r="DD74" i="3"/>
  <c r="DH74" i="3" s="1"/>
  <c r="DD75" i="3"/>
  <c r="DD76" i="3"/>
  <c r="DD77" i="3"/>
  <c r="DH77" i="3" s="1"/>
  <c r="DD78" i="3"/>
  <c r="DH78" i="3" s="1"/>
  <c r="DD79" i="3"/>
  <c r="DH79" i="3" s="1"/>
  <c r="DD80" i="3"/>
  <c r="DH80" i="3" s="1"/>
  <c r="DD81" i="3"/>
  <c r="DH81" i="3" s="1"/>
  <c r="DF8" i="3"/>
  <c r="DD8" i="3"/>
  <c r="CX9" i="3"/>
  <c r="DB9" i="3" s="1"/>
  <c r="CX10" i="3"/>
  <c r="DB10" i="3" s="1"/>
  <c r="CX11" i="3"/>
  <c r="DB11" i="3" s="1"/>
  <c r="CX12" i="3"/>
  <c r="DB12" i="3" s="1"/>
  <c r="CX13" i="3"/>
  <c r="DB13" i="3" s="1"/>
  <c r="CX14" i="3"/>
  <c r="DB14" i="3" s="1"/>
  <c r="CX15" i="3"/>
  <c r="DB15" i="3" s="1"/>
  <c r="CX16" i="3"/>
  <c r="DB16" i="3" s="1"/>
  <c r="CX17" i="3"/>
  <c r="DB17" i="3" s="1"/>
  <c r="CX18" i="3"/>
  <c r="DB18" i="3" s="1"/>
  <c r="CX19" i="3"/>
  <c r="DB19" i="3" s="1"/>
  <c r="CX20" i="3"/>
  <c r="DB20" i="3" s="1"/>
  <c r="CX21" i="3"/>
  <c r="DB21" i="3" s="1"/>
  <c r="CX22" i="3"/>
  <c r="DB22" i="3" s="1"/>
  <c r="CX23" i="3"/>
  <c r="DB23" i="3" s="1"/>
  <c r="CX24" i="3"/>
  <c r="DB24" i="3" s="1"/>
  <c r="CX25" i="3"/>
  <c r="DB25" i="3" s="1"/>
  <c r="CX26" i="3"/>
  <c r="DB26" i="3" s="1"/>
  <c r="CX27" i="3"/>
  <c r="DB27" i="3" s="1"/>
  <c r="CX28" i="3"/>
  <c r="DB28" i="3" s="1"/>
  <c r="CX29" i="3"/>
  <c r="DB29" i="3" s="1"/>
  <c r="CX30" i="3"/>
  <c r="DB30" i="3" s="1"/>
  <c r="CX31" i="3"/>
  <c r="DB31" i="3" s="1"/>
  <c r="CX32" i="3"/>
  <c r="DB32" i="3" s="1"/>
  <c r="CX33" i="3"/>
  <c r="DB33" i="3" s="1"/>
  <c r="CX34" i="3"/>
  <c r="DB34" i="3" s="1"/>
  <c r="CX35" i="3"/>
  <c r="DB35" i="3" s="1"/>
  <c r="CX36" i="3"/>
  <c r="DB36" i="3" s="1"/>
  <c r="CX37" i="3"/>
  <c r="DB37" i="3" s="1"/>
  <c r="CX38" i="3"/>
  <c r="DB38" i="3" s="1"/>
  <c r="CX39" i="3"/>
  <c r="DB39" i="3" s="1"/>
  <c r="CX40" i="3"/>
  <c r="DB40" i="3" s="1"/>
  <c r="CX41" i="3"/>
  <c r="DB41" i="3" s="1"/>
  <c r="CX42" i="3"/>
  <c r="DB42" i="3" s="1"/>
  <c r="CX43" i="3"/>
  <c r="DB43" i="3" s="1"/>
  <c r="CX44" i="3"/>
  <c r="DB44" i="3" s="1"/>
  <c r="CX45" i="3"/>
  <c r="DB45" i="3" s="1"/>
  <c r="CX46" i="3"/>
  <c r="DB46" i="3" s="1"/>
  <c r="CX47" i="3"/>
  <c r="DB47" i="3" s="1"/>
  <c r="CX48" i="3"/>
  <c r="DB48" i="3" s="1"/>
  <c r="CX49" i="3"/>
  <c r="DB49" i="3" s="1"/>
  <c r="CX50" i="3"/>
  <c r="DB50" i="3" s="1"/>
  <c r="CX51" i="3"/>
  <c r="DB51" i="3" s="1"/>
  <c r="CX52" i="3"/>
  <c r="DB52" i="3" s="1"/>
  <c r="CX53" i="3"/>
  <c r="DB53" i="3" s="1"/>
  <c r="CX54" i="3"/>
  <c r="DB54" i="3" s="1"/>
  <c r="CX55" i="3"/>
  <c r="DB55" i="3" s="1"/>
  <c r="CX56" i="3"/>
  <c r="DB56" i="3" s="1"/>
  <c r="CX57" i="3"/>
  <c r="DB57" i="3" s="1"/>
  <c r="CX58" i="3"/>
  <c r="DB58" i="3" s="1"/>
  <c r="CX59" i="3"/>
  <c r="DB59" i="3" s="1"/>
  <c r="CX60" i="3"/>
  <c r="DB60" i="3" s="1"/>
  <c r="CX61" i="3"/>
  <c r="DB61" i="3" s="1"/>
  <c r="CX62" i="3"/>
  <c r="DB62" i="3" s="1"/>
  <c r="CX63" i="3"/>
  <c r="DB63" i="3" s="1"/>
  <c r="CX64" i="3"/>
  <c r="DB64" i="3" s="1"/>
  <c r="CX65" i="3"/>
  <c r="DB65" i="3" s="1"/>
  <c r="CX66" i="3"/>
  <c r="DB66" i="3" s="1"/>
  <c r="CX67" i="3"/>
  <c r="DB67" i="3" s="1"/>
  <c r="CX68" i="3"/>
  <c r="DB68" i="3" s="1"/>
  <c r="CX69" i="3"/>
  <c r="DB69" i="3" s="1"/>
  <c r="CX70" i="3"/>
  <c r="DB70" i="3" s="1"/>
  <c r="CX71" i="3"/>
  <c r="DB71" i="3" s="1"/>
  <c r="CX72" i="3"/>
  <c r="DB72" i="3" s="1"/>
  <c r="CX73" i="3"/>
  <c r="DB73" i="3" s="1"/>
  <c r="CX74" i="3"/>
  <c r="DB74" i="3" s="1"/>
  <c r="CX75" i="3"/>
  <c r="DB75" i="3" s="1"/>
  <c r="CX76" i="3"/>
  <c r="DB76" i="3" s="1"/>
  <c r="CX77" i="3"/>
  <c r="DB77" i="3" s="1"/>
  <c r="CX78" i="3"/>
  <c r="DB78" i="3" s="1"/>
  <c r="CX79" i="3"/>
  <c r="DB79" i="3" s="1"/>
  <c r="CX80" i="3"/>
  <c r="DB80" i="3" s="1"/>
  <c r="CX81" i="3"/>
  <c r="DB81" i="3" s="1"/>
  <c r="CV9" i="3"/>
  <c r="CZ9" i="3" s="1"/>
  <c r="CV10" i="3"/>
  <c r="CZ10" i="3" s="1"/>
  <c r="CV11" i="3"/>
  <c r="CZ11" i="3" s="1"/>
  <c r="CV12" i="3"/>
  <c r="CV13" i="3"/>
  <c r="CZ13" i="3" s="1"/>
  <c r="CV14" i="3"/>
  <c r="CV15" i="3"/>
  <c r="CZ15" i="3" s="1"/>
  <c r="CV16" i="3"/>
  <c r="CZ16" i="3" s="1"/>
  <c r="CV17" i="3"/>
  <c r="CZ17" i="3" s="1"/>
  <c r="CV18" i="3"/>
  <c r="CZ18" i="3" s="1"/>
  <c r="CV19" i="3"/>
  <c r="CZ19" i="3" s="1"/>
  <c r="CV20" i="3"/>
  <c r="CV21" i="3"/>
  <c r="CV22" i="3"/>
  <c r="CZ22" i="3" s="1"/>
  <c r="CV23" i="3"/>
  <c r="CZ23" i="3" s="1"/>
  <c r="CV24" i="3"/>
  <c r="CZ24" i="3" s="1"/>
  <c r="CV25" i="3"/>
  <c r="CZ25" i="3" s="1"/>
  <c r="CV26" i="3"/>
  <c r="CZ26" i="3" s="1"/>
  <c r="CV27" i="3"/>
  <c r="CZ27" i="3" s="1"/>
  <c r="CV28" i="3"/>
  <c r="CZ28" i="3" s="1"/>
  <c r="CV29" i="3"/>
  <c r="CZ29" i="3" s="1"/>
  <c r="CV30" i="3"/>
  <c r="CZ30" i="3" s="1"/>
  <c r="CV31" i="3"/>
  <c r="CZ31" i="3" s="1"/>
  <c r="CV32" i="3"/>
  <c r="CZ32" i="3" s="1"/>
  <c r="CV33" i="3"/>
  <c r="CZ33" i="3" s="1"/>
  <c r="CV34" i="3"/>
  <c r="CZ34" i="3" s="1"/>
  <c r="CV35" i="3"/>
  <c r="CZ35" i="3" s="1"/>
  <c r="CV36" i="3"/>
  <c r="CV37" i="3"/>
  <c r="CV38" i="3"/>
  <c r="CV39" i="3"/>
  <c r="CZ39" i="3" s="1"/>
  <c r="CV40" i="3"/>
  <c r="CZ40" i="3" s="1"/>
  <c r="CV41" i="3"/>
  <c r="CZ41" i="3" s="1"/>
  <c r="CV42" i="3"/>
  <c r="CZ42" i="3" s="1"/>
  <c r="CV43" i="3"/>
  <c r="CZ43" i="3" s="1"/>
  <c r="CV44" i="3"/>
  <c r="CZ44" i="3" s="1"/>
  <c r="CV45" i="3"/>
  <c r="CZ45" i="3" s="1"/>
  <c r="CV46" i="3"/>
  <c r="CZ46" i="3" s="1"/>
  <c r="CV47" i="3"/>
  <c r="CZ47" i="3" s="1"/>
  <c r="CV48" i="3"/>
  <c r="CZ48" i="3" s="1"/>
  <c r="CV49" i="3"/>
  <c r="CZ49" i="3" s="1"/>
  <c r="CV50" i="3"/>
  <c r="CZ50" i="3" s="1"/>
  <c r="CV51" i="3"/>
  <c r="CZ51" i="3" s="1"/>
  <c r="CV52" i="3"/>
  <c r="CZ52" i="3" s="1"/>
  <c r="CV53" i="3"/>
  <c r="CZ53" i="3" s="1"/>
  <c r="CV54" i="3"/>
  <c r="CZ54" i="3" s="1"/>
  <c r="CV55" i="3"/>
  <c r="CZ55" i="3" s="1"/>
  <c r="CV56" i="3"/>
  <c r="CZ56" i="3" s="1"/>
  <c r="CV57" i="3"/>
  <c r="CZ57" i="3" s="1"/>
  <c r="CV58" i="3"/>
  <c r="CZ58" i="3" s="1"/>
  <c r="CV59" i="3"/>
  <c r="CZ59" i="3" s="1"/>
  <c r="CV60" i="3"/>
  <c r="CV61" i="3"/>
  <c r="CZ61" i="3" s="1"/>
  <c r="CV62" i="3"/>
  <c r="CZ62" i="3" s="1"/>
  <c r="CV63" i="3"/>
  <c r="CZ63" i="3" s="1"/>
  <c r="CV64" i="3"/>
  <c r="CZ64" i="3" s="1"/>
  <c r="CV65" i="3"/>
  <c r="CZ65" i="3" s="1"/>
  <c r="CV66" i="3"/>
  <c r="CZ66" i="3" s="1"/>
  <c r="CV67" i="3"/>
  <c r="CZ67" i="3" s="1"/>
  <c r="CV68" i="3"/>
  <c r="CZ68" i="3" s="1"/>
  <c r="CV69" i="3"/>
  <c r="CV70" i="3"/>
  <c r="CZ70" i="3" s="1"/>
  <c r="CV71" i="3"/>
  <c r="CZ71" i="3" s="1"/>
  <c r="CV72" i="3"/>
  <c r="CZ72" i="3" s="1"/>
  <c r="CV73" i="3"/>
  <c r="CZ73" i="3" s="1"/>
  <c r="CV74" i="3"/>
  <c r="CZ74" i="3" s="1"/>
  <c r="CV75" i="3"/>
  <c r="CZ75" i="3" s="1"/>
  <c r="CV76" i="3"/>
  <c r="CZ76" i="3" s="1"/>
  <c r="CV77" i="3"/>
  <c r="CZ77" i="3" s="1"/>
  <c r="CV78" i="3"/>
  <c r="CZ78" i="3" s="1"/>
  <c r="CV79" i="3"/>
  <c r="CZ79" i="3" s="1"/>
  <c r="CV80" i="3"/>
  <c r="CZ80" i="3" s="1"/>
  <c r="CV81" i="3"/>
  <c r="CZ81" i="3" s="1"/>
  <c r="CX8" i="3"/>
  <c r="CV8" i="3"/>
  <c r="CP9" i="3"/>
  <c r="CT9" i="3" s="1"/>
  <c r="CP10" i="3"/>
  <c r="CP11" i="3"/>
  <c r="CP12" i="3"/>
  <c r="CT12" i="3" s="1"/>
  <c r="CP13" i="3"/>
  <c r="CT13" i="3" s="1"/>
  <c r="CP14" i="3"/>
  <c r="CT14" i="3" s="1"/>
  <c r="CP15" i="3"/>
  <c r="CT15" i="3" s="1"/>
  <c r="CP16" i="3"/>
  <c r="CP17" i="3"/>
  <c r="CT17" i="3" s="1"/>
  <c r="CP18" i="3"/>
  <c r="CT18" i="3" s="1"/>
  <c r="CP19" i="3"/>
  <c r="CT19" i="3" s="1"/>
  <c r="CP20" i="3"/>
  <c r="CT20" i="3" s="1"/>
  <c r="CP21" i="3"/>
  <c r="CT21" i="3" s="1"/>
  <c r="CP22" i="3"/>
  <c r="CT22" i="3" s="1"/>
  <c r="CP23" i="3"/>
  <c r="CT23" i="3" s="1"/>
  <c r="CP24" i="3"/>
  <c r="CT24" i="3" s="1"/>
  <c r="CP25" i="3"/>
  <c r="CT25" i="3" s="1"/>
  <c r="CP26" i="3"/>
  <c r="CT26" i="3" s="1"/>
  <c r="CP27" i="3"/>
  <c r="CT27" i="3" s="1"/>
  <c r="CP28" i="3"/>
  <c r="CT28" i="3" s="1"/>
  <c r="CP29" i="3"/>
  <c r="CT29" i="3" s="1"/>
  <c r="CP30" i="3"/>
  <c r="CT30" i="3" s="1"/>
  <c r="CP31" i="3"/>
  <c r="CT31" i="3" s="1"/>
  <c r="CP32" i="3"/>
  <c r="CT32" i="3" s="1"/>
  <c r="CP33" i="3"/>
  <c r="CT33" i="3" s="1"/>
  <c r="CP34" i="3"/>
  <c r="CT34" i="3" s="1"/>
  <c r="CP35" i="3"/>
  <c r="CT35" i="3" s="1"/>
  <c r="CP36" i="3"/>
  <c r="CT36" i="3" s="1"/>
  <c r="CP37" i="3"/>
  <c r="CT37" i="3" s="1"/>
  <c r="CP38" i="3"/>
  <c r="CT38" i="3" s="1"/>
  <c r="CP39" i="3"/>
  <c r="CT39" i="3" s="1"/>
  <c r="CP40" i="3"/>
  <c r="CT40" i="3" s="1"/>
  <c r="CP41" i="3"/>
  <c r="CT41" i="3" s="1"/>
  <c r="CP42" i="3"/>
  <c r="CT42" i="3" s="1"/>
  <c r="CP43" i="3"/>
  <c r="CP44" i="3"/>
  <c r="CT44" i="3" s="1"/>
  <c r="CP45" i="3"/>
  <c r="CT45" i="3" s="1"/>
  <c r="CP46" i="3"/>
  <c r="CT46" i="3" s="1"/>
  <c r="CP47" i="3"/>
  <c r="CT47" i="3" s="1"/>
  <c r="CP48" i="3"/>
  <c r="CT48" i="3" s="1"/>
  <c r="CP49" i="3"/>
  <c r="CT49" i="3" s="1"/>
  <c r="CP50" i="3"/>
  <c r="CT50" i="3" s="1"/>
  <c r="CP51" i="3"/>
  <c r="CP52" i="3"/>
  <c r="CT52" i="3" s="1"/>
  <c r="CP53" i="3"/>
  <c r="CT53" i="3" s="1"/>
  <c r="CP54" i="3"/>
  <c r="CT54" i="3" s="1"/>
  <c r="CP55" i="3"/>
  <c r="CT55" i="3" s="1"/>
  <c r="CP56" i="3"/>
  <c r="CT56" i="3" s="1"/>
  <c r="CP57" i="3"/>
  <c r="CT57" i="3" s="1"/>
  <c r="CP58" i="3"/>
  <c r="CP59" i="3"/>
  <c r="CT59" i="3" s="1"/>
  <c r="CP60" i="3"/>
  <c r="CT60" i="3" s="1"/>
  <c r="CP61" i="3"/>
  <c r="CT61" i="3" s="1"/>
  <c r="CP62" i="3"/>
  <c r="CT62" i="3" s="1"/>
  <c r="CP63" i="3"/>
  <c r="CT63" i="3" s="1"/>
  <c r="CP64" i="3"/>
  <c r="CT64" i="3" s="1"/>
  <c r="CP65" i="3"/>
  <c r="CT65" i="3" s="1"/>
  <c r="CP66" i="3"/>
  <c r="CP67" i="3"/>
  <c r="CP68" i="3"/>
  <c r="CT68" i="3" s="1"/>
  <c r="CP69" i="3"/>
  <c r="CT69" i="3" s="1"/>
  <c r="CP70" i="3"/>
  <c r="CT70" i="3" s="1"/>
  <c r="CP71" i="3"/>
  <c r="CT71" i="3" s="1"/>
  <c r="CP72" i="3"/>
  <c r="CT72" i="3" s="1"/>
  <c r="CP73" i="3"/>
  <c r="CT73" i="3" s="1"/>
  <c r="CP74" i="3"/>
  <c r="CT74" i="3" s="1"/>
  <c r="CP75" i="3"/>
  <c r="CP76" i="3"/>
  <c r="CT76" i="3" s="1"/>
  <c r="CP77" i="3"/>
  <c r="CT77" i="3" s="1"/>
  <c r="CP78" i="3"/>
  <c r="CT78" i="3" s="1"/>
  <c r="CP79" i="3"/>
  <c r="CT79" i="3" s="1"/>
  <c r="CP80" i="3"/>
  <c r="CT80" i="3" s="1"/>
  <c r="CP81" i="3"/>
  <c r="CN9" i="3"/>
  <c r="CR9" i="3" s="1"/>
  <c r="CN10" i="3"/>
  <c r="CR10" i="3" s="1"/>
  <c r="CN11" i="3"/>
  <c r="CR11" i="3" s="1"/>
  <c r="CN12" i="3"/>
  <c r="CR12" i="3" s="1"/>
  <c r="CN13" i="3"/>
  <c r="CR13" i="3" s="1"/>
  <c r="CN14" i="3"/>
  <c r="CR14" i="3" s="1"/>
  <c r="CN15" i="3"/>
  <c r="CR15" i="3" s="1"/>
  <c r="CN16" i="3"/>
  <c r="CN17" i="3"/>
  <c r="CN18" i="3"/>
  <c r="CR18" i="3" s="1"/>
  <c r="CN19" i="3"/>
  <c r="CR19" i="3" s="1"/>
  <c r="CN20" i="3"/>
  <c r="CR20" i="3" s="1"/>
  <c r="CN21" i="3"/>
  <c r="CR21" i="3" s="1"/>
  <c r="CN22" i="3"/>
  <c r="CR22" i="3" s="1"/>
  <c r="CN23" i="3"/>
  <c r="CR23" i="3" s="1"/>
  <c r="CN24" i="3"/>
  <c r="CN25" i="3"/>
  <c r="CR25" i="3" s="1"/>
  <c r="CN26" i="3"/>
  <c r="CR26" i="3" s="1"/>
  <c r="CN27" i="3"/>
  <c r="CR27" i="3" s="1"/>
  <c r="CN28" i="3"/>
  <c r="CR28" i="3" s="1"/>
  <c r="CN29" i="3"/>
  <c r="CR29" i="3" s="1"/>
  <c r="CN30" i="3"/>
  <c r="CR30" i="3" s="1"/>
  <c r="CN31" i="3"/>
  <c r="CR31" i="3" s="1"/>
  <c r="CN32" i="3"/>
  <c r="CN33" i="3"/>
  <c r="CN34" i="3"/>
  <c r="CR34" i="3" s="1"/>
  <c r="CN35" i="3"/>
  <c r="CR35" i="3" s="1"/>
  <c r="CN36" i="3"/>
  <c r="CR36" i="3" s="1"/>
  <c r="CN37" i="3"/>
  <c r="CR37" i="3" s="1"/>
  <c r="CN38" i="3"/>
  <c r="CR38" i="3" s="1"/>
  <c r="CN39" i="3"/>
  <c r="CR39" i="3" s="1"/>
  <c r="CN40" i="3"/>
  <c r="CN41" i="3"/>
  <c r="CR41" i="3" s="1"/>
  <c r="CN42" i="3"/>
  <c r="CN43" i="3"/>
  <c r="CR43" i="3" s="1"/>
  <c r="CN44" i="3"/>
  <c r="CR44" i="3" s="1"/>
  <c r="CN45" i="3"/>
  <c r="CR45" i="3" s="1"/>
  <c r="CN46" i="3"/>
  <c r="CR46" i="3" s="1"/>
  <c r="CN47" i="3"/>
  <c r="CR47" i="3" s="1"/>
  <c r="CN48" i="3"/>
  <c r="CN49" i="3"/>
  <c r="CR49" i="3" s="1"/>
  <c r="CN50" i="3"/>
  <c r="CR50" i="3" s="1"/>
  <c r="CN51" i="3"/>
  <c r="CR51" i="3" s="1"/>
  <c r="CN52" i="3"/>
  <c r="CR52" i="3" s="1"/>
  <c r="CN53" i="3"/>
  <c r="CR53" i="3" s="1"/>
  <c r="CN54" i="3"/>
  <c r="CR54" i="3" s="1"/>
  <c r="CN55" i="3"/>
  <c r="CR55" i="3" s="1"/>
  <c r="CN56" i="3"/>
  <c r="CN57" i="3"/>
  <c r="CR57" i="3" s="1"/>
  <c r="CN58" i="3"/>
  <c r="CR58" i="3" s="1"/>
  <c r="CN59" i="3"/>
  <c r="CR59" i="3" s="1"/>
  <c r="CN60" i="3"/>
  <c r="CR60" i="3" s="1"/>
  <c r="CN61" i="3"/>
  <c r="CR61" i="3" s="1"/>
  <c r="CN62" i="3"/>
  <c r="CR62" i="3" s="1"/>
  <c r="CN63" i="3"/>
  <c r="CR63" i="3" s="1"/>
  <c r="CN64" i="3"/>
  <c r="CN65" i="3"/>
  <c r="CN66" i="3"/>
  <c r="CN67" i="3"/>
  <c r="CR67" i="3" s="1"/>
  <c r="CN68" i="3"/>
  <c r="CN69" i="3"/>
  <c r="CR69" i="3" s="1"/>
  <c r="CN70" i="3"/>
  <c r="CR70" i="3" s="1"/>
  <c r="CN71" i="3"/>
  <c r="CR71" i="3" s="1"/>
  <c r="CN72" i="3"/>
  <c r="CN73" i="3"/>
  <c r="CR73" i="3" s="1"/>
  <c r="CN74" i="3"/>
  <c r="CR74" i="3" s="1"/>
  <c r="CN75" i="3"/>
  <c r="CR75" i="3" s="1"/>
  <c r="CN76" i="3"/>
  <c r="CR76" i="3" s="1"/>
  <c r="CN77" i="3"/>
  <c r="CR77" i="3" s="1"/>
  <c r="CN78" i="3"/>
  <c r="CR78" i="3" s="1"/>
  <c r="CN79" i="3"/>
  <c r="CR79" i="3" s="1"/>
  <c r="CN80" i="3"/>
  <c r="CN81" i="3"/>
  <c r="CR81" i="3" s="1"/>
  <c r="CN8" i="3"/>
  <c r="CP8" i="3"/>
  <c r="CH9" i="3"/>
  <c r="CL9" i="3" s="1"/>
  <c r="CH10" i="3"/>
  <c r="CL10" i="3" s="1"/>
  <c r="CH11" i="3"/>
  <c r="CL11" i="3" s="1"/>
  <c r="CH12" i="3"/>
  <c r="CL12" i="3" s="1"/>
  <c r="CH13" i="3"/>
  <c r="CL13" i="3" s="1"/>
  <c r="CH14" i="3"/>
  <c r="CL14" i="3" s="1"/>
  <c r="CH15" i="3"/>
  <c r="CL15" i="3" s="1"/>
  <c r="CH16" i="3"/>
  <c r="CH17" i="3"/>
  <c r="CL17" i="3" s="1"/>
  <c r="CH18" i="3"/>
  <c r="CL18" i="3" s="1"/>
  <c r="CH19" i="3"/>
  <c r="CL19" i="3" s="1"/>
  <c r="CH20" i="3"/>
  <c r="CL20" i="3" s="1"/>
  <c r="CH21" i="3"/>
  <c r="CL21" i="3" s="1"/>
  <c r="CH22" i="3"/>
  <c r="CL22" i="3" s="1"/>
  <c r="CH23" i="3"/>
  <c r="CL23" i="3" s="1"/>
  <c r="CH24" i="3"/>
  <c r="CL24" i="3" s="1"/>
  <c r="CH25" i="3"/>
  <c r="CL25" i="3" s="1"/>
  <c r="CH26" i="3"/>
  <c r="CL26" i="3" s="1"/>
  <c r="CH27" i="3"/>
  <c r="CL27" i="3" s="1"/>
  <c r="CH28" i="3"/>
  <c r="CL28" i="3" s="1"/>
  <c r="CH29" i="3"/>
  <c r="CL29" i="3" s="1"/>
  <c r="CH30" i="3"/>
  <c r="CH31" i="3"/>
  <c r="CH32" i="3"/>
  <c r="CL32" i="3" s="1"/>
  <c r="CH33" i="3"/>
  <c r="CL33" i="3" s="1"/>
  <c r="CH34" i="3"/>
  <c r="CL34" i="3" s="1"/>
  <c r="CH35" i="3"/>
  <c r="CL35" i="3" s="1"/>
  <c r="CH36" i="3"/>
  <c r="CL36" i="3" s="1"/>
  <c r="CH37" i="3"/>
  <c r="CL37" i="3" s="1"/>
  <c r="CH38" i="3"/>
  <c r="CH39" i="3"/>
  <c r="CL39" i="3" s="1"/>
  <c r="CH40" i="3"/>
  <c r="CL40" i="3" s="1"/>
  <c r="CH41" i="3"/>
  <c r="CL41" i="3" s="1"/>
  <c r="CH42" i="3"/>
  <c r="CL42" i="3" s="1"/>
  <c r="CH43" i="3"/>
  <c r="CL43" i="3" s="1"/>
  <c r="CH44" i="3"/>
  <c r="CL44" i="3" s="1"/>
  <c r="CH45" i="3"/>
  <c r="CL45" i="3" s="1"/>
  <c r="CH46" i="3"/>
  <c r="CL46" i="3" s="1"/>
  <c r="CH47" i="3"/>
  <c r="CL47" i="3" s="1"/>
  <c r="CH48" i="3"/>
  <c r="CL48" i="3" s="1"/>
  <c r="CH49" i="3"/>
  <c r="CL49" i="3" s="1"/>
  <c r="CH50" i="3"/>
  <c r="CL50" i="3" s="1"/>
  <c r="CH51" i="3"/>
  <c r="CL51" i="3" s="1"/>
  <c r="CH52" i="3"/>
  <c r="CL52" i="3" s="1"/>
  <c r="CH53" i="3"/>
  <c r="CL53" i="3" s="1"/>
  <c r="CH54" i="3"/>
  <c r="CL54" i="3" s="1"/>
  <c r="CH55" i="3"/>
  <c r="CH56" i="3"/>
  <c r="CL56" i="3" s="1"/>
  <c r="CH57" i="3"/>
  <c r="CL57" i="3" s="1"/>
  <c r="CH58" i="3"/>
  <c r="CL58" i="3" s="1"/>
  <c r="CH59" i="3"/>
  <c r="CL59" i="3" s="1"/>
  <c r="CH60" i="3"/>
  <c r="CL60" i="3" s="1"/>
  <c r="CH61" i="3"/>
  <c r="CL61" i="3" s="1"/>
  <c r="CH62" i="3"/>
  <c r="CL62" i="3" s="1"/>
  <c r="CH63" i="3"/>
  <c r="CL63" i="3" s="1"/>
  <c r="CH64" i="3"/>
  <c r="CL64" i="3" s="1"/>
  <c r="CH65" i="3"/>
  <c r="CL65" i="3" s="1"/>
  <c r="CH66" i="3"/>
  <c r="CL66" i="3" s="1"/>
  <c r="CH67" i="3"/>
  <c r="CL67" i="3" s="1"/>
  <c r="CH68" i="3"/>
  <c r="CL68" i="3" s="1"/>
  <c r="CH69" i="3"/>
  <c r="CL69" i="3" s="1"/>
  <c r="CH70" i="3"/>
  <c r="CL70" i="3" s="1"/>
  <c r="CH71" i="3"/>
  <c r="CL71" i="3" s="1"/>
  <c r="CH72" i="3"/>
  <c r="CL72" i="3" s="1"/>
  <c r="CH73" i="3"/>
  <c r="CL73" i="3" s="1"/>
  <c r="CH74" i="3"/>
  <c r="CL74" i="3" s="1"/>
  <c r="CH75" i="3"/>
  <c r="CL75" i="3" s="1"/>
  <c r="CH76" i="3"/>
  <c r="CL76" i="3" s="1"/>
  <c r="CH77" i="3"/>
  <c r="CL77" i="3" s="1"/>
  <c r="CH78" i="3"/>
  <c r="CL78" i="3" s="1"/>
  <c r="CH79" i="3"/>
  <c r="CL79" i="3" s="1"/>
  <c r="CH80" i="3"/>
  <c r="CL80" i="3" s="1"/>
  <c r="CH81" i="3"/>
  <c r="CL81" i="3" s="1"/>
  <c r="CF9" i="3"/>
  <c r="CJ9" i="3" s="1"/>
  <c r="CF10" i="3"/>
  <c r="CJ10" i="3" s="1"/>
  <c r="CF11" i="3"/>
  <c r="CJ11" i="3" s="1"/>
  <c r="CF12" i="3"/>
  <c r="CJ12" i="3" s="1"/>
  <c r="CF13" i="3"/>
  <c r="CJ13" i="3" s="1"/>
  <c r="CF14" i="3"/>
  <c r="CF15" i="3"/>
  <c r="CJ15" i="3" s="1"/>
  <c r="CF16" i="3"/>
  <c r="CJ16" i="3" s="1"/>
  <c r="CF17" i="3"/>
  <c r="CJ17" i="3" s="1"/>
  <c r="CF18" i="3"/>
  <c r="CJ18" i="3" s="1"/>
  <c r="CF19" i="3"/>
  <c r="CJ19" i="3" s="1"/>
  <c r="CF20" i="3"/>
  <c r="CJ20" i="3" s="1"/>
  <c r="CF21" i="3"/>
  <c r="CJ21" i="3" s="1"/>
  <c r="CF22" i="3"/>
  <c r="CJ22" i="3" s="1"/>
  <c r="CF23" i="3"/>
  <c r="CJ23" i="3" s="1"/>
  <c r="CF24" i="3"/>
  <c r="CJ24" i="3" s="1"/>
  <c r="CF25" i="3"/>
  <c r="CJ25" i="3" s="1"/>
  <c r="CF26" i="3"/>
  <c r="CJ26" i="3" s="1"/>
  <c r="CF27" i="3"/>
  <c r="CJ27" i="3" s="1"/>
  <c r="CF28" i="3"/>
  <c r="CF29" i="3"/>
  <c r="CJ29" i="3" s="1"/>
  <c r="CF30" i="3"/>
  <c r="CJ30" i="3" s="1"/>
  <c r="CF31" i="3"/>
  <c r="CJ31" i="3" s="1"/>
  <c r="CF32" i="3"/>
  <c r="CJ32" i="3" s="1"/>
  <c r="CF33" i="3"/>
  <c r="CJ33" i="3" s="1"/>
  <c r="CF34" i="3"/>
  <c r="CJ34" i="3" s="1"/>
  <c r="CF35" i="3"/>
  <c r="CJ35" i="3" s="1"/>
  <c r="CF36" i="3"/>
  <c r="CJ36" i="3" s="1"/>
  <c r="CF37" i="3"/>
  <c r="CF38" i="3"/>
  <c r="CJ38" i="3" s="1"/>
  <c r="CF39" i="3"/>
  <c r="CJ39" i="3" s="1"/>
  <c r="CF40" i="3"/>
  <c r="CJ40" i="3" s="1"/>
  <c r="CF41" i="3"/>
  <c r="CJ41" i="3" s="1"/>
  <c r="CF42" i="3"/>
  <c r="CJ42" i="3" s="1"/>
  <c r="CF43" i="3"/>
  <c r="CJ43" i="3" s="1"/>
  <c r="CF44" i="3"/>
  <c r="CJ44" i="3" s="1"/>
  <c r="CF45" i="3"/>
  <c r="CJ45" i="3" s="1"/>
  <c r="CF46" i="3"/>
  <c r="CJ46" i="3" s="1"/>
  <c r="CF47" i="3"/>
  <c r="CJ47" i="3" s="1"/>
  <c r="CF48" i="3"/>
  <c r="CJ48" i="3" s="1"/>
  <c r="CF49" i="3"/>
  <c r="CJ49" i="3" s="1"/>
  <c r="CF50" i="3"/>
  <c r="CJ50" i="3" s="1"/>
  <c r="CF51" i="3"/>
  <c r="CJ51" i="3" s="1"/>
  <c r="CF52" i="3"/>
  <c r="CJ52" i="3" s="1"/>
  <c r="CF53" i="3"/>
  <c r="CJ53" i="3" s="1"/>
  <c r="CF54" i="3"/>
  <c r="CJ54" i="3" s="1"/>
  <c r="CF55" i="3"/>
  <c r="CJ55" i="3" s="1"/>
  <c r="CF56" i="3"/>
  <c r="CJ56" i="3" s="1"/>
  <c r="CF57" i="3"/>
  <c r="CJ57" i="3" s="1"/>
  <c r="CF58" i="3"/>
  <c r="CJ58" i="3" s="1"/>
  <c r="CF59" i="3"/>
  <c r="CJ59" i="3" s="1"/>
  <c r="CF60" i="3"/>
  <c r="CJ60" i="3" s="1"/>
  <c r="CF61" i="3"/>
  <c r="CJ61" i="3" s="1"/>
  <c r="CF62" i="3"/>
  <c r="CJ62" i="3" s="1"/>
  <c r="CF63" i="3"/>
  <c r="CJ63" i="3" s="1"/>
  <c r="CF64" i="3"/>
  <c r="CJ64" i="3" s="1"/>
  <c r="CF65" i="3"/>
  <c r="CJ65" i="3" s="1"/>
  <c r="CF66" i="3"/>
  <c r="CJ66" i="3" s="1"/>
  <c r="CF67" i="3"/>
  <c r="CJ67" i="3" s="1"/>
  <c r="CF68" i="3"/>
  <c r="CJ68" i="3" s="1"/>
  <c r="CF69" i="3"/>
  <c r="CJ69" i="3" s="1"/>
  <c r="CF70" i="3"/>
  <c r="CJ70" i="3" s="1"/>
  <c r="CF71" i="3"/>
  <c r="CJ71" i="3" s="1"/>
  <c r="CF72" i="3"/>
  <c r="CJ72" i="3" s="1"/>
  <c r="CF73" i="3"/>
  <c r="CJ73" i="3" s="1"/>
  <c r="CF74" i="3"/>
  <c r="CJ74" i="3" s="1"/>
  <c r="CF75" i="3"/>
  <c r="CJ75" i="3" s="1"/>
  <c r="CF76" i="3"/>
  <c r="CJ76" i="3" s="1"/>
  <c r="CF77" i="3"/>
  <c r="CF78" i="3"/>
  <c r="CJ78" i="3" s="1"/>
  <c r="CF79" i="3"/>
  <c r="CJ79" i="3" s="1"/>
  <c r="CF80" i="3"/>
  <c r="CJ80" i="3" s="1"/>
  <c r="CF81" i="3"/>
  <c r="CJ81" i="3" s="1"/>
  <c r="CH8" i="3"/>
  <c r="CF8" i="3"/>
  <c r="CJ8" i="3" s="1"/>
  <c r="BX9" i="3"/>
  <c r="BX10" i="3"/>
  <c r="CB10" i="3" s="1"/>
  <c r="BX11" i="3"/>
  <c r="CB11" i="3" s="1"/>
  <c r="BX12" i="3"/>
  <c r="CB12" i="3" s="1"/>
  <c r="BX13" i="3"/>
  <c r="CB13" i="3" s="1"/>
  <c r="BX14" i="3"/>
  <c r="BX15" i="3"/>
  <c r="CB15" i="3" s="1"/>
  <c r="BX16" i="3"/>
  <c r="CB16" i="3" s="1"/>
  <c r="BX17" i="3"/>
  <c r="CB17" i="3" s="1"/>
  <c r="BX18" i="3"/>
  <c r="CB18" i="3" s="1"/>
  <c r="BX19" i="3"/>
  <c r="CB19" i="3" s="1"/>
  <c r="BX20" i="3"/>
  <c r="CB20" i="3" s="1"/>
  <c r="BX21" i="3"/>
  <c r="CB21" i="3" s="1"/>
  <c r="BX22" i="3"/>
  <c r="CB22" i="3" s="1"/>
  <c r="BX23" i="3"/>
  <c r="CB23" i="3" s="1"/>
  <c r="BX24" i="3"/>
  <c r="CB24" i="3" s="1"/>
  <c r="BX25" i="3"/>
  <c r="CB25" i="3" s="1"/>
  <c r="BX26" i="3"/>
  <c r="BX27" i="3"/>
  <c r="CB27" i="3" s="1"/>
  <c r="BX28" i="3"/>
  <c r="CB28" i="3" s="1"/>
  <c r="BX29" i="3"/>
  <c r="CB29" i="3" s="1"/>
  <c r="BX30" i="3"/>
  <c r="CB30" i="3" s="1"/>
  <c r="BX31" i="3"/>
  <c r="CB31" i="3" s="1"/>
  <c r="BX32" i="3"/>
  <c r="CB32" i="3" s="1"/>
  <c r="BX33" i="3"/>
  <c r="CB33" i="3" s="1"/>
  <c r="BX34" i="3"/>
  <c r="CB34" i="3" s="1"/>
  <c r="BX35" i="3"/>
  <c r="CB35" i="3" s="1"/>
  <c r="BX36" i="3"/>
  <c r="CB36" i="3" s="1"/>
  <c r="BX37" i="3"/>
  <c r="CB37" i="3" s="1"/>
  <c r="BX38" i="3"/>
  <c r="CB38" i="3" s="1"/>
  <c r="BX39" i="3"/>
  <c r="CB39" i="3" s="1"/>
  <c r="BX40" i="3"/>
  <c r="CB40" i="3" s="1"/>
  <c r="BX41" i="3"/>
  <c r="CB41" i="3" s="1"/>
  <c r="BX42" i="3"/>
  <c r="CB42" i="3" s="1"/>
  <c r="BX43" i="3"/>
  <c r="CB43" i="3" s="1"/>
  <c r="BX44" i="3"/>
  <c r="CB44" i="3" s="1"/>
  <c r="BX45" i="3"/>
  <c r="CB45" i="3" s="1"/>
  <c r="BX46" i="3"/>
  <c r="CB46" i="3" s="1"/>
  <c r="BX47" i="3"/>
  <c r="CB47" i="3" s="1"/>
  <c r="BX48" i="3"/>
  <c r="CB48" i="3" s="1"/>
  <c r="BX49" i="3"/>
  <c r="CB49" i="3" s="1"/>
  <c r="BX50" i="3"/>
  <c r="CB50" i="3" s="1"/>
  <c r="BX51" i="3"/>
  <c r="CB51" i="3" s="1"/>
  <c r="BX52" i="3"/>
  <c r="CB52" i="3" s="1"/>
  <c r="BX53" i="3"/>
  <c r="CB53" i="3" s="1"/>
  <c r="BX54" i="3"/>
  <c r="CB54" i="3" s="1"/>
  <c r="BX55" i="3"/>
  <c r="CB55" i="3" s="1"/>
  <c r="BX56" i="3"/>
  <c r="CB56" i="3" s="1"/>
  <c r="BX57" i="3"/>
  <c r="CB57" i="3" s="1"/>
  <c r="BX58" i="3"/>
  <c r="CB58" i="3" s="1"/>
  <c r="BX59" i="3"/>
  <c r="CB59" i="3" s="1"/>
  <c r="BX60" i="3"/>
  <c r="CB60" i="3" s="1"/>
  <c r="BX61" i="3"/>
  <c r="CB61" i="3" s="1"/>
  <c r="BX62" i="3"/>
  <c r="CB62" i="3" s="1"/>
  <c r="BX63" i="3"/>
  <c r="CB63" i="3" s="1"/>
  <c r="BX64" i="3"/>
  <c r="CB64" i="3" s="1"/>
  <c r="BX65" i="3"/>
  <c r="CB65" i="3" s="1"/>
  <c r="BX66" i="3"/>
  <c r="CB66" i="3" s="1"/>
  <c r="BX67" i="3"/>
  <c r="CB67" i="3" s="1"/>
  <c r="BX68" i="3"/>
  <c r="CB68" i="3" s="1"/>
  <c r="BX69" i="3"/>
  <c r="CB69" i="3" s="1"/>
  <c r="BX70" i="3"/>
  <c r="CB70" i="3" s="1"/>
  <c r="BX71" i="3"/>
  <c r="CB71" i="3" s="1"/>
  <c r="BX72" i="3"/>
  <c r="CB72" i="3" s="1"/>
  <c r="BX73" i="3"/>
  <c r="BX74" i="3"/>
  <c r="BX75" i="3"/>
  <c r="CB75" i="3" s="1"/>
  <c r="BX76" i="3"/>
  <c r="CB76" i="3" s="1"/>
  <c r="BX77" i="3"/>
  <c r="CB77" i="3" s="1"/>
  <c r="BX78" i="3"/>
  <c r="CB78" i="3" s="1"/>
  <c r="BX79" i="3"/>
  <c r="CB79" i="3" s="1"/>
  <c r="BX80" i="3"/>
  <c r="CB80" i="3" s="1"/>
  <c r="BX81" i="3"/>
  <c r="CB81" i="3" s="1"/>
  <c r="BV9" i="3"/>
  <c r="BZ9" i="3" s="1"/>
  <c r="BV10" i="3"/>
  <c r="BZ10" i="3" s="1"/>
  <c r="BV11" i="3"/>
  <c r="BZ11" i="3" s="1"/>
  <c r="BV12" i="3"/>
  <c r="BZ12" i="3" s="1"/>
  <c r="BV13" i="3"/>
  <c r="BZ13" i="3" s="1"/>
  <c r="BV14" i="3"/>
  <c r="BV15" i="3"/>
  <c r="BZ15" i="3" s="1"/>
  <c r="BV16" i="3"/>
  <c r="BZ16" i="3" s="1"/>
  <c r="BV17" i="3"/>
  <c r="BZ17" i="3" s="1"/>
  <c r="BV18" i="3"/>
  <c r="BZ18" i="3" s="1"/>
  <c r="BV19" i="3"/>
  <c r="BZ19" i="3" s="1"/>
  <c r="BV20" i="3"/>
  <c r="BZ20" i="3" s="1"/>
  <c r="BV21" i="3"/>
  <c r="BZ21" i="3" s="1"/>
  <c r="BV22" i="3"/>
  <c r="BZ22" i="3" s="1"/>
  <c r="BV23" i="3"/>
  <c r="BZ23" i="3" s="1"/>
  <c r="BV24" i="3"/>
  <c r="BZ24" i="3" s="1"/>
  <c r="BV25" i="3"/>
  <c r="BV26" i="3"/>
  <c r="BZ26" i="3" s="1"/>
  <c r="BV27" i="3"/>
  <c r="BZ27" i="3" s="1"/>
  <c r="BV28" i="3"/>
  <c r="BZ28" i="3" s="1"/>
  <c r="BV29" i="3"/>
  <c r="BZ29" i="3" s="1"/>
  <c r="BV30" i="3"/>
  <c r="BZ30" i="3" s="1"/>
  <c r="BV31" i="3"/>
  <c r="BZ31" i="3" s="1"/>
  <c r="BV32" i="3"/>
  <c r="BZ32" i="3" s="1"/>
  <c r="BV33" i="3"/>
  <c r="BV34" i="3"/>
  <c r="BZ34" i="3" s="1"/>
  <c r="BV35" i="3"/>
  <c r="BZ35" i="3" s="1"/>
  <c r="BV36" i="3"/>
  <c r="BZ36" i="3" s="1"/>
  <c r="BV37" i="3"/>
  <c r="BZ37" i="3" s="1"/>
  <c r="BV38" i="3"/>
  <c r="BZ38" i="3" s="1"/>
  <c r="BV39" i="3"/>
  <c r="BZ39" i="3" s="1"/>
  <c r="BV40" i="3"/>
  <c r="BZ40" i="3" s="1"/>
  <c r="BV41" i="3"/>
  <c r="BZ41" i="3" s="1"/>
  <c r="BV42" i="3"/>
  <c r="BZ42" i="3" s="1"/>
  <c r="BV43" i="3"/>
  <c r="BZ43" i="3" s="1"/>
  <c r="BV44" i="3"/>
  <c r="BZ44" i="3" s="1"/>
  <c r="BV45" i="3"/>
  <c r="BZ45" i="3" s="1"/>
  <c r="BV46" i="3"/>
  <c r="BZ46" i="3" s="1"/>
  <c r="BV47" i="3"/>
  <c r="BZ47" i="3" s="1"/>
  <c r="BV48" i="3"/>
  <c r="BV49" i="3"/>
  <c r="BV50" i="3"/>
  <c r="BZ50" i="3" s="1"/>
  <c r="BV51" i="3"/>
  <c r="BZ51" i="3" s="1"/>
  <c r="BV52" i="3"/>
  <c r="BZ52" i="3" s="1"/>
  <c r="BV53" i="3"/>
  <c r="BZ53" i="3" s="1"/>
  <c r="BV54" i="3"/>
  <c r="BZ54" i="3" s="1"/>
  <c r="BV55" i="3"/>
  <c r="BZ55" i="3" s="1"/>
  <c r="BV56" i="3"/>
  <c r="BZ56" i="3" s="1"/>
  <c r="BV57" i="3"/>
  <c r="BZ57" i="3" s="1"/>
  <c r="BV58" i="3"/>
  <c r="BZ58" i="3" s="1"/>
  <c r="BV59" i="3"/>
  <c r="BZ59" i="3" s="1"/>
  <c r="BV60" i="3"/>
  <c r="BZ60" i="3" s="1"/>
  <c r="BV61" i="3"/>
  <c r="BZ61" i="3" s="1"/>
  <c r="BV62" i="3"/>
  <c r="BZ62" i="3" s="1"/>
  <c r="BV63" i="3"/>
  <c r="BZ63" i="3" s="1"/>
  <c r="BV64" i="3"/>
  <c r="BZ64" i="3" s="1"/>
  <c r="BV65" i="3"/>
  <c r="BZ65" i="3" s="1"/>
  <c r="BV66" i="3"/>
  <c r="BZ66" i="3" s="1"/>
  <c r="BV67" i="3"/>
  <c r="BZ67" i="3" s="1"/>
  <c r="BV68" i="3"/>
  <c r="BZ68" i="3" s="1"/>
  <c r="BV69" i="3"/>
  <c r="BZ69" i="3" s="1"/>
  <c r="BV70" i="3"/>
  <c r="BZ70" i="3" s="1"/>
  <c r="BV71" i="3"/>
  <c r="BZ71" i="3" s="1"/>
  <c r="BV72" i="3"/>
  <c r="BZ72" i="3" s="1"/>
  <c r="BV73" i="3"/>
  <c r="BZ73" i="3" s="1"/>
  <c r="BV74" i="3"/>
  <c r="BZ74" i="3" s="1"/>
  <c r="BV75" i="3"/>
  <c r="BZ75" i="3" s="1"/>
  <c r="BV76" i="3"/>
  <c r="BZ76" i="3" s="1"/>
  <c r="BV77" i="3"/>
  <c r="BZ77" i="3" s="1"/>
  <c r="BV78" i="3"/>
  <c r="BZ78" i="3" s="1"/>
  <c r="BV79" i="3"/>
  <c r="BZ79" i="3" s="1"/>
  <c r="BV80" i="3"/>
  <c r="BZ80" i="3" s="1"/>
  <c r="BV81" i="3"/>
  <c r="BZ81" i="3" s="1"/>
  <c r="BX8" i="3"/>
  <c r="BV8" i="3"/>
  <c r="BP9" i="3"/>
  <c r="BT9" i="3" s="1"/>
  <c r="BP10" i="3"/>
  <c r="BT10" i="3" s="1"/>
  <c r="BP11" i="3"/>
  <c r="BT11" i="3" s="1"/>
  <c r="BP12" i="3"/>
  <c r="BT12" i="3" s="1"/>
  <c r="BP13" i="3"/>
  <c r="BT13" i="3" s="1"/>
  <c r="BP14" i="3"/>
  <c r="BT14" i="3" s="1"/>
  <c r="BP15" i="3"/>
  <c r="BT15" i="3" s="1"/>
  <c r="BP16" i="3"/>
  <c r="BT16" i="3" s="1"/>
  <c r="BP17" i="3"/>
  <c r="BT17" i="3" s="1"/>
  <c r="BP18" i="3"/>
  <c r="BT18" i="3" s="1"/>
  <c r="BP19" i="3"/>
  <c r="BT19" i="3" s="1"/>
  <c r="BP20" i="3"/>
  <c r="BT20" i="3" s="1"/>
  <c r="BP21" i="3"/>
  <c r="BT21" i="3" s="1"/>
  <c r="BP22" i="3"/>
  <c r="BT22" i="3" s="1"/>
  <c r="BP23" i="3"/>
  <c r="BT23" i="3" s="1"/>
  <c r="BP24" i="3"/>
  <c r="BT24" i="3" s="1"/>
  <c r="BP25" i="3"/>
  <c r="BT25" i="3" s="1"/>
  <c r="BP26" i="3"/>
  <c r="BT26" i="3" s="1"/>
  <c r="BP27" i="3"/>
  <c r="BT27" i="3" s="1"/>
  <c r="BP28" i="3"/>
  <c r="BT28" i="3" s="1"/>
  <c r="BP29" i="3"/>
  <c r="BT29" i="3" s="1"/>
  <c r="BP30" i="3"/>
  <c r="BT30" i="3" s="1"/>
  <c r="BP31" i="3"/>
  <c r="BT31" i="3" s="1"/>
  <c r="BP32" i="3"/>
  <c r="BT32" i="3" s="1"/>
  <c r="BP33" i="3"/>
  <c r="BT33" i="3" s="1"/>
  <c r="BP34" i="3"/>
  <c r="BT34" i="3" s="1"/>
  <c r="BP35" i="3"/>
  <c r="BT35" i="3" s="1"/>
  <c r="BP36" i="3"/>
  <c r="BT36" i="3" s="1"/>
  <c r="BP37" i="3"/>
  <c r="BT37" i="3" s="1"/>
  <c r="BP38" i="3"/>
  <c r="BT38" i="3" s="1"/>
  <c r="BP39" i="3"/>
  <c r="BT39" i="3" s="1"/>
  <c r="BP40" i="3"/>
  <c r="BT40" i="3" s="1"/>
  <c r="BP41" i="3"/>
  <c r="BT41" i="3" s="1"/>
  <c r="BP42" i="3"/>
  <c r="BT42" i="3" s="1"/>
  <c r="BP43" i="3"/>
  <c r="BT43" i="3" s="1"/>
  <c r="BP44" i="3"/>
  <c r="BT44" i="3" s="1"/>
  <c r="BP45" i="3"/>
  <c r="BT45" i="3" s="1"/>
  <c r="BP46" i="3"/>
  <c r="BT46" i="3" s="1"/>
  <c r="BP47" i="3"/>
  <c r="BT47" i="3" s="1"/>
  <c r="BP48" i="3"/>
  <c r="BT48" i="3" s="1"/>
  <c r="BP49" i="3"/>
  <c r="BT49" i="3" s="1"/>
  <c r="BP50" i="3"/>
  <c r="BT50" i="3" s="1"/>
  <c r="BP51" i="3"/>
  <c r="BT51" i="3" s="1"/>
  <c r="BP52" i="3"/>
  <c r="BT52" i="3" s="1"/>
  <c r="BP53" i="3"/>
  <c r="BT53" i="3" s="1"/>
  <c r="BP54" i="3"/>
  <c r="BT54" i="3" s="1"/>
  <c r="BP55" i="3"/>
  <c r="BT55" i="3" s="1"/>
  <c r="BP56" i="3"/>
  <c r="BT56" i="3" s="1"/>
  <c r="BP57" i="3"/>
  <c r="BT57" i="3" s="1"/>
  <c r="BP58" i="3"/>
  <c r="BT58" i="3" s="1"/>
  <c r="BP59" i="3"/>
  <c r="BT59" i="3" s="1"/>
  <c r="BP60" i="3"/>
  <c r="BT60" i="3" s="1"/>
  <c r="BP61" i="3"/>
  <c r="BT61" i="3" s="1"/>
  <c r="BP62" i="3"/>
  <c r="BT62" i="3" s="1"/>
  <c r="BP63" i="3"/>
  <c r="BT63" i="3" s="1"/>
  <c r="BP64" i="3"/>
  <c r="BT64" i="3" s="1"/>
  <c r="BP65" i="3"/>
  <c r="BT65" i="3" s="1"/>
  <c r="BP66" i="3"/>
  <c r="BT66" i="3" s="1"/>
  <c r="BP67" i="3"/>
  <c r="BT67" i="3" s="1"/>
  <c r="BP68" i="3"/>
  <c r="BT68" i="3" s="1"/>
  <c r="BP69" i="3"/>
  <c r="BT69" i="3" s="1"/>
  <c r="BP70" i="3"/>
  <c r="BT70" i="3" s="1"/>
  <c r="BP71" i="3"/>
  <c r="BT71" i="3" s="1"/>
  <c r="BP72" i="3"/>
  <c r="BT72" i="3" s="1"/>
  <c r="BP73" i="3"/>
  <c r="BT73" i="3" s="1"/>
  <c r="BP74" i="3"/>
  <c r="BT74" i="3" s="1"/>
  <c r="BP75" i="3"/>
  <c r="BT75" i="3" s="1"/>
  <c r="BP76" i="3"/>
  <c r="BT76" i="3" s="1"/>
  <c r="BP77" i="3"/>
  <c r="BP78" i="3"/>
  <c r="BP79" i="3"/>
  <c r="BT79" i="3" s="1"/>
  <c r="BP80" i="3"/>
  <c r="BT80" i="3" s="1"/>
  <c r="BP81" i="3"/>
  <c r="BT81" i="3" s="1"/>
  <c r="BN9" i="3"/>
  <c r="BR9" i="3" s="1"/>
  <c r="BN10" i="3"/>
  <c r="BR10" i="3" s="1"/>
  <c r="BN11" i="3"/>
  <c r="BR11" i="3" s="1"/>
  <c r="BN12" i="3"/>
  <c r="BR12" i="3" s="1"/>
  <c r="BN13" i="3"/>
  <c r="BR13" i="3" s="1"/>
  <c r="BN14" i="3"/>
  <c r="BR14" i="3" s="1"/>
  <c r="BN15" i="3"/>
  <c r="BR15" i="3" s="1"/>
  <c r="BN16" i="3"/>
  <c r="BR16" i="3" s="1"/>
  <c r="BN17" i="3"/>
  <c r="BR17" i="3" s="1"/>
  <c r="BN18" i="3"/>
  <c r="BR18" i="3" s="1"/>
  <c r="BN19" i="3"/>
  <c r="BR19" i="3" s="1"/>
  <c r="BN20" i="3"/>
  <c r="BR20" i="3" s="1"/>
  <c r="BN21" i="3"/>
  <c r="BR21" i="3" s="1"/>
  <c r="BN22" i="3"/>
  <c r="BR22" i="3" s="1"/>
  <c r="BN23" i="3"/>
  <c r="BR23" i="3" s="1"/>
  <c r="BN24" i="3"/>
  <c r="BR24" i="3" s="1"/>
  <c r="BN25" i="3"/>
  <c r="BR25" i="3" s="1"/>
  <c r="BN26" i="3"/>
  <c r="BR26" i="3" s="1"/>
  <c r="BN27" i="3"/>
  <c r="BR27" i="3" s="1"/>
  <c r="BN28" i="3"/>
  <c r="BR28" i="3" s="1"/>
  <c r="BN29" i="3"/>
  <c r="BR29" i="3" s="1"/>
  <c r="BN30" i="3"/>
  <c r="BR30" i="3" s="1"/>
  <c r="BN31" i="3"/>
  <c r="BR31" i="3" s="1"/>
  <c r="BN32" i="3"/>
  <c r="BR32" i="3" s="1"/>
  <c r="BN33" i="3"/>
  <c r="BR33" i="3" s="1"/>
  <c r="BN34" i="3"/>
  <c r="BR34" i="3" s="1"/>
  <c r="BN35" i="3"/>
  <c r="BR35" i="3" s="1"/>
  <c r="BN36" i="3"/>
  <c r="BR36" i="3" s="1"/>
  <c r="BN37" i="3"/>
  <c r="BR37" i="3" s="1"/>
  <c r="BN38" i="3"/>
  <c r="BR38" i="3" s="1"/>
  <c r="BN39" i="3"/>
  <c r="BR39" i="3" s="1"/>
  <c r="BN40" i="3"/>
  <c r="BR40" i="3" s="1"/>
  <c r="BN41" i="3"/>
  <c r="BR41" i="3" s="1"/>
  <c r="BN42" i="3"/>
  <c r="BR42" i="3" s="1"/>
  <c r="BN43" i="3"/>
  <c r="BR43" i="3" s="1"/>
  <c r="BN44" i="3"/>
  <c r="BN45" i="3"/>
  <c r="BR45" i="3" s="1"/>
  <c r="BN46" i="3"/>
  <c r="BR46" i="3" s="1"/>
  <c r="BN47" i="3"/>
  <c r="BR47" i="3" s="1"/>
  <c r="BN48" i="3"/>
  <c r="BR48" i="3" s="1"/>
  <c r="BN49" i="3"/>
  <c r="BR49" i="3" s="1"/>
  <c r="BN50" i="3"/>
  <c r="BR50" i="3" s="1"/>
  <c r="BN51" i="3"/>
  <c r="BR51" i="3" s="1"/>
  <c r="BN52" i="3"/>
  <c r="BR52" i="3" s="1"/>
  <c r="BN53" i="3"/>
  <c r="BR53" i="3" s="1"/>
  <c r="BN54" i="3"/>
  <c r="BR54" i="3" s="1"/>
  <c r="BN55" i="3"/>
  <c r="BR55" i="3" s="1"/>
  <c r="BN56" i="3"/>
  <c r="BR56" i="3" s="1"/>
  <c r="BN57" i="3"/>
  <c r="BR57" i="3" s="1"/>
  <c r="BN58" i="3"/>
  <c r="BR58" i="3" s="1"/>
  <c r="BN59" i="3"/>
  <c r="BR59" i="3" s="1"/>
  <c r="BN60" i="3"/>
  <c r="BR60" i="3" s="1"/>
  <c r="BN61" i="3"/>
  <c r="BR61" i="3" s="1"/>
  <c r="BN62" i="3"/>
  <c r="BR62" i="3" s="1"/>
  <c r="BN63" i="3"/>
  <c r="BR63" i="3" s="1"/>
  <c r="BN64" i="3"/>
  <c r="BR64" i="3" s="1"/>
  <c r="BN65" i="3"/>
  <c r="BR65" i="3" s="1"/>
  <c r="BN66" i="3"/>
  <c r="BR66" i="3" s="1"/>
  <c r="BN67" i="3"/>
  <c r="BR67" i="3" s="1"/>
  <c r="BN68" i="3"/>
  <c r="BR68" i="3" s="1"/>
  <c r="BN69" i="3"/>
  <c r="BN70" i="3"/>
  <c r="BR70" i="3" s="1"/>
  <c r="BN71" i="3"/>
  <c r="BR71" i="3" s="1"/>
  <c r="BN72" i="3"/>
  <c r="BR72" i="3" s="1"/>
  <c r="BN73" i="3"/>
  <c r="BR73" i="3" s="1"/>
  <c r="BN74" i="3"/>
  <c r="BR74" i="3" s="1"/>
  <c r="BN75" i="3"/>
  <c r="BR75" i="3" s="1"/>
  <c r="BN76" i="3"/>
  <c r="BN77" i="3"/>
  <c r="BR77" i="3" s="1"/>
  <c r="BN78" i="3"/>
  <c r="BR78" i="3" s="1"/>
  <c r="BN79" i="3"/>
  <c r="BR79" i="3" s="1"/>
  <c r="BN80" i="3"/>
  <c r="BR80" i="3" s="1"/>
  <c r="BN81" i="3"/>
  <c r="BR81" i="3" s="1"/>
  <c r="BP8" i="3"/>
  <c r="BN8" i="3"/>
  <c r="BH9" i="3"/>
  <c r="BL9" i="3" s="1"/>
  <c r="BH10" i="3"/>
  <c r="BL10" i="3" s="1"/>
  <c r="BH11" i="3"/>
  <c r="BL11" i="3" s="1"/>
  <c r="BH12" i="3"/>
  <c r="BL12" i="3" s="1"/>
  <c r="BH13" i="3"/>
  <c r="BL13" i="3" s="1"/>
  <c r="BH14" i="3"/>
  <c r="BL14" i="3" s="1"/>
  <c r="BH15" i="3"/>
  <c r="BL15" i="3" s="1"/>
  <c r="BH16" i="3"/>
  <c r="BL16" i="3" s="1"/>
  <c r="BH17" i="3"/>
  <c r="BL17" i="3" s="1"/>
  <c r="BH18" i="3"/>
  <c r="BL18" i="3" s="1"/>
  <c r="BH19" i="3"/>
  <c r="BL19" i="3" s="1"/>
  <c r="BH20" i="3"/>
  <c r="BL20" i="3" s="1"/>
  <c r="BH21" i="3"/>
  <c r="BL21" i="3" s="1"/>
  <c r="BH22" i="3"/>
  <c r="BL22" i="3" s="1"/>
  <c r="BH23" i="3"/>
  <c r="BL23" i="3" s="1"/>
  <c r="BH24" i="3"/>
  <c r="BL24" i="3" s="1"/>
  <c r="BH25" i="3"/>
  <c r="BL25" i="3" s="1"/>
  <c r="BH26" i="3"/>
  <c r="BL26" i="3" s="1"/>
  <c r="BH27" i="3"/>
  <c r="BL27" i="3" s="1"/>
  <c r="BH28" i="3"/>
  <c r="BL28" i="3" s="1"/>
  <c r="BH29" i="3"/>
  <c r="BL29" i="3" s="1"/>
  <c r="BH30" i="3"/>
  <c r="BL30" i="3" s="1"/>
  <c r="BH31" i="3"/>
  <c r="BL31" i="3" s="1"/>
  <c r="BH32" i="3"/>
  <c r="BL32" i="3" s="1"/>
  <c r="BH33" i="3"/>
  <c r="BL33" i="3" s="1"/>
  <c r="BH34" i="3"/>
  <c r="BL34" i="3" s="1"/>
  <c r="BH35" i="3"/>
  <c r="BL35" i="3" s="1"/>
  <c r="BH36" i="3"/>
  <c r="BL36" i="3" s="1"/>
  <c r="BH37" i="3"/>
  <c r="BL37" i="3" s="1"/>
  <c r="BH38" i="3"/>
  <c r="BL38" i="3" s="1"/>
  <c r="BH39" i="3"/>
  <c r="BL39" i="3" s="1"/>
  <c r="BH40" i="3"/>
  <c r="BL40" i="3" s="1"/>
  <c r="BH41" i="3"/>
  <c r="BL41" i="3" s="1"/>
  <c r="BH42" i="3"/>
  <c r="BL42" i="3" s="1"/>
  <c r="BH43" i="3"/>
  <c r="BL43" i="3" s="1"/>
  <c r="BH44" i="3"/>
  <c r="BL44" i="3" s="1"/>
  <c r="BH45" i="3"/>
  <c r="BL45" i="3" s="1"/>
  <c r="BH46" i="3"/>
  <c r="BL46" i="3" s="1"/>
  <c r="BH47" i="3"/>
  <c r="BL47" i="3" s="1"/>
  <c r="BH48" i="3"/>
  <c r="BL48" i="3" s="1"/>
  <c r="BH49" i="3"/>
  <c r="BL49" i="3" s="1"/>
  <c r="BH50" i="3"/>
  <c r="BL50" i="3" s="1"/>
  <c r="BH51" i="3"/>
  <c r="BL51" i="3" s="1"/>
  <c r="BH52" i="3"/>
  <c r="BL52" i="3" s="1"/>
  <c r="BH53" i="3"/>
  <c r="BL53" i="3" s="1"/>
  <c r="BH54" i="3"/>
  <c r="BL54" i="3" s="1"/>
  <c r="BH55" i="3"/>
  <c r="BL55" i="3" s="1"/>
  <c r="BH56" i="3"/>
  <c r="BL56" i="3" s="1"/>
  <c r="BH57" i="3"/>
  <c r="BL57" i="3" s="1"/>
  <c r="BH58" i="3"/>
  <c r="BL58" i="3" s="1"/>
  <c r="BH59" i="3"/>
  <c r="BL59" i="3" s="1"/>
  <c r="BH60" i="3"/>
  <c r="BL60" i="3" s="1"/>
  <c r="BH61" i="3"/>
  <c r="BL61" i="3" s="1"/>
  <c r="BH62" i="3"/>
  <c r="BL62" i="3" s="1"/>
  <c r="BH63" i="3"/>
  <c r="BL63" i="3" s="1"/>
  <c r="BH64" i="3"/>
  <c r="BL64" i="3" s="1"/>
  <c r="BH65" i="3"/>
  <c r="BL65" i="3" s="1"/>
  <c r="BH66" i="3"/>
  <c r="BL66" i="3" s="1"/>
  <c r="BH67" i="3"/>
  <c r="BL67" i="3" s="1"/>
  <c r="BH68" i="3"/>
  <c r="BL68" i="3" s="1"/>
  <c r="BH69" i="3"/>
  <c r="BL69" i="3" s="1"/>
  <c r="BH70" i="3"/>
  <c r="BL70" i="3" s="1"/>
  <c r="BH71" i="3"/>
  <c r="BL71" i="3" s="1"/>
  <c r="BH72" i="3"/>
  <c r="BL72" i="3" s="1"/>
  <c r="BH73" i="3"/>
  <c r="BL73" i="3" s="1"/>
  <c r="BH74" i="3"/>
  <c r="BL74" i="3" s="1"/>
  <c r="BH75" i="3"/>
  <c r="BL75" i="3" s="1"/>
  <c r="BH76" i="3"/>
  <c r="BL76" i="3" s="1"/>
  <c r="BH77" i="3"/>
  <c r="BL77" i="3" s="1"/>
  <c r="BH78" i="3"/>
  <c r="BL78" i="3" s="1"/>
  <c r="BH79" i="3"/>
  <c r="BL79" i="3" s="1"/>
  <c r="BH80" i="3"/>
  <c r="BL80" i="3" s="1"/>
  <c r="BH81" i="3"/>
  <c r="BL81" i="3" s="1"/>
  <c r="BF9" i="3"/>
  <c r="BJ9" i="3" s="1"/>
  <c r="BF10" i="3"/>
  <c r="BJ10" i="3" s="1"/>
  <c r="BF11" i="3"/>
  <c r="BJ11" i="3" s="1"/>
  <c r="BF12" i="3"/>
  <c r="BJ12" i="3" s="1"/>
  <c r="BF13" i="3"/>
  <c r="BJ13" i="3" s="1"/>
  <c r="BF14" i="3"/>
  <c r="BJ14" i="3" s="1"/>
  <c r="BF15" i="3"/>
  <c r="BJ15" i="3" s="1"/>
  <c r="BF16" i="3"/>
  <c r="BJ16" i="3" s="1"/>
  <c r="BF17" i="3"/>
  <c r="BJ17" i="3" s="1"/>
  <c r="BF18" i="3"/>
  <c r="BJ18" i="3" s="1"/>
  <c r="BF19" i="3"/>
  <c r="BJ19" i="3" s="1"/>
  <c r="BF20" i="3"/>
  <c r="BJ20" i="3" s="1"/>
  <c r="BF21" i="3"/>
  <c r="BJ21" i="3" s="1"/>
  <c r="BF22" i="3"/>
  <c r="BJ22" i="3" s="1"/>
  <c r="BF23" i="3"/>
  <c r="BJ23" i="3" s="1"/>
  <c r="BF24" i="3"/>
  <c r="BJ24" i="3" s="1"/>
  <c r="BF25" i="3"/>
  <c r="BJ25" i="3" s="1"/>
  <c r="BF26" i="3"/>
  <c r="BJ26" i="3" s="1"/>
  <c r="BF27" i="3"/>
  <c r="BJ27" i="3" s="1"/>
  <c r="BF28" i="3"/>
  <c r="BJ28" i="3" s="1"/>
  <c r="BF29" i="3"/>
  <c r="BJ29" i="3" s="1"/>
  <c r="BF30" i="3"/>
  <c r="BJ30" i="3" s="1"/>
  <c r="BF31" i="3"/>
  <c r="BJ31" i="3" s="1"/>
  <c r="BF32" i="3"/>
  <c r="BJ32" i="3" s="1"/>
  <c r="BF33" i="3"/>
  <c r="BJ33" i="3" s="1"/>
  <c r="BF34" i="3"/>
  <c r="BJ34" i="3" s="1"/>
  <c r="BF35" i="3"/>
  <c r="BJ35" i="3" s="1"/>
  <c r="BF36" i="3"/>
  <c r="BJ36" i="3" s="1"/>
  <c r="BF37" i="3"/>
  <c r="BJ37" i="3" s="1"/>
  <c r="BF38" i="3"/>
  <c r="BJ38" i="3" s="1"/>
  <c r="BF39" i="3"/>
  <c r="BJ39" i="3" s="1"/>
  <c r="BF40" i="3"/>
  <c r="BJ40" i="3" s="1"/>
  <c r="BF41" i="3"/>
  <c r="BJ41" i="3" s="1"/>
  <c r="BF42" i="3"/>
  <c r="BJ42" i="3" s="1"/>
  <c r="BF43" i="3"/>
  <c r="BJ43" i="3" s="1"/>
  <c r="BF44" i="3"/>
  <c r="BJ44" i="3" s="1"/>
  <c r="BF45" i="3"/>
  <c r="BJ45" i="3" s="1"/>
  <c r="BF46" i="3"/>
  <c r="BJ46" i="3" s="1"/>
  <c r="BF47" i="3"/>
  <c r="BJ47" i="3" s="1"/>
  <c r="BF48" i="3"/>
  <c r="BJ48" i="3" s="1"/>
  <c r="BF49" i="3"/>
  <c r="BJ49" i="3" s="1"/>
  <c r="BF50" i="3"/>
  <c r="BJ50" i="3" s="1"/>
  <c r="BF51" i="3"/>
  <c r="BJ51" i="3" s="1"/>
  <c r="BF52" i="3"/>
  <c r="BJ52" i="3" s="1"/>
  <c r="BF53" i="3"/>
  <c r="BJ53" i="3" s="1"/>
  <c r="BF54" i="3"/>
  <c r="BJ54" i="3" s="1"/>
  <c r="BF55" i="3"/>
  <c r="BJ55" i="3" s="1"/>
  <c r="BF56" i="3"/>
  <c r="BJ56" i="3" s="1"/>
  <c r="BF57" i="3"/>
  <c r="BJ57" i="3" s="1"/>
  <c r="BF58" i="3"/>
  <c r="BJ58" i="3" s="1"/>
  <c r="BF59" i="3"/>
  <c r="BJ59" i="3" s="1"/>
  <c r="BF60" i="3"/>
  <c r="BJ60" i="3" s="1"/>
  <c r="BF61" i="3"/>
  <c r="BJ61" i="3" s="1"/>
  <c r="BF62" i="3"/>
  <c r="BJ62" i="3" s="1"/>
  <c r="BF63" i="3"/>
  <c r="BJ63" i="3" s="1"/>
  <c r="BF64" i="3"/>
  <c r="BJ64" i="3" s="1"/>
  <c r="BF65" i="3"/>
  <c r="BJ65" i="3" s="1"/>
  <c r="BF66" i="3"/>
  <c r="BJ66" i="3" s="1"/>
  <c r="BF67" i="3"/>
  <c r="BJ67" i="3" s="1"/>
  <c r="BF68" i="3"/>
  <c r="BJ68" i="3" s="1"/>
  <c r="BF69" i="3"/>
  <c r="BJ69" i="3" s="1"/>
  <c r="BF70" i="3"/>
  <c r="BJ70" i="3" s="1"/>
  <c r="BF71" i="3"/>
  <c r="BJ71" i="3" s="1"/>
  <c r="BF72" i="3"/>
  <c r="BJ72" i="3" s="1"/>
  <c r="BF73" i="3"/>
  <c r="BJ73" i="3" s="1"/>
  <c r="BF74" i="3"/>
  <c r="BJ74" i="3" s="1"/>
  <c r="BF75" i="3"/>
  <c r="BJ75" i="3" s="1"/>
  <c r="BF76" i="3"/>
  <c r="BJ76" i="3" s="1"/>
  <c r="BF77" i="3"/>
  <c r="BJ77" i="3" s="1"/>
  <c r="BF78" i="3"/>
  <c r="BJ78" i="3" s="1"/>
  <c r="BF79" i="3"/>
  <c r="BJ79" i="3" s="1"/>
  <c r="BF80" i="3"/>
  <c r="BJ80" i="3" s="1"/>
  <c r="BF81" i="3"/>
  <c r="BJ81" i="3" s="1"/>
  <c r="BH8" i="3"/>
  <c r="BF8" i="3"/>
  <c r="AZ9" i="3"/>
  <c r="BD9" i="3" s="1"/>
  <c r="AZ10" i="3"/>
  <c r="BD10" i="3" s="1"/>
  <c r="AZ11" i="3"/>
  <c r="BD11" i="3" s="1"/>
  <c r="AZ12" i="3"/>
  <c r="BD12" i="3" s="1"/>
  <c r="AZ13" i="3"/>
  <c r="AZ14" i="3"/>
  <c r="BD14" i="3" s="1"/>
  <c r="AZ15" i="3"/>
  <c r="BD15" i="3" s="1"/>
  <c r="AZ16" i="3"/>
  <c r="BD16" i="3" s="1"/>
  <c r="AZ17" i="3"/>
  <c r="BD17" i="3" s="1"/>
  <c r="AZ18" i="3"/>
  <c r="BD18" i="3" s="1"/>
  <c r="AZ19" i="3"/>
  <c r="BD19" i="3" s="1"/>
  <c r="AZ20" i="3"/>
  <c r="BD20" i="3" s="1"/>
  <c r="AZ21" i="3"/>
  <c r="BD21" i="3" s="1"/>
  <c r="AZ22" i="3"/>
  <c r="BD22" i="3" s="1"/>
  <c r="AZ23" i="3"/>
  <c r="BD23" i="3" s="1"/>
  <c r="AZ24" i="3"/>
  <c r="BD24" i="3" s="1"/>
  <c r="AZ25" i="3"/>
  <c r="BD25" i="3" s="1"/>
  <c r="AZ26" i="3"/>
  <c r="BD26" i="3" s="1"/>
  <c r="AZ27" i="3"/>
  <c r="BD27" i="3" s="1"/>
  <c r="AZ28" i="3"/>
  <c r="BD28" i="3" s="1"/>
  <c r="AZ29" i="3"/>
  <c r="BD29" i="3" s="1"/>
  <c r="AZ30" i="3"/>
  <c r="BD30" i="3" s="1"/>
  <c r="AZ31" i="3"/>
  <c r="BD31" i="3" s="1"/>
  <c r="AZ32" i="3"/>
  <c r="BD32" i="3" s="1"/>
  <c r="AZ33" i="3"/>
  <c r="BD33" i="3" s="1"/>
  <c r="AZ34" i="3"/>
  <c r="BD34" i="3" s="1"/>
  <c r="AZ35" i="3"/>
  <c r="BD35" i="3" s="1"/>
  <c r="AZ36" i="3"/>
  <c r="BD36" i="3" s="1"/>
  <c r="AZ37" i="3"/>
  <c r="BD37" i="3" s="1"/>
  <c r="AZ38" i="3"/>
  <c r="BD38" i="3" s="1"/>
  <c r="AZ39" i="3"/>
  <c r="BD39" i="3" s="1"/>
  <c r="AZ40" i="3"/>
  <c r="BD40" i="3" s="1"/>
  <c r="AZ41" i="3"/>
  <c r="BD41" i="3" s="1"/>
  <c r="AZ42" i="3"/>
  <c r="BD42" i="3" s="1"/>
  <c r="AZ43" i="3"/>
  <c r="BD43" i="3" s="1"/>
  <c r="AZ44" i="3"/>
  <c r="BD44" i="3" s="1"/>
  <c r="AZ45" i="3"/>
  <c r="BD45" i="3" s="1"/>
  <c r="AZ46" i="3"/>
  <c r="BD46" i="3" s="1"/>
  <c r="AZ47" i="3"/>
  <c r="BD47" i="3" s="1"/>
  <c r="AZ48" i="3"/>
  <c r="BD48" i="3" s="1"/>
  <c r="AZ49" i="3"/>
  <c r="BD49" i="3" s="1"/>
  <c r="AZ50" i="3"/>
  <c r="BD50" i="3" s="1"/>
  <c r="AZ51" i="3"/>
  <c r="BD51" i="3" s="1"/>
  <c r="AZ52" i="3"/>
  <c r="BD52" i="3" s="1"/>
  <c r="AZ53" i="3"/>
  <c r="BD53" i="3" s="1"/>
  <c r="AZ54" i="3"/>
  <c r="BD54" i="3" s="1"/>
  <c r="AZ55" i="3"/>
  <c r="BD55" i="3" s="1"/>
  <c r="AZ56" i="3"/>
  <c r="BD56" i="3" s="1"/>
  <c r="AZ57" i="3"/>
  <c r="BD57" i="3" s="1"/>
  <c r="AZ58" i="3"/>
  <c r="BD58" i="3" s="1"/>
  <c r="AZ59" i="3"/>
  <c r="BD59" i="3" s="1"/>
  <c r="AZ60" i="3"/>
  <c r="BD60" i="3" s="1"/>
  <c r="AZ61" i="3"/>
  <c r="BD61" i="3" s="1"/>
  <c r="AZ62" i="3"/>
  <c r="BD62" i="3" s="1"/>
  <c r="AZ63" i="3"/>
  <c r="BD63" i="3" s="1"/>
  <c r="AZ64" i="3"/>
  <c r="BD64" i="3" s="1"/>
  <c r="AZ65" i="3"/>
  <c r="BD65" i="3" s="1"/>
  <c r="AZ66" i="3"/>
  <c r="BD66" i="3" s="1"/>
  <c r="AZ67" i="3"/>
  <c r="BD67" i="3" s="1"/>
  <c r="AZ68" i="3"/>
  <c r="BD68" i="3" s="1"/>
  <c r="AZ69" i="3"/>
  <c r="BD69" i="3" s="1"/>
  <c r="AZ70" i="3"/>
  <c r="BD70" i="3" s="1"/>
  <c r="AZ71" i="3"/>
  <c r="BD71" i="3" s="1"/>
  <c r="AZ72" i="3"/>
  <c r="BD72" i="3" s="1"/>
  <c r="AZ73" i="3"/>
  <c r="BD73" i="3" s="1"/>
  <c r="AZ74" i="3"/>
  <c r="BD74" i="3" s="1"/>
  <c r="AZ75" i="3"/>
  <c r="BD75" i="3" s="1"/>
  <c r="AZ76" i="3"/>
  <c r="BD76" i="3" s="1"/>
  <c r="AZ77" i="3"/>
  <c r="BD77" i="3" s="1"/>
  <c r="AZ78" i="3"/>
  <c r="BD78" i="3" s="1"/>
  <c r="AZ79" i="3"/>
  <c r="BD79" i="3" s="1"/>
  <c r="AZ80" i="3"/>
  <c r="BD80" i="3" s="1"/>
  <c r="AZ81" i="3"/>
  <c r="BD81" i="3" s="1"/>
  <c r="AZ8" i="3"/>
  <c r="AX9" i="3"/>
  <c r="BB9" i="3" s="1"/>
  <c r="AX10" i="3"/>
  <c r="BB10" i="3" s="1"/>
  <c r="AX11" i="3"/>
  <c r="BB11" i="3" s="1"/>
  <c r="AX12" i="3"/>
  <c r="BB12" i="3" s="1"/>
  <c r="AX13" i="3"/>
  <c r="BB13" i="3" s="1"/>
  <c r="AX14" i="3"/>
  <c r="BB14" i="3" s="1"/>
  <c r="AX15" i="3"/>
  <c r="BB15" i="3" s="1"/>
  <c r="AX16" i="3"/>
  <c r="BB16" i="3" s="1"/>
  <c r="AX17" i="3"/>
  <c r="BB17" i="3" s="1"/>
  <c r="AX18" i="3"/>
  <c r="BB18" i="3" s="1"/>
  <c r="AX19" i="3"/>
  <c r="BB19" i="3" s="1"/>
  <c r="AX20" i="3"/>
  <c r="BB20" i="3" s="1"/>
  <c r="AX21" i="3"/>
  <c r="BB21" i="3" s="1"/>
  <c r="AX22" i="3"/>
  <c r="BB22" i="3" s="1"/>
  <c r="AX23" i="3"/>
  <c r="BB23" i="3" s="1"/>
  <c r="AX24" i="3"/>
  <c r="BB24" i="3" s="1"/>
  <c r="AX25" i="3"/>
  <c r="BB25" i="3" s="1"/>
  <c r="AX26" i="3"/>
  <c r="BB26" i="3" s="1"/>
  <c r="AX27" i="3"/>
  <c r="BB27" i="3" s="1"/>
  <c r="AX28" i="3"/>
  <c r="BB28" i="3" s="1"/>
  <c r="AX29" i="3"/>
  <c r="BB29" i="3" s="1"/>
  <c r="AX30" i="3"/>
  <c r="BB30" i="3" s="1"/>
  <c r="AX31" i="3"/>
  <c r="BB31" i="3" s="1"/>
  <c r="AX32" i="3"/>
  <c r="BB32" i="3" s="1"/>
  <c r="AX33" i="3"/>
  <c r="BB33" i="3" s="1"/>
  <c r="AX34" i="3"/>
  <c r="BB34" i="3" s="1"/>
  <c r="AX35" i="3"/>
  <c r="BB35" i="3" s="1"/>
  <c r="AX36" i="3"/>
  <c r="BB36" i="3" s="1"/>
  <c r="AX37" i="3"/>
  <c r="BB37" i="3" s="1"/>
  <c r="AX38" i="3"/>
  <c r="BB38" i="3" s="1"/>
  <c r="AX39" i="3"/>
  <c r="BB39" i="3" s="1"/>
  <c r="AX40" i="3"/>
  <c r="BB40" i="3" s="1"/>
  <c r="AX41" i="3"/>
  <c r="BB41" i="3" s="1"/>
  <c r="AX42" i="3"/>
  <c r="BB42" i="3" s="1"/>
  <c r="AX43" i="3"/>
  <c r="BB43" i="3" s="1"/>
  <c r="AX44" i="3"/>
  <c r="BB44" i="3" s="1"/>
  <c r="AX45" i="3"/>
  <c r="BB45" i="3" s="1"/>
  <c r="AX46" i="3"/>
  <c r="BB46" i="3" s="1"/>
  <c r="AX47" i="3"/>
  <c r="BB47" i="3" s="1"/>
  <c r="AX48" i="3"/>
  <c r="BB48" i="3" s="1"/>
  <c r="AX49" i="3"/>
  <c r="BB49" i="3" s="1"/>
  <c r="AX50" i="3"/>
  <c r="BB50" i="3" s="1"/>
  <c r="AX51" i="3"/>
  <c r="BB51" i="3" s="1"/>
  <c r="AX52" i="3"/>
  <c r="BB52" i="3" s="1"/>
  <c r="AX53" i="3"/>
  <c r="BB53" i="3" s="1"/>
  <c r="AX54" i="3"/>
  <c r="BB54" i="3" s="1"/>
  <c r="AX55" i="3"/>
  <c r="BB55" i="3" s="1"/>
  <c r="AX56" i="3"/>
  <c r="BB56" i="3" s="1"/>
  <c r="AX57" i="3"/>
  <c r="BB57" i="3" s="1"/>
  <c r="AX58" i="3"/>
  <c r="BB58" i="3" s="1"/>
  <c r="AX59" i="3"/>
  <c r="BB59" i="3" s="1"/>
  <c r="AX60" i="3"/>
  <c r="BB60" i="3" s="1"/>
  <c r="AX61" i="3"/>
  <c r="BB61" i="3" s="1"/>
  <c r="AX62" i="3"/>
  <c r="BB62" i="3" s="1"/>
  <c r="AX63" i="3"/>
  <c r="BB63" i="3" s="1"/>
  <c r="AX64" i="3"/>
  <c r="BB64" i="3" s="1"/>
  <c r="AX65" i="3"/>
  <c r="BB65" i="3" s="1"/>
  <c r="AX66" i="3"/>
  <c r="BB66" i="3" s="1"/>
  <c r="AX67" i="3"/>
  <c r="BB67" i="3" s="1"/>
  <c r="AX68" i="3"/>
  <c r="BB68" i="3" s="1"/>
  <c r="AX69" i="3"/>
  <c r="BB69" i="3" s="1"/>
  <c r="AX70" i="3"/>
  <c r="BB70" i="3" s="1"/>
  <c r="AX71" i="3"/>
  <c r="BB71" i="3" s="1"/>
  <c r="AX72" i="3"/>
  <c r="BB72" i="3" s="1"/>
  <c r="AX73" i="3"/>
  <c r="BB73" i="3" s="1"/>
  <c r="AX74" i="3"/>
  <c r="BB74" i="3" s="1"/>
  <c r="AX75" i="3"/>
  <c r="BB75" i="3" s="1"/>
  <c r="AX76" i="3"/>
  <c r="BB76" i="3" s="1"/>
  <c r="AX77" i="3"/>
  <c r="BB77" i="3" s="1"/>
  <c r="AX78" i="3"/>
  <c r="BB78" i="3" s="1"/>
  <c r="AX79" i="3"/>
  <c r="BB79" i="3" s="1"/>
  <c r="AX80" i="3"/>
  <c r="BB80" i="3" s="1"/>
  <c r="AX81" i="3"/>
  <c r="BB81" i="3" s="1"/>
  <c r="AX8" i="3"/>
  <c r="AR9" i="3"/>
  <c r="AV9" i="3" s="1"/>
  <c r="AR10" i="3"/>
  <c r="AR11" i="3"/>
  <c r="AV11" i="3" s="1"/>
  <c r="AR12" i="3"/>
  <c r="AV12" i="3" s="1"/>
  <c r="AR13" i="3"/>
  <c r="AV13" i="3" s="1"/>
  <c r="AR14" i="3"/>
  <c r="AV14" i="3" s="1"/>
  <c r="AR15" i="3"/>
  <c r="AV15" i="3" s="1"/>
  <c r="AR16" i="3"/>
  <c r="AV16" i="3" s="1"/>
  <c r="AR17" i="3"/>
  <c r="AV17" i="3" s="1"/>
  <c r="AR18" i="3"/>
  <c r="AV18" i="3" s="1"/>
  <c r="AR19" i="3"/>
  <c r="AV19" i="3" s="1"/>
  <c r="AR20" i="3"/>
  <c r="AV20" i="3" s="1"/>
  <c r="AR21" i="3"/>
  <c r="AV21" i="3" s="1"/>
  <c r="AR22" i="3"/>
  <c r="AV22" i="3" s="1"/>
  <c r="AR23" i="3"/>
  <c r="AV23" i="3" s="1"/>
  <c r="AR24" i="3"/>
  <c r="AV24" i="3" s="1"/>
  <c r="AR25" i="3"/>
  <c r="AV25" i="3" s="1"/>
  <c r="AR26" i="3"/>
  <c r="AV26" i="3" s="1"/>
  <c r="AR27" i="3"/>
  <c r="AV27" i="3" s="1"/>
  <c r="AR28" i="3"/>
  <c r="AV28" i="3" s="1"/>
  <c r="AR29" i="3"/>
  <c r="AV29" i="3" s="1"/>
  <c r="AR30" i="3"/>
  <c r="AV30" i="3" s="1"/>
  <c r="AR31" i="3"/>
  <c r="AV31" i="3" s="1"/>
  <c r="AR32" i="3"/>
  <c r="AV32" i="3" s="1"/>
  <c r="AR33" i="3"/>
  <c r="AV33" i="3" s="1"/>
  <c r="AR34" i="3"/>
  <c r="AV34" i="3" s="1"/>
  <c r="AR35" i="3"/>
  <c r="AV35" i="3" s="1"/>
  <c r="AR36" i="3"/>
  <c r="AV36" i="3" s="1"/>
  <c r="AR37" i="3"/>
  <c r="AV37" i="3" s="1"/>
  <c r="AR38" i="3"/>
  <c r="AV38" i="3" s="1"/>
  <c r="AR39" i="3"/>
  <c r="AV39" i="3" s="1"/>
  <c r="AR40" i="3"/>
  <c r="AV40" i="3" s="1"/>
  <c r="AR41" i="3"/>
  <c r="AV41" i="3" s="1"/>
  <c r="AR42" i="3"/>
  <c r="AV42" i="3" s="1"/>
  <c r="AR43" i="3"/>
  <c r="AV43" i="3" s="1"/>
  <c r="AR44" i="3"/>
  <c r="AV44" i="3" s="1"/>
  <c r="AR45" i="3"/>
  <c r="AV45" i="3" s="1"/>
  <c r="AR46" i="3"/>
  <c r="AV46" i="3" s="1"/>
  <c r="AR47" i="3"/>
  <c r="AV47" i="3" s="1"/>
  <c r="AR48" i="3"/>
  <c r="AV48" i="3" s="1"/>
  <c r="AR49" i="3"/>
  <c r="AV49" i="3" s="1"/>
  <c r="AR50" i="3"/>
  <c r="AV50" i="3" s="1"/>
  <c r="AR51" i="3"/>
  <c r="AV51" i="3" s="1"/>
  <c r="AR52" i="3"/>
  <c r="AV52" i="3" s="1"/>
  <c r="AR53" i="3"/>
  <c r="AV53" i="3" s="1"/>
  <c r="AR54" i="3"/>
  <c r="AV54" i="3" s="1"/>
  <c r="AR55" i="3"/>
  <c r="AV55" i="3" s="1"/>
  <c r="AR56" i="3"/>
  <c r="AV56" i="3" s="1"/>
  <c r="AR57" i="3"/>
  <c r="AV57" i="3" s="1"/>
  <c r="AR58" i="3"/>
  <c r="AV58" i="3" s="1"/>
  <c r="AR59" i="3"/>
  <c r="AV59" i="3" s="1"/>
  <c r="AR60" i="3"/>
  <c r="AV60" i="3" s="1"/>
  <c r="AR61" i="3"/>
  <c r="AV61" i="3" s="1"/>
  <c r="AR62" i="3"/>
  <c r="AV62" i="3" s="1"/>
  <c r="AR63" i="3"/>
  <c r="AV63" i="3" s="1"/>
  <c r="AR64" i="3"/>
  <c r="AV64" i="3" s="1"/>
  <c r="AR65" i="3"/>
  <c r="AV65" i="3" s="1"/>
  <c r="AR66" i="3"/>
  <c r="AV66" i="3" s="1"/>
  <c r="AR67" i="3"/>
  <c r="AV67" i="3" s="1"/>
  <c r="AR68" i="3"/>
  <c r="AV68" i="3" s="1"/>
  <c r="AR69" i="3"/>
  <c r="AV69" i="3" s="1"/>
  <c r="AR70" i="3"/>
  <c r="AV70" i="3" s="1"/>
  <c r="AR71" i="3"/>
  <c r="AV71" i="3" s="1"/>
  <c r="AR72" i="3"/>
  <c r="AV72" i="3" s="1"/>
  <c r="AR73" i="3"/>
  <c r="AV73" i="3" s="1"/>
  <c r="AR74" i="3"/>
  <c r="AV74" i="3" s="1"/>
  <c r="AR75" i="3"/>
  <c r="AV75" i="3" s="1"/>
  <c r="AR76" i="3"/>
  <c r="AV76" i="3" s="1"/>
  <c r="AR77" i="3"/>
  <c r="AV77" i="3" s="1"/>
  <c r="AR78" i="3"/>
  <c r="AV78" i="3" s="1"/>
  <c r="AR79" i="3"/>
  <c r="AV79" i="3" s="1"/>
  <c r="AR80" i="3"/>
  <c r="AV80" i="3" s="1"/>
  <c r="AR81" i="3"/>
  <c r="AV81" i="3" s="1"/>
  <c r="AP9" i="3"/>
  <c r="AP10" i="3"/>
  <c r="AT10" i="3" s="1"/>
  <c r="AP11" i="3"/>
  <c r="AT11" i="3" s="1"/>
  <c r="AP12" i="3"/>
  <c r="AT12" i="3" s="1"/>
  <c r="AP13" i="3"/>
  <c r="AT13" i="3" s="1"/>
  <c r="AP14" i="3"/>
  <c r="AP15" i="3"/>
  <c r="AT15" i="3" s="1"/>
  <c r="AP16" i="3"/>
  <c r="AT16" i="3" s="1"/>
  <c r="AP17" i="3"/>
  <c r="AT17" i="3" s="1"/>
  <c r="AP18" i="3"/>
  <c r="AT18" i="3" s="1"/>
  <c r="AP19" i="3"/>
  <c r="AT19" i="3" s="1"/>
  <c r="AP20" i="3"/>
  <c r="AT20" i="3" s="1"/>
  <c r="AP21" i="3"/>
  <c r="AT21" i="3" s="1"/>
  <c r="AP22" i="3"/>
  <c r="AT22" i="3" s="1"/>
  <c r="AP23" i="3"/>
  <c r="AT23" i="3" s="1"/>
  <c r="AP24" i="3"/>
  <c r="AT24" i="3" s="1"/>
  <c r="AP25" i="3"/>
  <c r="AT25" i="3" s="1"/>
  <c r="AP26" i="3"/>
  <c r="AT26" i="3" s="1"/>
  <c r="AP27" i="3"/>
  <c r="AT27" i="3" s="1"/>
  <c r="AP28" i="3"/>
  <c r="AT28" i="3" s="1"/>
  <c r="AP29" i="3"/>
  <c r="AT29" i="3" s="1"/>
  <c r="AP30" i="3"/>
  <c r="AT30" i="3" s="1"/>
  <c r="AP31" i="3"/>
  <c r="AT31" i="3" s="1"/>
  <c r="AP32" i="3"/>
  <c r="AT32" i="3" s="1"/>
  <c r="AP33" i="3"/>
  <c r="AT33" i="3" s="1"/>
  <c r="AP34" i="3"/>
  <c r="AT34" i="3" s="1"/>
  <c r="AP35" i="3"/>
  <c r="AT35" i="3" s="1"/>
  <c r="AP36" i="3"/>
  <c r="AT36" i="3" s="1"/>
  <c r="AP37" i="3"/>
  <c r="AT37" i="3" s="1"/>
  <c r="AP38" i="3"/>
  <c r="AT38" i="3" s="1"/>
  <c r="AP39" i="3"/>
  <c r="AT39" i="3" s="1"/>
  <c r="AP40" i="3"/>
  <c r="AT40" i="3" s="1"/>
  <c r="AP41" i="3"/>
  <c r="AT41" i="3" s="1"/>
  <c r="AP42" i="3"/>
  <c r="AT42" i="3" s="1"/>
  <c r="AP43" i="3"/>
  <c r="AT43" i="3" s="1"/>
  <c r="AP44" i="3"/>
  <c r="AT44" i="3" s="1"/>
  <c r="AP45" i="3"/>
  <c r="AT45" i="3" s="1"/>
  <c r="AP46" i="3"/>
  <c r="AT46" i="3" s="1"/>
  <c r="AP47" i="3"/>
  <c r="AT47" i="3" s="1"/>
  <c r="AP48" i="3"/>
  <c r="AT48" i="3" s="1"/>
  <c r="AP49" i="3"/>
  <c r="AT49" i="3" s="1"/>
  <c r="AP50" i="3"/>
  <c r="AT50" i="3" s="1"/>
  <c r="AP51" i="3"/>
  <c r="AT51" i="3" s="1"/>
  <c r="AP52" i="3"/>
  <c r="AT52" i="3" s="1"/>
  <c r="AP53" i="3"/>
  <c r="AT53" i="3" s="1"/>
  <c r="AP54" i="3"/>
  <c r="AT54" i="3" s="1"/>
  <c r="AP55" i="3"/>
  <c r="AT55" i="3" s="1"/>
  <c r="AP56" i="3"/>
  <c r="AT56" i="3" s="1"/>
  <c r="AP57" i="3"/>
  <c r="AT57" i="3" s="1"/>
  <c r="AP58" i="3"/>
  <c r="AT58" i="3" s="1"/>
  <c r="AP59" i="3"/>
  <c r="AT59" i="3" s="1"/>
  <c r="AP60" i="3"/>
  <c r="AT60" i="3" s="1"/>
  <c r="AP61" i="3"/>
  <c r="AT61" i="3" s="1"/>
  <c r="AP62" i="3"/>
  <c r="AT62" i="3" s="1"/>
  <c r="AP63" i="3"/>
  <c r="AT63" i="3" s="1"/>
  <c r="AP64" i="3"/>
  <c r="AT64" i="3" s="1"/>
  <c r="AP65" i="3"/>
  <c r="AT65" i="3" s="1"/>
  <c r="AP66" i="3"/>
  <c r="AT66" i="3" s="1"/>
  <c r="AP67" i="3"/>
  <c r="AT67" i="3" s="1"/>
  <c r="AP68" i="3"/>
  <c r="AT68" i="3" s="1"/>
  <c r="AP69" i="3"/>
  <c r="AT69" i="3" s="1"/>
  <c r="AP70" i="3"/>
  <c r="AT70" i="3" s="1"/>
  <c r="AP71" i="3"/>
  <c r="AT71" i="3" s="1"/>
  <c r="AP72" i="3"/>
  <c r="AT72" i="3" s="1"/>
  <c r="AP73" i="3"/>
  <c r="AT73" i="3" s="1"/>
  <c r="AP74" i="3"/>
  <c r="AT74" i="3" s="1"/>
  <c r="AP75" i="3"/>
  <c r="AT75" i="3" s="1"/>
  <c r="AP76" i="3"/>
  <c r="AT76" i="3" s="1"/>
  <c r="AP77" i="3"/>
  <c r="AT77" i="3" s="1"/>
  <c r="AP78" i="3"/>
  <c r="AT78" i="3" s="1"/>
  <c r="AP79" i="3"/>
  <c r="AT79" i="3" s="1"/>
  <c r="AP80" i="3"/>
  <c r="AT80" i="3" s="1"/>
  <c r="AP81" i="3"/>
  <c r="AT81" i="3" s="1"/>
  <c r="AR8" i="3"/>
  <c r="AV8" i="3" s="1"/>
  <c r="AP8" i="3"/>
  <c r="AJ9" i="3"/>
  <c r="AN9" i="3" s="1"/>
  <c r="AJ10" i="3"/>
  <c r="AN10" i="3" s="1"/>
  <c r="AJ11" i="3"/>
  <c r="AN11" i="3" s="1"/>
  <c r="AJ12" i="3"/>
  <c r="AN12" i="3" s="1"/>
  <c r="AJ13" i="3"/>
  <c r="AN13" i="3" s="1"/>
  <c r="AJ14" i="3"/>
  <c r="AN14" i="3" s="1"/>
  <c r="AJ15" i="3"/>
  <c r="AN15" i="3" s="1"/>
  <c r="AJ16" i="3"/>
  <c r="AN16" i="3" s="1"/>
  <c r="AJ17" i="3"/>
  <c r="AN17" i="3" s="1"/>
  <c r="AJ18" i="3"/>
  <c r="AN18" i="3" s="1"/>
  <c r="AJ19" i="3"/>
  <c r="AN19" i="3" s="1"/>
  <c r="AJ20" i="3"/>
  <c r="AN20" i="3" s="1"/>
  <c r="AJ21" i="3"/>
  <c r="AN21" i="3" s="1"/>
  <c r="AJ22" i="3"/>
  <c r="AN22" i="3" s="1"/>
  <c r="AJ23" i="3"/>
  <c r="AN23" i="3" s="1"/>
  <c r="AJ24" i="3"/>
  <c r="AN24" i="3" s="1"/>
  <c r="AJ25" i="3"/>
  <c r="AN25" i="3" s="1"/>
  <c r="AJ26" i="3"/>
  <c r="AN26" i="3" s="1"/>
  <c r="AJ27" i="3"/>
  <c r="AN27" i="3" s="1"/>
  <c r="AJ28" i="3"/>
  <c r="AN28" i="3" s="1"/>
  <c r="AJ29" i="3"/>
  <c r="AN29" i="3" s="1"/>
  <c r="AJ30" i="3"/>
  <c r="AN30" i="3" s="1"/>
  <c r="AJ31" i="3"/>
  <c r="AN31" i="3" s="1"/>
  <c r="AJ32" i="3"/>
  <c r="AN32" i="3" s="1"/>
  <c r="AJ33" i="3"/>
  <c r="AN33" i="3" s="1"/>
  <c r="AJ34" i="3"/>
  <c r="AN34" i="3" s="1"/>
  <c r="AJ35" i="3"/>
  <c r="AN35" i="3" s="1"/>
  <c r="AJ36" i="3"/>
  <c r="AN36" i="3" s="1"/>
  <c r="AJ37" i="3"/>
  <c r="AN37" i="3" s="1"/>
  <c r="AJ38" i="3"/>
  <c r="AN38" i="3" s="1"/>
  <c r="AJ39" i="3"/>
  <c r="AN39" i="3" s="1"/>
  <c r="AJ40" i="3"/>
  <c r="AN40" i="3" s="1"/>
  <c r="AJ41" i="3"/>
  <c r="AN41" i="3" s="1"/>
  <c r="AJ42" i="3"/>
  <c r="AN42" i="3" s="1"/>
  <c r="AJ43" i="3"/>
  <c r="AN43" i="3" s="1"/>
  <c r="AJ44" i="3"/>
  <c r="AN44" i="3" s="1"/>
  <c r="AJ45" i="3"/>
  <c r="AN45" i="3" s="1"/>
  <c r="AJ46" i="3"/>
  <c r="AN46" i="3" s="1"/>
  <c r="AJ47" i="3"/>
  <c r="AN47" i="3" s="1"/>
  <c r="AJ48" i="3"/>
  <c r="AN48" i="3" s="1"/>
  <c r="AJ49" i="3"/>
  <c r="AN49" i="3" s="1"/>
  <c r="AJ50" i="3"/>
  <c r="AN50" i="3" s="1"/>
  <c r="AJ51" i="3"/>
  <c r="AN51" i="3" s="1"/>
  <c r="AJ52" i="3"/>
  <c r="AN52" i="3" s="1"/>
  <c r="AJ53" i="3"/>
  <c r="AN53" i="3" s="1"/>
  <c r="AJ54" i="3"/>
  <c r="AN54" i="3" s="1"/>
  <c r="AJ55" i="3"/>
  <c r="AN55" i="3" s="1"/>
  <c r="AJ56" i="3"/>
  <c r="AN56" i="3" s="1"/>
  <c r="AJ57" i="3"/>
  <c r="AN57" i="3" s="1"/>
  <c r="AJ58" i="3"/>
  <c r="AN58" i="3" s="1"/>
  <c r="AJ59" i="3"/>
  <c r="AN59" i="3" s="1"/>
  <c r="AJ60" i="3"/>
  <c r="AN60" i="3" s="1"/>
  <c r="AJ61" i="3"/>
  <c r="AN61" i="3" s="1"/>
  <c r="AJ62" i="3"/>
  <c r="AN62" i="3" s="1"/>
  <c r="AJ63" i="3"/>
  <c r="AN63" i="3" s="1"/>
  <c r="AJ64" i="3"/>
  <c r="AN64" i="3" s="1"/>
  <c r="AJ65" i="3"/>
  <c r="AN65" i="3" s="1"/>
  <c r="AJ66" i="3"/>
  <c r="AN66" i="3" s="1"/>
  <c r="AJ67" i="3"/>
  <c r="AN67" i="3" s="1"/>
  <c r="AJ68" i="3"/>
  <c r="AN68" i="3" s="1"/>
  <c r="AJ69" i="3"/>
  <c r="AN69" i="3" s="1"/>
  <c r="AJ70" i="3"/>
  <c r="AN70" i="3" s="1"/>
  <c r="AJ71" i="3"/>
  <c r="AN71" i="3" s="1"/>
  <c r="AJ72" i="3"/>
  <c r="AN72" i="3" s="1"/>
  <c r="AJ73" i="3"/>
  <c r="AN73" i="3" s="1"/>
  <c r="AJ74" i="3"/>
  <c r="AN74" i="3" s="1"/>
  <c r="AJ75" i="3"/>
  <c r="AN75" i="3" s="1"/>
  <c r="AJ76" i="3"/>
  <c r="AN76" i="3" s="1"/>
  <c r="AJ77" i="3"/>
  <c r="AN77" i="3" s="1"/>
  <c r="AJ78" i="3"/>
  <c r="AN78" i="3" s="1"/>
  <c r="AJ79" i="3"/>
  <c r="AN79" i="3" s="1"/>
  <c r="AJ80" i="3"/>
  <c r="AN80" i="3" s="1"/>
  <c r="AJ81" i="3"/>
  <c r="AN81" i="3" s="1"/>
  <c r="AH9" i="3"/>
  <c r="AL9" i="3" s="1"/>
  <c r="AH10" i="3"/>
  <c r="AL10" i="3" s="1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" i="3"/>
  <c r="FZ9" i="3"/>
  <c r="FZ10" i="3"/>
  <c r="FZ11" i="3"/>
  <c r="FZ12" i="3"/>
  <c r="FZ25" i="3"/>
  <c r="FZ26" i="3"/>
  <c r="FZ27" i="3"/>
  <c r="FZ28" i="3"/>
  <c r="FZ33" i="3"/>
  <c r="FZ34" i="3"/>
  <c r="FZ35" i="3"/>
  <c r="FZ36" i="3"/>
  <c r="FZ49" i="3"/>
  <c r="FZ50" i="3"/>
  <c r="FZ51" i="3"/>
  <c r="FZ52" i="3"/>
  <c r="FZ57" i="3"/>
  <c r="FZ58" i="3"/>
  <c r="FZ59" i="3"/>
  <c r="FZ60" i="3"/>
  <c r="FZ66" i="3"/>
  <c r="FZ73" i="3"/>
  <c r="FZ74" i="3"/>
  <c r="FZ75" i="3"/>
  <c r="FZ76" i="3"/>
  <c r="FZ81" i="3"/>
  <c r="FX9" i="3"/>
  <c r="FX10" i="3"/>
  <c r="FX11" i="3"/>
  <c r="FX24" i="3"/>
  <c r="FX25" i="3"/>
  <c r="FX26" i="3"/>
  <c r="FX27" i="3"/>
  <c r="FX32" i="3"/>
  <c r="FX33" i="3"/>
  <c r="FX34" i="3"/>
  <c r="FX35" i="3"/>
  <c r="FX48" i="3"/>
  <c r="FX49" i="3"/>
  <c r="FX50" i="3"/>
  <c r="FX51" i="3"/>
  <c r="FX56" i="3"/>
  <c r="FX57" i="3"/>
  <c r="FX58" i="3"/>
  <c r="FX59" i="3"/>
  <c r="FX72" i="3"/>
  <c r="FX73" i="3"/>
  <c r="FX74" i="3"/>
  <c r="FX75" i="3"/>
  <c r="FX80" i="3"/>
  <c r="FX81" i="3"/>
  <c r="FZ8" i="3"/>
  <c r="FR21" i="3"/>
  <c r="FR22" i="3"/>
  <c r="FR23" i="3"/>
  <c r="FR29" i="3"/>
  <c r="FR30" i="3"/>
  <c r="FR31" i="3"/>
  <c r="FR45" i="3"/>
  <c r="FR46" i="3"/>
  <c r="FR47" i="3"/>
  <c r="FR53" i="3"/>
  <c r="FR54" i="3"/>
  <c r="FR55" i="3"/>
  <c r="FR61" i="3"/>
  <c r="FR69" i="3"/>
  <c r="FR70" i="3"/>
  <c r="FR71" i="3"/>
  <c r="FR77" i="3"/>
  <c r="FR78" i="3"/>
  <c r="FR79" i="3"/>
  <c r="FP20" i="3"/>
  <c r="FP21" i="3"/>
  <c r="FP22" i="3"/>
  <c r="FP28" i="3"/>
  <c r="FP29" i="3"/>
  <c r="FP30" i="3"/>
  <c r="FP31" i="3"/>
  <c r="FP44" i="3"/>
  <c r="FP45" i="3"/>
  <c r="FP46" i="3"/>
  <c r="FP52" i="3"/>
  <c r="FP53" i="3"/>
  <c r="FP54" i="3"/>
  <c r="FP61" i="3"/>
  <c r="FP68" i="3"/>
  <c r="FP69" i="3"/>
  <c r="FP70" i="3"/>
  <c r="FP76" i="3"/>
  <c r="FP77" i="3"/>
  <c r="FP78" i="3"/>
  <c r="FJ12" i="3"/>
  <c r="FJ17" i="3"/>
  <c r="FJ19" i="3"/>
  <c r="FJ25" i="3"/>
  <c r="FJ27" i="3"/>
  <c r="FJ28" i="3"/>
  <c r="FJ33" i="3"/>
  <c r="FJ41" i="3"/>
  <c r="FJ43" i="3"/>
  <c r="FJ49" i="3"/>
  <c r="FJ51" i="3"/>
  <c r="FJ52" i="3"/>
  <c r="FJ65" i="3"/>
  <c r="FJ67" i="3"/>
  <c r="FJ68" i="3"/>
  <c r="FJ73" i="3"/>
  <c r="FJ75" i="3"/>
  <c r="FJ76" i="3"/>
  <c r="FH9" i="3"/>
  <c r="FH17" i="3"/>
  <c r="FH18" i="3"/>
  <c r="FH19" i="3"/>
  <c r="FH25" i="3"/>
  <c r="FH26" i="3"/>
  <c r="FH27" i="3"/>
  <c r="FH41" i="3"/>
  <c r="FH42" i="3"/>
  <c r="FH49" i="3"/>
  <c r="FH50" i="3"/>
  <c r="FH51" i="3"/>
  <c r="FH59" i="3"/>
  <c r="FH65" i="3"/>
  <c r="FH66" i="3"/>
  <c r="FH73" i="3"/>
  <c r="FH74" i="3"/>
  <c r="FH75" i="3"/>
  <c r="FB13" i="3"/>
  <c r="FB14" i="3"/>
  <c r="FB15" i="3"/>
  <c r="FB21" i="3"/>
  <c r="FB22" i="3"/>
  <c r="FB23" i="3"/>
  <c r="FB37" i="3"/>
  <c r="FB38" i="3"/>
  <c r="FB39" i="3"/>
  <c r="FB45" i="3"/>
  <c r="FB46" i="3"/>
  <c r="FB47" i="3"/>
  <c r="FB61" i="3"/>
  <c r="FB62" i="3"/>
  <c r="FB63" i="3"/>
  <c r="FB69" i="3"/>
  <c r="FB70" i="3"/>
  <c r="FB71" i="3"/>
  <c r="EZ12" i="3"/>
  <c r="EZ13" i="3"/>
  <c r="EZ14" i="3"/>
  <c r="EZ20" i="3"/>
  <c r="EZ21" i="3"/>
  <c r="EZ22" i="3"/>
  <c r="EZ29" i="3"/>
  <c r="EZ36" i="3"/>
  <c r="EZ37" i="3"/>
  <c r="EZ38" i="3"/>
  <c r="EZ44" i="3"/>
  <c r="EZ45" i="3"/>
  <c r="EZ46" i="3"/>
  <c r="EZ60" i="3"/>
  <c r="EZ61" i="3"/>
  <c r="EZ62" i="3"/>
  <c r="EZ68" i="3"/>
  <c r="EZ69" i="3"/>
  <c r="EZ70" i="3"/>
  <c r="ET9" i="3"/>
  <c r="ET10" i="3"/>
  <c r="ET11" i="3"/>
  <c r="ET17" i="3"/>
  <c r="ET18" i="3"/>
  <c r="ET19" i="3"/>
  <c r="ET20" i="3"/>
  <c r="ET33" i="3"/>
  <c r="ET34" i="3"/>
  <c r="ET35" i="3"/>
  <c r="ET41" i="3"/>
  <c r="ET42" i="3"/>
  <c r="ET43" i="3"/>
  <c r="ET44" i="3"/>
  <c r="ET57" i="3"/>
  <c r="ET58" i="3"/>
  <c r="ET59" i="3"/>
  <c r="ET65" i="3"/>
  <c r="ET66" i="3"/>
  <c r="ET67" i="3"/>
  <c r="ET68" i="3"/>
  <c r="ET81" i="3"/>
  <c r="ER9" i="3"/>
  <c r="ER10" i="3"/>
  <c r="ER16" i="3"/>
  <c r="ER17" i="3"/>
  <c r="ER18" i="3"/>
  <c r="ER19" i="3"/>
  <c r="ER32" i="3"/>
  <c r="ER33" i="3"/>
  <c r="ER34" i="3"/>
  <c r="ER40" i="3"/>
  <c r="ER41" i="3"/>
  <c r="ER42" i="3"/>
  <c r="ER43" i="3"/>
  <c r="ER56" i="3"/>
  <c r="ER57" i="3"/>
  <c r="ER58" i="3"/>
  <c r="ER64" i="3"/>
  <c r="ER65" i="3"/>
  <c r="ER66" i="3"/>
  <c r="ER67" i="3"/>
  <c r="ER80" i="3"/>
  <c r="ER81" i="3"/>
  <c r="ET8" i="3"/>
  <c r="EL15" i="3"/>
  <c r="EL16" i="3"/>
  <c r="EL31" i="3"/>
  <c r="EL39" i="3"/>
  <c r="EL40" i="3"/>
  <c r="EL55" i="3"/>
  <c r="EL63" i="3"/>
  <c r="EL64" i="3"/>
  <c r="EL79" i="3"/>
  <c r="EJ12" i="3"/>
  <c r="EJ13" i="3"/>
  <c r="EJ14" i="3"/>
  <c r="EJ15" i="3"/>
  <c r="EJ28" i="3"/>
  <c r="EJ29" i="3"/>
  <c r="EJ30" i="3"/>
  <c r="EJ36" i="3"/>
  <c r="EJ37" i="3"/>
  <c r="EJ38" i="3"/>
  <c r="EJ39" i="3"/>
  <c r="EJ52" i="3"/>
  <c r="EJ53" i="3"/>
  <c r="EJ54" i="3"/>
  <c r="EJ60" i="3"/>
  <c r="EJ61" i="3"/>
  <c r="EJ63" i="3"/>
  <c r="EJ76" i="3"/>
  <c r="EJ77" i="3"/>
  <c r="EJ78" i="3"/>
  <c r="DZ9" i="3"/>
  <c r="DZ10" i="3"/>
  <c r="DZ11" i="3"/>
  <c r="DZ12" i="3"/>
  <c r="DZ25" i="3"/>
  <c r="DZ26" i="3"/>
  <c r="DZ27" i="3"/>
  <c r="DZ33" i="3"/>
  <c r="DZ34" i="3"/>
  <c r="DZ35" i="3"/>
  <c r="DZ36" i="3"/>
  <c r="DZ49" i="3"/>
  <c r="DZ50" i="3"/>
  <c r="DZ51" i="3"/>
  <c r="DZ57" i="3"/>
  <c r="DZ58" i="3"/>
  <c r="DZ59" i="3"/>
  <c r="DZ60" i="3"/>
  <c r="DZ73" i="3"/>
  <c r="DZ74" i="3"/>
  <c r="DZ75" i="3"/>
  <c r="DZ81" i="3"/>
  <c r="DX9" i="3"/>
  <c r="DX10" i="3"/>
  <c r="DX11" i="3"/>
  <c r="DX24" i="3"/>
  <c r="DX25" i="3"/>
  <c r="DX26" i="3"/>
  <c r="DX32" i="3"/>
  <c r="DX33" i="3"/>
  <c r="DX34" i="3"/>
  <c r="DX35" i="3"/>
  <c r="DX48" i="3"/>
  <c r="DX49" i="3"/>
  <c r="DX50" i="3"/>
  <c r="DX56" i="3"/>
  <c r="DX57" i="3"/>
  <c r="DX58" i="3"/>
  <c r="DX59" i="3"/>
  <c r="DX67" i="3"/>
  <c r="DX72" i="3"/>
  <c r="DX73" i="3"/>
  <c r="DX74" i="3"/>
  <c r="DX80" i="3"/>
  <c r="DX81" i="3"/>
  <c r="DR21" i="3"/>
  <c r="DR22" i="3"/>
  <c r="DR29" i="3"/>
  <c r="DR45" i="3"/>
  <c r="DR46" i="3"/>
  <c r="DR53" i="3"/>
  <c r="DR54" i="3"/>
  <c r="DR69" i="3"/>
  <c r="DR70" i="3"/>
  <c r="DR77" i="3"/>
  <c r="DR78" i="3"/>
  <c r="DP20" i="3"/>
  <c r="DP21" i="3"/>
  <c r="DP28" i="3"/>
  <c r="DP29" i="3"/>
  <c r="DP31" i="3"/>
  <c r="DP44" i="3"/>
  <c r="DP45" i="3"/>
  <c r="DP47" i="3"/>
  <c r="DP52" i="3"/>
  <c r="DP53" i="3"/>
  <c r="DP55" i="3"/>
  <c r="DP68" i="3"/>
  <c r="DP76" i="3"/>
  <c r="DP77" i="3"/>
  <c r="DP79" i="3"/>
  <c r="DJ9" i="3"/>
  <c r="DJ12" i="3"/>
  <c r="DJ17" i="3"/>
  <c r="DJ18" i="3"/>
  <c r="DJ25" i="3"/>
  <c r="DJ28" i="3"/>
  <c r="DJ41" i="3"/>
  <c r="DJ42" i="3"/>
  <c r="DJ49" i="3"/>
  <c r="DJ50" i="3"/>
  <c r="DJ52" i="3"/>
  <c r="DJ60" i="3"/>
  <c r="DJ65" i="3"/>
  <c r="DJ66" i="3"/>
  <c r="DJ73" i="3"/>
  <c r="DJ74" i="3"/>
  <c r="DJ76" i="3"/>
  <c r="DH17" i="3"/>
  <c r="DH27" i="3"/>
  <c r="DH51" i="3"/>
  <c r="DH59" i="3"/>
  <c r="DH66" i="3"/>
  <c r="DH67" i="3"/>
  <c r="DH73" i="3"/>
  <c r="DH75" i="3"/>
  <c r="CZ12" i="3"/>
  <c r="CZ20" i="3"/>
  <c r="CZ21" i="3"/>
  <c r="CZ36" i="3"/>
  <c r="CZ37" i="3"/>
  <c r="CZ38" i="3"/>
  <c r="CZ60" i="3"/>
  <c r="CZ69" i="3"/>
  <c r="CT10" i="3"/>
  <c r="CT58" i="3"/>
  <c r="CT66" i="3"/>
  <c r="CT81" i="3"/>
  <c r="CR17" i="3"/>
  <c r="CR33" i="3"/>
  <c r="CR65" i="3"/>
  <c r="CL30" i="3"/>
  <c r="CL38" i="3"/>
  <c r="CJ28" i="3"/>
  <c r="CJ37" i="3"/>
  <c r="CJ77" i="3"/>
  <c r="CB9" i="3"/>
  <c r="CB26" i="3"/>
  <c r="CB73" i="3"/>
  <c r="CB74" i="3"/>
  <c r="BZ25" i="3"/>
  <c r="BZ33" i="3"/>
  <c r="BZ48" i="3"/>
  <c r="BZ49" i="3"/>
  <c r="BT77" i="3"/>
  <c r="BT78" i="3"/>
  <c r="BR44" i="3"/>
  <c r="BR69" i="3"/>
  <c r="BR76" i="3"/>
  <c r="BD13" i="3"/>
  <c r="C4" i="4"/>
  <c r="C5" i="4" s="1"/>
  <c r="C6" i="4" s="1"/>
  <c r="C7" i="4" s="1"/>
  <c r="D4" i="4"/>
  <c r="D5" i="4" s="1"/>
  <c r="D6" i="4" s="1"/>
  <c r="D7" i="4" s="1"/>
  <c r="K21" i="4"/>
  <c r="L21" i="4"/>
  <c r="M21" i="4"/>
  <c r="N21" i="4"/>
  <c r="J21" i="4"/>
  <c r="F21" i="4"/>
  <c r="G21" i="4"/>
  <c r="H21" i="4"/>
  <c r="I21" i="4"/>
  <c r="C21" i="4"/>
  <c r="C25" i="4" s="1"/>
  <c r="P16" i="4"/>
  <c r="Q16" i="4"/>
  <c r="O16" i="4"/>
  <c r="Y2" i="4"/>
  <c r="Y3" i="4"/>
  <c r="Q6" i="4"/>
  <c r="P6" i="4"/>
  <c r="O6" i="4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" i="3"/>
  <c r="D9" i="4" l="1"/>
  <c r="D11" i="4" s="1"/>
  <c r="D10" i="4"/>
  <c r="D12" i="4" s="1"/>
  <c r="C9" i="4"/>
  <c r="C11" i="4" s="1"/>
  <c r="C10" i="4"/>
  <c r="C12" i="4" s="1"/>
  <c r="EZ8" i="3"/>
  <c r="FP8" i="3"/>
  <c r="EL8" i="3"/>
  <c r="FB8" i="3"/>
  <c r="FR8" i="3"/>
  <c r="CL8" i="3"/>
  <c r="CT8" i="3"/>
  <c r="DH8" i="3"/>
  <c r="CZ8" i="3"/>
  <c r="DJ8" i="3"/>
  <c r="DP8" i="3"/>
  <c r="DR8" i="3"/>
  <c r="BB8" i="3"/>
  <c r="BT8" i="3"/>
  <c r="AT8" i="3"/>
  <c r="BJ8" i="3"/>
  <c r="BZ8" i="3"/>
  <c r="BD8" i="3"/>
  <c r="BL8" i="3"/>
  <c r="CB8" i="3"/>
  <c r="BR8" i="3"/>
  <c r="AN8" i="3"/>
  <c r="EB68" i="3"/>
  <c r="GB66" i="3"/>
  <c r="GB34" i="3"/>
  <c r="GB67" i="3"/>
  <c r="GB59" i="3"/>
  <c r="GB35" i="3"/>
  <c r="GB19" i="3"/>
  <c r="GB11" i="3"/>
  <c r="GB55" i="3"/>
  <c r="GB49" i="3"/>
  <c r="EB47" i="3"/>
  <c r="GB81" i="3"/>
  <c r="GB65" i="3"/>
  <c r="GB13" i="3"/>
  <c r="DP10" i="3"/>
  <c r="EJ66" i="3"/>
  <c r="GB76" i="3"/>
  <c r="GB68" i="3"/>
  <c r="GB60" i="3"/>
  <c r="GB52" i="3"/>
  <c r="GB44" i="3"/>
  <c r="GB36" i="3"/>
  <c r="GB28" i="3"/>
  <c r="GB20" i="3"/>
  <c r="GB12" i="3"/>
  <c r="EL67" i="3"/>
  <c r="EB36" i="3"/>
  <c r="GB51" i="3"/>
  <c r="FZ14" i="3"/>
  <c r="EB15" i="3"/>
  <c r="EL35" i="3"/>
  <c r="ET55" i="3"/>
  <c r="GB43" i="3"/>
  <c r="CR68" i="3"/>
  <c r="EL19" i="3"/>
  <c r="GB27" i="3"/>
  <c r="EJ81" i="3"/>
  <c r="EL59" i="3"/>
  <c r="GB18" i="3"/>
  <c r="EB26" i="3"/>
  <c r="ER13" i="3"/>
  <c r="EL11" i="3"/>
  <c r="EJ34" i="3"/>
  <c r="GB75" i="3"/>
  <c r="GB31" i="3"/>
  <c r="ET31" i="3"/>
  <c r="EB79" i="3"/>
  <c r="EB58" i="3"/>
  <c r="CD9" i="3"/>
  <c r="CD10" i="3"/>
  <c r="EB63" i="3"/>
  <c r="EB55" i="3"/>
  <c r="EB31" i="3"/>
  <c r="EB74" i="3"/>
  <c r="EB66" i="3"/>
  <c r="EB42" i="3"/>
  <c r="EB10" i="3"/>
  <c r="EB75" i="3"/>
  <c r="EB67" i="3"/>
  <c r="EB51" i="3"/>
  <c r="EB43" i="3"/>
  <c r="EB19" i="3"/>
  <c r="EB11" i="3"/>
  <c r="EB76" i="3"/>
  <c r="EB52" i="3"/>
  <c r="EB20" i="3"/>
  <c r="EB12" i="3"/>
  <c r="EB77" i="3"/>
  <c r="EB61" i="3"/>
  <c r="EB53" i="3"/>
  <c r="EB29" i="3"/>
  <c r="EB21" i="3"/>
  <c r="EB13" i="3"/>
  <c r="EB81" i="3"/>
  <c r="EB73" i="3"/>
  <c r="EB41" i="3"/>
  <c r="EB33" i="3"/>
  <c r="EB25" i="3"/>
  <c r="EB17" i="3"/>
  <c r="EB9" i="3"/>
  <c r="GB73" i="3"/>
  <c r="GB57" i="3"/>
  <c r="GB41" i="3"/>
  <c r="GB25" i="3"/>
  <c r="GB17" i="3"/>
  <c r="GB9" i="3"/>
  <c r="GB61" i="3"/>
  <c r="GB21" i="3"/>
  <c r="AV10" i="3"/>
  <c r="CT67" i="3"/>
  <c r="DJ77" i="3"/>
  <c r="DJ13" i="3"/>
  <c r="DR81" i="3"/>
  <c r="DR17" i="3"/>
  <c r="EB71" i="3"/>
  <c r="EB60" i="3"/>
  <c r="EB50" i="3"/>
  <c r="EB39" i="3"/>
  <c r="EB28" i="3"/>
  <c r="EB18" i="3"/>
  <c r="EL73" i="3"/>
  <c r="EL41" i="3"/>
  <c r="EL9" i="3"/>
  <c r="ER76" i="3"/>
  <c r="ER68" i="3"/>
  <c r="ER60" i="3"/>
  <c r="ER52" i="3"/>
  <c r="ER44" i="3"/>
  <c r="ER36" i="3"/>
  <c r="ER28" i="3"/>
  <c r="ER20" i="3"/>
  <c r="ER12" i="3"/>
  <c r="ET21" i="3"/>
  <c r="EB78" i="3"/>
  <c r="AT9" i="3"/>
  <c r="CL55" i="3"/>
  <c r="CR66" i="3"/>
  <c r="CT75" i="3"/>
  <c r="CT11" i="3"/>
  <c r="DH76" i="3"/>
  <c r="DH12" i="3"/>
  <c r="DJ21" i="3"/>
  <c r="DR25" i="3"/>
  <c r="EB69" i="3"/>
  <c r="EB59" i="3"/>
  <c r="EB49" i="3"/>
  <c r="EB37" i="3"/>
  <c r="EB27" i="3"/>
  <c r="GB33" i="3"/>
  <c r="DR41" i="3"/>
  <c r="EB57" i="3"/>
  <c r="EB45" i="3"/>
  <c r="EB35" i="3"/>
  <c r="FB9" i="3"/>
  <c r="GB77" i="3"/>
  <c r="GB71" i="3"/>
  <c r="GB47" i="3"/>
  <c r="GB23" i="3"/>
  <c r="EB44" i="3"/>
  <c r="EB34" i="3"/>
  <c r="EB23" i="3"/>
  <c r="EL57" i="3"/>
  <c r="EL25" i="3"/>
  <c r="CT43" i="3"/>
  <c r="DJ53" i="3"/>
  <c r="EB65" i="3"/>
  <c r="CL31" i="3"/>
  <c r="CR42" i="3"/>
  <c r="CT51" i="3"/>
  <c r="DH52" i="3"/>
  <c r="DJ61" i="3"/>
  <c r="CZ14" i="3"/>
  <c r="DR73" i="3"/>
  <c r="DR9" i="3"/>
  <c r="FX14" i="3"/>
  <c r="GB8" i="3"/>
  <c r="FX8" i="3"/>
  <c r="GB39" i="3"/>
  <c r="GB63" i="3"/>
  <c r="GB10" i="3"/>
  <c r="GB79" i="3"/>
  <c r="FP39" i="3"/>
  <c r="GB42" i="3"/>
  <c r="FJ10" i="3"/>
  <c r="GB74" i="3"/>
  <c r="GB58" i="3"/>
  <c r="GB50" i="3"/>
  <c r="GB26" i="3"/>
  <c r="EZ71" i="3"/>
  <c r="EZ23" i="3"/>
  <c r="GB15" i="3"/>
  <c r="EZ63" i="3"/>
  <c r="EZ47" i="3"/>
  <c r="EZ39" i="3"/>
  <c r="GB53" i="3"/>
  <c r="GB45" i="3"/>
  <c r="GB37" i="3"/>
  <c r="GB80" i="3"/>
  <c r="GB40" i="3"/>
  <c r="GB32" i="3"/>
  <c r="GB16" i="3"/>
  <c r="GB72" i="3"/>
  <c r="GB64" i="3"/>
  <c r="GB56" i="3"/>
  <c r="GB48" i="3"/>
  <c r="GB24" i="3"/>
  <c r="GB69" i="3"/>
  <c r="GB78" i="3"/>
  <c r="GB70" i="3"/>
  <c r="GB54" i="3"/>
  <c r="GB46" i="3"/>
  <c r="GB38" i="3"/>
  <c r="GB30" i="3"/>
  <c r="GB22" i="3"/>
  <c r="GB29" i="3"/>
  <c r="EL53" i="3"/>
  <c r="EL45" i="3"/>
  <c r="EL37" i="3"/>
  <c r="GB62" i="3"/>
  <c r="GB14" i="3"/>
  <c r="EB14" i="3"/>
  <c r="EB30" i="3"/>
  <c r="DX78" i="3"/>
  <c r="EB8" i="3"/>
  <c r="DX8" i="3"/>
  <c r="EB70" i="3"/>
  <c r="EB62" i="3"/>
  <c r="EB54" i="3"/>
  <c r="EB46" i="3"/>
  <c r="EB38" i="3"/>
  <c r="EB22" i="3"/>
  <c r="DJ16" i="3"/>
  <c r="DB8" i="3"/>
  <c r="CT16" i="3"/>
  <c r="EB80" i="3"/>
  <c r="EB72" i="3"/>
  <c r="EB64" i="3"/>
  <c r="EB56" i="3"/>
  <c r="EB48" i="3"/>
  <c r="EB40" i="3"/>
  <c r="EB32" i="3"/>
  <c r="EB24" i="3"/>
  <c r="EB16" i="3"/>
  <c r="CR80" i="3"/>
  <c r="CR72" i="3"/>
  <c r="CR64" i="3"/>
  <c r="CR56" i="3"/>
  <c r="CR48" i="3"/>
  <c r="CR40" i="3"/>
  <c r="CR32" i="3"/>
  <c r="CR24" i="3"/>
  <c r="CR16" i="3"/>
  <c r="CR8" i="3"/>
  <c r="CL16" i="3"/>
  <c r="CJ14" i="3"/>
  <c r="CB14" i="3"/>
  <c r="BZ14" i="3"/>
  <c r="AT14" i="3"/>
  <c r="CD8" i="3"/>
  <c r="CD11" i="3"/>
  <c r="AL11" i="3"/>
  <c r="AL8" i="3"/>
  <c r="AL13" i="3"/>
  <c r="CD13" i="3"/>
  <c r="AL12" i="3"/>
  <c r="CD12" i="3"/>
  <c r="AL14" i="3"/>
  <c r="O7" i="4"/>
  <c r="P7" i="4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" i="3"/>
  <c r="F83" i="2"/>
  <c r="E83" i="2"/>
  <c r="U82" i="2"/>
  <c r="T82" i="2"/>
  <c r="S82" i="2"/>
  <c r="R82" i="2"/>
  <c r="K82" i="2"/>
  <c r="J82" i="2"/>
  <c r="I82" i="2"/>
  <c r="H82" i="2"/>
  <c r="G82" i="2"/>
  <c r="P82" i="2" s="1"/>
  <c r="U81" i="2"/>
  <c r="T81" i="2"/>
  <c r="S81" i="2"/>
  <c r="R81" i="2"/>
  <c r="K81" i="2"/>
  <c r="J81" i="2"/>
  <c r="I81" i="2"/>
  <c r="H81" i="2"/>
  <c r="G81" i="2"/>
  <c r="P81" i="2" s="1"/>
  <c r="U80" i="2"/>
  <c r="T80" i="2"/>
  <c r="S80" i="2"/>
  <c r="R80" i="2"/>
  <c r="K80" i="2"/>
  <c r="J80" i="2"/>
  <c r="I80" i="2"/>
  <c r="H80" i="2"/>
  <c r="G80" i="2"/>
  <c r="P80" i="2" s="1"/>
  <c r="U79" i="2"/>
  <c r="T79" i="2"/>
  <c r="S79" i="2"/>
  <c r="R79" i="2"/>
  <c r="K79" i="2"/>
  <c r="J79" i="2"/>
  <c r="I79" i="2"/>
  <c r="H79" i="2"/>
  <c r="G79" i="2"/>
  <c r="P79" i="2" s="1"/>
  <c r="U78" i="2"/>
  <c r="T78" i="2"/>
  <c r="S78" i="2"/>
  <c r="R78" i="2"/>
  <c r="K78" i="2"/>
  <c r="J78" i="2"/>
  <c r="I78" i="2"/>
  <c r="H78" i="2"/>
  <c r="G78" i="2"/>
  <c r="P78" i="2" s="1"/>
  <c r="U77" i="2"/>
  <c r="T77" i="2"/>
  <c r="S77" i="2"/>
  <c r="R77" i="2"/>
  <c r="K77" i="2"/>
  <c r="J77" i="2"/>
  <c r="I77" i="2"/>
  <c r="H77" i="2"/>
  <c r="G77" i="2"/>
  <c r="P77" i="2" s="1"/>
  <c r="U76" i="2"/>
  <c r="T76" i="2"/>
  <c r="S76" i="2"/>
  <c r="R76" i="2"/>
  <c r="K76" i="2"/>
  <c r="J76" i="2"/>
  <c r="I76" i="2"/>
  <c r="H76" i="2"/>
  <c r="G76" i="2"/>
  <c r="P76" i="2" s="1"/>
  <c r="U75" i="2"/>
  <c r="T75" i="2"/>
  <c r="S75" i="2"/>
  <c r="R75" i="2"/>
  <c r="K75" i="2"/>
  <c r="J75" i="2"/>
  <c r="I75" i="2"/>
  <c r="H75" i="2"/>
  <c r="G75" i="2"/>
  <c r="P75" i="2" s="1"/>
  <c r="U74" i="2"/>
  <c r="T74" i="2"/>
  <c r="S74" i="2"/>
  <c r="R74" i="2"/>
  <c r="K74" i="2"/>
  <c r="J74" i="2"/>
  <c r="I74" i="2"/>
  <c r="H74" i="2"/>
  <c r="G74" i="2"/>
  <c r="P74" i="2" s="1"/>
  <c r="U73" i="2"/>
  <c r="T73" i="2"/>
  <c r="S73" i="2"/>
  <c r="R73" i="2"/>
  <c r="K73" i="2"/>
  <c r="J73" i="2"/>
  <c r="I73" i="2"/>
  <c r="H73" i="2"/>
  <c r="G73" i="2"/>
  <c r="P73" i="2" s="1"/>
  <c r="U72" i="2"/>
  <c r="T72" i="2"/>
  <c r="S72" i="2"/>
  <c r="R72" i="2"/>
  <c r="K72" i="2"/>
  <c r="J72" i="2"/>
  <c r="I72" i="2"/>
  <c r="H72" i="2"/>
  <c r="G72" i="2"/>
  <c r="P72" i="2" s="1"/>
  <c r="U71" i="2"/>
  <c r="T71" i="2"/>
  <c r="S71" i="2"/>
  <c r="R71" i="2"/>
  <c r="K71" i="2"/>
  <c r="J71" i="2"/>
  <c r="I71" i="2"/>
  <c r="H71" i="2"/>
  <c r="G71" i="2"/>
  <c r="P71" i="2" s="1"/>
  <c r="U70" i="2"/>
  <c r="T70" i="2"/>
  <c r="S70" i="2"/>
  <c r="R70" i="2"/>
  <c r="K70" i="2"/>
  <c r="J70" i="2"/>
  <c r="I70" i="2"/>
  <c r="H70" i="2"/>
  <c r="G70" i="2"/>
  <c r="P70" i="2" s="1"/>
  <c r="U69" i="2"/>
  <c r="T69" i="2"/>
  <c r="S69" i="2"/>
  <c r="R69" i="2"/>
  <c r="K69" i="2"/>
  <c r="J69" i="2"/>
  <c r="I69" i="2"/>
  <c r="H69" i="2"/>
  <c r="G69" i="2"/>
  <c r="P69" i="2" s="1"/>
  <c r="U68" i="2"/>
  <c r="T68" i="2"/>
  <c r="S68" i="2"/>
  <c r="R68" i="2"/>
  <c r="K68" i="2"/>
  <c r="J68" i="2"/>
  <c r="I68" i="2"/>
  <c r="H68" i="2"/>
  <c r="G68" i="2"/>
  <c r="P68" i="2" s="1"/>
  <c r="U67" i="2"/>
  <c r="T67" i="2"/>
  <c r="S67" i="2"/>
  <c r="R67" i="2"/>
  <c r="K67" i="2"/>
  <c r="J67" i="2"/>
  <c r="I67" i="2"/>
  <c r="H67" i="2"/>
  <c r="G67" i="2"/>
  <c r="P67" i="2" s="1"/>
  <c r="U66" i="2"/>
  <c r="T66" i="2"/>
  <c r="S66" i="2"/>
  <c r="R66" i="2"/>
  <c r="K66" i="2"/>
  <c r="J66" i="2"/>
  <c r="I66" i="2"/>
  <c r="H66" i="2"/>
  <c r="G66" i="2"/>
  <c r="P66" i="2" s="1"/>
  <c r="U65" i="2"/>
  <c r="T65" i="2"/>
  <c r="S65" i="2"/>
  <c r="R65" i="2"/>
  <c r="K65" i="2"/>
  <c r="J65" i="2"/>
  <c r="I65" i="2"/>
  <c r="H65" i="2"/>
  <c r="G65" i="2"/>
  <c r="P65" i="2" s="1"/>
  <c r="U64" i="2"/>
  <c r="T64" i="2"/>
  <c r="S64" i="2"/>
  <c r="R64" i="2"/>
  <c r="K64" i="2"/>
  <c r="J64" i="2"/>
  <c r="I64" i="2"/>
  <c r="H64" i="2"/>
  <c r="G64" i="2"/>
  <c r="P64" i="2" s="1"/>
  <c r="U63" i="2"/>
  <c r="T63" i="2"/>
  <c r="S63" i="2"/>
  <c r="R63" i="2"/>
  <c r="K63" i="2"/>
  <c r="J63" i="2"/>
  <c r="I63" i="2"/>
  <c r="H63" i="2"/>
  <c r="G63" i="2"/>
  <c r="P63" i="2" s="1"/>
  <c r="U62" i="2"/>
  <c r="T62" i="2"/>
  <c r="S62" i="2"/>
  <c r="R62" i="2"/>
  <c r="K62" i="2"/>
  <c r="J62" i="2"/>
  <c r="I62" i="2"/>
  <c r="H62" i="2"/>
  <c r="G62" i="2"/>
  <c r="P62" i="2" s="1"/>
  <c r="U61" i="2"/>
  <c r="T61" i="2"/>
  <c r="S61" i="2"/>
  <c r="R61" i="2"/>
  <c r="K61" i="2"/>
  <c r="J61" i="2"/>
  <c r="I61" i="2"/>
  <c r="H61" i="2"/>
  <c r="G61" i="2"/>
  <c r="P61" i="2" s="1"/>
  <c r="U60" i="2"/>
  <c r="T60" i="2"/>
  <c r="S60" i="2"/>
  <c r="R60" i="2"/>
  <c r="K60" i="2"/>
  <c r="J60" i="2"/>
  <c r="I60" i="2"/>
  <c r="H60" i="2"/>
  <c r="G60" i="2"/>
  <c r="P60" i="2" s="1"/>
  <c r="U59" i="2"/>
  <c r="T59" i="2"/>
  <c r="S59" i="2"/>
  <c r="R59" i="2"/>
  <c r="K59" i="2"/>
  <c r="J59" i="2"/>
  <c r="I59" i="2"/>
  <c r="H59" i="2"/>
  <c r="G59" i="2"/>
  <c r="P59" i="2" s="1"/>
  <c r="U58" i="2"/>
  <c r="T58" i="2"/>
  <c r="S58" i="2"/>
  <c r="R58" i="2"/>
  <c r="K58" i="2"/>
  <c r="J58" i="2"/>
  <c r="I58" i="2"/>
  <c r="H58" i="2"/>
  <c r="G58" i="2"/>
  <c r="P58" i="2" s="1"/>
  <c r="U57" i="2"/>
  <c r="T57" i="2"/>
  <c r="S57" i="2"/>
  <c r="R57" i="2"/>
  <c r="K57" i="2"/>
  <c r="J57" i="2"/>
  <c r="I57" i="2"/>
  <c r="H57" i="2"/>
  <c r="G57" i="2"/>
  <c r="P57" i="2" s="1"/>
  <c r="U56" i="2"/>
  <c r="T56" i="2"/>
  <c r="S56" i="2"/>
  <c r="R56" i="2"/>
  <c r="K56" i="2"/>
  <c r="J56" i="2"/>
  <c r="I56" i="2"/>
  <c r="H56" i="2"/>
  <c r="G56" i="2"/>
  <c r="P56" i="2" s="1"/>
  <c r="U55" i="2"/>
  <c r="T55" i="2"/>
  <c r="S55" i="2"/>
  <c r="R55" i="2"/>
  <c r="K55" i="2"/>
  <c r="J55" i="2"/>
  <c r="I55" i="2"/>
  <c r="H55" i="2"/>
  <c r="G55" i="2"/>
  <c r="P55" i="2" s="1"/>
  <c r="U54" i="2"/>
  <c r="T54" i="2"/>
  <c r="S54" i="2"/>
  <c r="R54" i="2"/>
  <c r="K54" i="2"/>
  <c r="J54" i="2"/>
  <c r="I54" i="2"/>
  <c r="H54" i="2"/>
  <c r="G54" i="2"/>
  <c r="P54" i="2" s="1"/>
  <c r="U53" i="2"/>
  <c r="T53" i="2"/>
  <c r="S53" i="2"/>
  <c r="R53" i="2"/>
  <c r="K53" i="2"/>
  <c r="J53" i="2"/>
  <c r="I53" i="2"/>
  <c r="H53" i="2"/>
  <c r="G53" i="2"/>
  <c r="P53" i="2" s="1"/>
  <c r="U52" i="2"/>
  <c r="T52" i="2"/>
  <c r="S52" i="2"/>
  <c r="R52" i="2"/>
  <c r="K52" i="2"/>
  <c r="J52" i="2"/>
  <c r="I52" i="2"/>
  <c r="H52" i="2"/>
  <c r="G52" i="2"/>
  <c r="P52" i="2" s="1"/>
  <c r="U51" i="2"/>
  <c r="T51" i="2"/>
  <c r="S51" i="2"/>
  <c r="R51" i="2"/>
  <c r="K51" i="2"/>
  <c r="J51" i="2"/>
  <c r="I51" i="2"/>
  <c r="H51" i="2"/>
  <c r="G51" i="2"/>
  <c r="P51" i="2" s="1"/>
  <c r="U50" i="2"/>
  <c r="T50" i="2"/>
  <c r="S50" i="2"/>
  <c r="R50" i="2"/>
  <c r="K50" i="2"/>
  <c r="J50" i="2"/>
  <c r="I50" i="2"/>
  <c r="H50" i="2"/>
  <c r="G50" i="2"/>
  <c r="P50" i="2" s="1"/>
  <c r="U49" i="2"/>
  <c r="T49" i="2"/>
  <c r="S49" i="2"/>
  <c r="R49" i="2"/>
  <c r="N49" i="2"/>
  <c r="K49" i="2"/>
  <c r="J49" i="2"/>
  <c r="I49" i="2"/>
  <c r="H49" i="2"/>
  <c r="G49" i="2"/>
  <c r="P49" i="2" s="1"/>
  <c r="U48" i="2"/>
  <c r="T48" i="2"/>
  <c r="S48" i="2"/>
  <c r="R48" i="2"/>
  <c r="K48" i="2"/>
  <c r="J48" i="2"/>
  <c r="I48" i="2"/>
  <c r="H48" i="2"/>
  <c r="G48" i="2"/>
  <c r="P48" i="2" s="1"/>
  <c r="U47" i="2"/>
  <c r="T47" i="2"/>
  <c r="S47" i="2"/>
  <c r="R47" i="2"/>
  <c r="K47" i="2"/>
  <c r="J47" i="2"/>
  <c r="I47" i="2"/>
  <c r="H47" i="2"/>
  <c r="G47" i="2"/>
  <c r="P47" i="2" s="1"/>
  <c r="U46" i="2"/>
  <c r="T46" i="2"/>
  <c r="S46" i="2"/>
  <c r="R46" i="2"/>
  <c r="K46" i="2"/>
  <c r="J46" i="2"/>
  <c r="I46" i="2"/>
  <c r="H46" i="2"/>
  <c r="G46" i="2"/>
  <c r="P46" i="2" s="1"/>
  <c r="U45" i="2"/>
  <c r="T45" i="2"/>
  <c r="S45" i="2"/>
  <c r="R45" i="2"/>
  <c r="K45" i="2"/>
  <c r="J45" i="2"/>
  <c r="I45" i="2"/>
  <c r="H45" i="2"/>
  <c r="G45" i="2"/>
  <c r="P45" i="2" s="1"/>
  <c r="U44" i="2"/>
  <c r="T44" i="2"/>
  <c r="S44" i="2"/>
  <c r="R44" i="2"/>
  <c r="K44" i="2"/>
  <c r="J44" i="2"/>
  <c r="I44" i="2"/>
  <c r="H44" i="2"/>
  <c r="G44" i="2"/>
  <c r="P44" i="2" s="1"/>
  <c r="U43" i="2"/>
  <c r="T43" i="2"/>
  <c r="S43" i="2"/>
  <c r="R43" i="2"/>
  <c r="K43" i="2"/>
  <c r="J43" i="2"/>
  <c r="I43" i="2"/>
  <c r="H43" i="2"/>
  <c r="G43" i="2"/>
  <c r="P43" i="2" s="1"/>
  <c r="U42" i="2"/>
  <c r="T42" i="2"/>
  <c r="S42" i="2"/>
  <c r="R42" i="2"/>
  <c r="K42" i="2"/>
  <c r="J42" i="2"/>
  <c r="I42" i="2"/>
  <c r="H42" i="2"/>
  <c r="G42" i="2"/>
  <c r="P42" i="2" s="1"/>
  <c r="U41" i="2"/>
  <c r="T41" i="2"/>
  <c r="S41" i="2"/>
  <c r="R41" i="2"/>
  <c r="K41" i="2"/>
  <c r="J41" i="2"/>
  <c r="I41" i="2"/>
  <c r="H41" i="2"/>
  <c r="G41" i="2"/>
  <c r="P41" i="2" s="1"/>
  <c r="U40" i="2"/>
  <c r="T40" i="2"/>
  <c r="S40" i="2"/>
  <c r="R40" i="2"/>
  <c r="K40" i="2"/>
  <c r="J40" i="2"/>
  <c r="I40" i="2"/>
  <c r="H40" i="2"/>
  <c r="G40" i="2"/>
  <c r="P40" i="2" s="1"/>
  <c r="U39" i="2"/>
  <c r="T39" i="2"/>
  <c r="S39" i="2"/>
  <c r="R39" i="2"/>
  <c r="K39" i="2"/>
  <c r="J39" i="2"/>
  <c r="I39" i="2"/>
  <c r="H39" i="2"/>
  <c r="G39" i="2"/>
  <c r="P39" i="2" s="1"/>
  <c r="U38" i="2"/>
  <c r="T38" i="2"/>
  <c r="S38" i="2"/>
  <c r="R38" i="2"/>
  <c r="K38" i="2"/>
  <c r="J38" i="2"/>
  <c r="I38" i="2"/>
  <c r="H38" i="2"/>
  <c r="G38" i="2"/>
  <c r="P38" i="2" s="1"/>
  <c r="U37" i="2"/>
  <c r="T37" i="2"/>
  <c r="S37" i="2"/>
  <c r="R37" i="2"/>
  <c r="K37" i="2"/>
  <c r="J37" i="2"/>
  <c r="I37" i="2"/>
  <c r="H37" i="2"/>
  <c r="G37" i="2"/>
  <c r="P37" i="2" s="1"/>
  <c r="U36" i="2"/>
  <c r="T36" i="2"/>
  <c r="S36" i="2"/>
  <c r="R36" i="2"/>
  <c r="N36" i="2"/>
  <c r="K36" i="2"/>
  <c r="J36" i="2"/>
  <c r="I36" i="2"/>
  <c r="H36" i="2"/>
  <c r="G36" i="2"/>
  <c r="P36" i="2" s="1"/>
  <c r="U35" i="2"/>
  <c r="T35" i="2"/>
  <c r="S35" i="2"/>
  <c r="R35" i="2"/>
  <c r="K35" i="2"/>
  <c r="J35" i="2"/>
  <c r="I35" i="2"/>
  <c r="H35" i="2"/>
  <c r="G35" i="2"/>
  <c r="P35" i="2" s="1"/>
  <c r="U34" i="2"/>
  <c r="T34" i="2"/>
  <c r="S34" i="2"/>
  <c r="R34" i="2"/>
  <c r="K34" i="2"/>
  <c r="J34" i="2"/>
  <c r="I34" i="2"/>
  <c r="H34" i="2"/>
  <c r="G34" i="2"/>
  <c r="P34" i="2" s="1"/>
  <c r="U33" i="2"/>
  <c r="T33" i="2"/>
  <c r="S33" i="2"/>
  <c r="R33" i="2"/>
  <c r="K33" i="2"/>
  <c r="J33" i="2"/>
  <c r="I33" i="2"/>
  <c r="H33" i="2"/>
  <c r="G33" i="2"/>
  <c r="P33" i="2" s="1"/>
  <c r="U32" i="2"/>
  <c r="T32" i="2"/>
  <c r="S32" i="2"/>
  <c r="R32" i="2"/>
  <c r="K32" i="2"/>
  <c r="J32" i="2"/>
  <c r="I32" i="2"/>
  <c r="H32" i="2"/>
  <c r="G32" i="2"/>
  <c r="P32" i="2" s="1"/>
  <c r="U31" i="2"/>
  <c r="T31" i="2"/>
  <c r="S31" i="2"/>
  <c r="R31" i="2"/>
  <c r="K31" i="2"/>
  <c r="J31" i="2"/>
  <c r="I31" i="2"/>
  <c r="H31" i="2"/>
  <c r="G31" i="2"/>
  <c r="P31" i="2" s="1"/>
  <c r="U30" i="2"/>
  <c r="T30" i="2"/>
  <c r="S30" i="2"/>
  <c r="R30" i="2"/>
  <c r="K30" i="2"/>
  <c r="J30" i="2"/>
  <c r="I30" i="2"/>
  <c r="H30" i="2"/>
  <c r="G30" i="2"/>
  <c r="P30" i="2" s="1"/>
  <c r="U29" i="2"/>
  <c r="T29" i="2"/>
  <c r="S29" i="2"/>
  <c r="R29" i="2"/>
  <c r="K29" i="2"/>
  <c r="J29" i="2"/>
  <c r="I29" i="2"/>
  <c r="H29" i="2"/>
  <c r="G29" i="2"/>
  <c r="P29" i="2" s="1"/>
  <c r="U28" i="2"/>
  <c r="T28" i="2"/>
  <c r="S28" i="2"/>
  <c r="R28" i="2"/>
  <c r="K28" i="2"/>
  <c r="J28" i="2"/>
  <c r="I28" i="2"/>
  <c r="H28" i="2"/>
  <c r="G28" i="2"/>
  <c r="P28" i="2" s="1"/>
  <c r="U27" i="2"/>
  <c r="T27" i="2"/>
  <c r="S27" i="2"/>
  <c r="R27" i="2"/>
  <c r="K27" i="2"/>
  <c r="J27" i="2"/>
  <c r="I27" i="2"/>
  <c r="H27" i="2"/>
  <c r="G27" i="2"/>
  <c r="P27" i="2" s="1"/>
  <c r="U26" i="2"/>
  <c r="T26" i="2"/>
  <c r="S26" i="2"/>
  <c r="R26" i="2"/>
  <c r="K26" i="2"/>
  <c r="J26" i="2"/>
  <c r="I26" i="2"/>
  <c r="H26" i="2"/>
  <c r="G26" i="2"/>
  <c r="P26" i="2" s="1"/>
  <c r="U25" i="2"/>
  <c r="T25" i="2"/>
  <c r="S25" i="2"/>
  <c r="R25" i="2"/>
  <c r="K25" i="2"/>
  <c r="J25" i="2"/>
  <c r="I25" i="2"/>
  <c r="H25" i="2"/>
  <c r="G25" i="2"/>
  <c r="P25" i="2" s="1"/>
  <c r="U24" i="2"/>
  <c r="T24" i="2"/>
  <c r="S24" i="2"/>
  <c r="R24" i="2"/>
  <c r="K24" i="2"/>
  <c r="J24" i="2"/>
  <c r="I24" i="2"/>
  <c r="H24" i="2"/>
  <c r="G24" i="2"/>
  <c r="P24" i="2" s="1"/>
  <c r="U23" i="2"/>
  <c r="T23" i="2"/>
  <c r="S23" i="2"/>
  <c r="R23" i="2"/>
  <c r="K23" i="2"/>
  <c r="J23" i="2"/>
  <c r="I23" i="2"/>
  <c r="H23" i="2"/>
  <c r="G23" i="2"/>
  <c r="P23" i="2" s="1"/>
  <c r="U22" i="2"/>
  <c r="T22" i="2"/>
  <c r="S22" i="2"/>
  <c r="R22" i="2"/>
  <c r="K22" i="2"/>
  <c r="J22" i="2"/>
  <c r="I22" i="2"/>
  <c r="H22" i="2"/>
  <c r="G22" i="2"/>
  <c r="P22" i="2" s="1"/>
  <c r="U21" i="2"/>
  <c r="V21" i="2" s="1"/>
  <c r="T21" i="2"/>
  <c r="S21" i="2"/>
  <c r="R21" i="2"/>
  <c r="K21" i="2"/>
  <c r="J21" i="2"/>
  <c r="I21" i="2"/>
  <c r="H21" i="2"/>
  <c r="G21" i="2"/>
  <c r="P21" i="2" s="1"/>
  <c r="U20" i="2"/>
  <c r="T20" i="2"/>
  <c r="S20" i="2"/>
  <c r="R20" i="2"/>
  <c r="N20" i="2"/>
  <c r="K20" i="2"/>
  <c r="J20" i="2"/>
  <c r="I20" i="2"/>
  <c r="H20" i="2"/>
  <c r="G20" i="2"/>
  <c r="P20" i="2" s="1"/>
  <c r="U19" i="2"/>
  <c r="T19" i="2"/>
  <c r="S19" i="2"/>
  <c r="R19" i="2"/>
  <c r="K19" i="2"/>
  <c r="J19" i="2"/>
  <c r="I19" i="2"/>
  <c r="H19" i="2"/>
  <c r="G19" i="2"/>
  <c r="P19" i="2" s="1"/>
  <c r="U18" i="2"/>
  <c r="T18" i="2"/>
  <c r="S18" i="2"/>
  <c r="R18" i="2"/>
  <c r="K18" i="2"/>
  <c r="J18" i="2"/>
  <c r="I18" i="2"/>
  <c r="H18" i="2"/>
  <c r="G18" i="2"/>
  <c r="P18" i="2" s="1"/>
  <c r="U17" i="2"/>
  <c r="T17" i="2"/>
  <c r="S17" i="2"/>
  <c r="R17" i="2"/>
  <c r="K17" i="2"/>
  <c r="J17" i="2"/>
  <c r="I17" i="2"/>
  <c r="H17" i="2"/>
  <c r="G17" i="2"/>
  <c r="P17" i="2" s="1"/>
  <c r="U16" i="2"/>
  <c r="T16" i="2"/>
  <c r="S16" i="2"/>
  <c r="R16" i="2"/>
  <c r="K16" i="2"/>
  <c r="J16" i="2"/>
  <c r="I16" i="2"/>
  <c r="H16" i="2"/>
  <c r="G16" i="2"/>
  <c r="P16" i="2" s="1"/>
  <c r="U15" i="2"/>
  <c r="T15" i="2"/>
  <c r="S15" i="2"/>
  <c r="R15" i="2"/>
  <c r="K15" i="2"/>
  <c r="J15" i="2"/>
  <c r="I15" i="2"/>
  <c r="H15" i="2"/>
  <c r="G15" i="2"/>
  <c r="P15" i="2" s="1"/>
  <c r="U14" i="2"/>
  <c r="T14" i="2"/>
  <c r="S14" i="2"/>
  <c r="R14" i="2"/>
  <c r="K14" i="2"/>
  <c r="J14" i="2"/>
  <c r="I14" i="2"/>
  <c r="H14" i="2"/>
  <c r="G14" i="2"/>
  <c r="P14" i="2" s="1"/>
  <c r="U13" i="2"/>
  <c r="T13" i="2"/>
  <c r="S13" i="2"/>
  <c r="R13" i="2"/>
  <c r="V13" i="2" s="1"/>
  <c r="K13" i="2"/>
  <c r="J13" i="2"/>
  <c r="I13" i="2"/>
  <c r="H13" i="2"/>
  <c r="G13" i="2"/>
  <c r="P13" i="2" s="1"/>
  <c r="U12" i="2"/>
  <c r="T12" i="2"/>
  <c r="S12" i="2"/>
  <c r="R12" i="2"/>
  <c r="K12" i="2"/>
  <c r="J12" i="2"/>
  <c r="I12" i="2"/>
  <c r="H12" i="2"/>
  <c r="G12" i="2"/>
  <c r="P12" i="2" s="1"/>
  <c r="U11" i="2"/>
  <c r="T11" i="2"/>
  <c r="S11" i="2"/>
  <c r="R11" i="2"/>
  <c r="K11" i="2"/>
  <c r="J11" i="2"/>
  <c r="I11" i="2"/>
  <c r="H11" i="2"/>
  <c r="G11" i="2"/>
  <c r="P11" i="2" s="1"/>
  <c r="U10" i="2"/>
  <c r="T10" i="2"/>
  <c r="S10" i="2"/>
  <c r="R10" i="2"/>
  <c r="K10" i="2"/>
  <c r="J10" i="2"/>
  <c r="I10" i="2"/>
  <c r="H10" i="2"/>
  <c r="G10" i="2"/>
  <c r="P10" i="2" s="1"/>
  <c r="U9" i="2"/>
  <c r="T9" i="2"/>
  <c r="S9" i="2"/>
  <c r="R9" i="2"/>
  <c r="K9" i="2"/>
  <c r="J9" i="2"/>
  <c r="I9" i="2"/>
  <c r="H9" i="2"/>
  <c r="G9" i="2"/>
  <c r="P9" i="2" s="1"/>
  <c r="G44" i="1"/>
  <c r="G45" i="1"/>
  <c r="V47" i="2" l="1"/>
  <c r="V48" i="2"/>
  <c r="V68" i="2"/>
  <c r="N51" i="2"/>
  <c r="V72" i="2"/>
  <c r="V73" i="2"/>
  <c r="V81" i="2"/>
  <c r="N59" i="2"/>
  <c r="V33" i="2"/>
  <c r="V37" i="2"/>
  <c r="N40" i="2"/>
  <c r="N47" i="2"/>
  <c r="ED11" i="3"/>
  <c r="ED12" i="3"/>
  <c r="ED9" i="3"/>
  <c r="ED10" i="3"/>
  <c r="ED13" i="3"/>
  <c r="ED8" i="3"/>
  <c r="CD14" i="3"/>
  <c r="ED14" i="3" s="1"/>
  <c r="AL16" i="3"/>
  <c r="CD16" i="3"/>
  <c r="ED16" i="3" s="1"/>
  <c r="CD15" i="3"/>
  <c r="ED15" i="3" s="1"/>
  <c r="AL15" i="3"/>
  <c r="V12" i="2"/>
  <c r="N14" i="2"/>
  <c r="L30" i="2"/>
  <c r="V34" i="2"/>
  <c r="V40" i="2"/>
  <c r="V59" i="2"/>
  <c r="V67" i="2"/>
  <c r="V80" i="2"/>
  <c r="N9" i="2"/>
  <c r="V29" i="2"/>
  <c r="N55" i="2"/>
  <c r="V61" i="2"/>
  <c r="N30" i="2"/>
  <c r="V69" i="2"/>
  <c r="L73" i="2"/>
  <c r="V76" i="2"/>
  <c r="V10" i="2"/>
  <c r="N24" i="2"/>
  <c r="V50" i="2"/>
  <c r="V56" i="2"/>
  <c r="V70" i="2"/>
  <c r="V77" i="2"/>
  <c r="V18" i="2"/>
  <c r="V24" i="2"/>
  <c r="V36" i="2"/>
  <c r="V45" i="2"/>
  <c r="V64" i="2"/>
  <c r="V71" i="2"/>
  <c r="V19" i="2"/>
  <c r="V58" i="2"/>
  <c r="V65" i="2"/>
  <c r="V38" i="2"/>
  <c r="V23" i="2"/>
  <c r="V28" i="2"/>
  <c r="V35" i="2"/>
  <c r="L37" i="2"/>
  <c r="V39" i="2"/>
  <c r="V46" i="2"/>
  <c r="L48" i="2"/>
  <c r="V60" i="2"/>
  <c r="V66" i="2"/>
  <c r="L69" i="2"/>
  <c r="V82" i="2"/>
  <c r="V22" i="2"/>
  <c r="V49" i="2"/>
  <c r="S83" i="2"/>
  <c r="S7" i="2" s="1"/>
  <c r="V11" i="2"/>
  <c r="L13" i="2"/>
  <c r="V14" i="2"/>
  <c r="N21" i="2"/>
  <c r="L22" i="2"/>
  <c r="V25" i="2"/>
  <c r="L38" i="2"/>
  <c r="V41" i="2"/>
  <c r="L49" i="2"/>
  <c r="V51" i="2"/>
  <c r="N57" i="2"/>
  <c r="V62" i="2"/>
  <c r="L65" i="2"/>
  <c r="V78" i="2"/>
  <c r="L81" i="2"/>
  <c r="L57" i="2"/>
  <c r="V55" i="2"/>
  <c r="N12" i="2"/>
  <c r="V15" i="2"/>
  <c r="N16" i="2"/>
  <c r="V20" i="2"/>
  <c r="V26" i="2"/>
  <c r="V30" i="2"/>
  <c r="V42" i="2"/>
  <c r="V52" i="2"/>
  <c r="V63" i="2"/>
  <c r="V79" i="2"/>
  <c r="V16" i="2"/>
  <c r="V27" i="2"/>
  <c r="L29" i="2"/>
  <c r="V31" i="2"/>
  <c r="N32" i="2"/>
  <c r="V43" i="2"/>
  <c r="V53" i="2"/>
  <c r="V57" i="2"/>
  <c r="V74" i="2"/>
  <c r="L77" i="2"/>
  <c r="L21" i="2"/>
  <c r="N13" i="2"/>
  <c r="L14" i="2"/>
  <c r="V17" i="2"/>
  <c r="N22" i="2"/>
  <c r="N28" i="2"/>
  <c r="V32" i="2"/>
  <c r="N38" i="2"/>
  <c r="N44" i="2"/>
  <c r="V54" i="2"/>
  <c r="L56" i="2"/>
  <c r="V75" i="2"/>
  <c r="L23" i="2"/>
  <c r="L31" i="2"/>
  <c r="L39" i="2"/>
  <c r="L50" i="2"/>
  <c r="L58" i="2"/>
  <c r="L64" i="2"/>
  <c r="L68" i="2"/>
  <c r="L72" i="2"/>
  <c r="L76" i="2"/>
  <c r="L80" i="2"/>
  <c r="L10" i="2"/>
  <c r="L15" i="2"/>
  <c r="N17" i="2"/>
  <c r="L18" i="2"/>
  <c r="N25" i="2"/>
  <c r="L26" i="2"/>
  <c r="N33" i="2"/>
  <c r="L34" i="2"/>
  <c r="N41" i="2"/>
  <c r="L42" i="2"/>
  <c r="L45" i="2"/>
  <c r="N52" i="2"/>
  <c r="L53" i="2"/>
  <c r="N60" i="2"/>
  <c r="L61" i="2"/>
  <c r="T83" i="2"/>
  <c r="T7" i="2" s="1"/>
  <c r="N10" i="2"/>
  <c r="N15" i="2"/>
  <c r="L16" i="2"/>
  <c r="N23" i="2"/>
  <c r="L24" i="2"/>
  <c r="N31" i="2"/>
  <c r="L32" i="2"/>
  <c r="N39" i="2"/>
  <c r="L40" i="2"/>
  <c r="N50" i="2"/>
  <c r="L51" i="2"/>
  <c r="N58" i="2"/>
  <c r="L59" i="2"/>
  <c r="L62" i="2"/>
  <c r="H83" i="2"/>
  <c r="H7" i="2" s="1"/>
  <c r="O10" i="2"/>
  <c r="L11" i="2"/>
  <c r="N18" i="2"/>
  <c r="L19" i="2"/>
  <c r="N26" i="2"/>
  <c r="L27" i="2"/>
  <c r="N34" i="2"/>
  <c r="L35" i="2"/>
  <c r="N42" i="2"/>
  <c r="L43" i="2"/>
  <c r="N45" i="2"/>
  <c r="L46" i="2"/>
  <c r="N53" i="2"/>
  <c r="L54" i="2"/>
  <c r="N61" i="2"/>
  <c r="L66" i="2"/>
  <c r="L70" i="2"/>
  <c r="L74" i="2"/>
  <c r="L78" i="2"/>
  <c r="L82" i="2"/>
  <c r="N29" i="2"/>
  <c r="N37" i="2"/>
  <c r="N48" i="2"/>
  <c r="N56" i="2"/>
  <c r="V9" i="2"/>
  <c r="J83" i="2"/>
  <c r="J7" i="2" s="1"/>
  <c r="L17" i="2"/>
  <c r="L25" i="2"/>
  <c r="L33" i="2"/>
  <c r="L41" i="2"/>
  <c r="V44" i="2"/>
  <c r="L52" i="2"/>
  <c r="L60" i="2"/>
  <c r="L67" i="2"/>
  <c r="L71" i="2"/>
  <c r="L75" i="2"/>
  <c r="L79" i="2"/>
  <c r="K83" i="2"/>
  <c r="K7" i="2" s="1"/>
  <c r="N11" i="2"/>
  <c r="L12" i="2"/>
  <c r="N19" i="2"/>
  <c r="L20" i="2"/>
  <c r="N27" i="2"/>
  <c r="L28" i="2"/>
  <c r="N35" i="2"/>
  <c r="L36" i="2"/>
  <c r="N43" i="2"/>
  <c r="L44" i="2"/>
  <c r="N46" i="2"/>
  <c r="L47" i="2"/>
  <c r="N54" i="2"/>
  <c r="L55" i="2"/>
  <c r="N62" i="2"/>
  <c r="G83" i="2"/>
  <c r="R83" i="2"/>
  <c r="R7" i="2" s="1"/>
  <c r="U83" i="2"/>
  <c r="U7" i="2" s="1"/>
  <c r="L9" i="2"/>
  <c r="I83" i="2"/>
  <c r="I7" i="2" s="1"/>
  <c r="P83" i="2"/>
  <c r="P7" i="2" s="1"/>
  <c r="L63" i="2"/>
  <c r="M9" i="2"/>
  <c r="M10" i="2"/>
  <c r="M11" i="2"/>
  <c r="M12" i="2"/>
  <c r="M13" i="2"/>
  <c r="M14" i="2"/>
  <c r="Q14" i="2" s="1"/>
  <c r="M15" i="2"/>
  <c r="M16" i="2"/>
  <c r="M17" i="2"/>
  <c r="M18" i="2"/>
  <c r="M19" i="2"/>
  <c r="M20" i="2"/>
  <c r="M21" i="2"/>
  <c r="M22" i="2"/>
  <c r="Q22" i="2" s="1"/>
  <c r="M23" i="2"/>
  <c r="M24" i="2"/>
  <c r="M25" i="2"/>
  <c r="M26" i="2"/>
  <c r="M27" i="2"/>
  <c r="M28" i="2"/>
  <c r="M29" i="2"/>
  <c r="M30" i="2"/>
  <c r="Q30" i="2" s="1"/>
  <c r="M31" i="2"/>
  <c r="M32" i="2"/>
  <c r="M33" i="2"/>
  <c r="M34" i="2"/>
  <c r="M35" i="2"/>
  <c r="M36" i="2"/>
  <c r="M37" i="2"/>
  <c r="M38" i="2"/>
  <c r="Q38" i="2" s="1"/>
  <c r="M39" i="2"/>
  <c r="M40" i="2"/>
  <c r="M41" i="2"/>
  <c r="M42" i="2"/>
  <c r="M43" i="2"/>
  <c r="M44" i="2"/>
  <c r="M45" i="2"/>
  <c r="M46" i="2"/>
  <c r="Q46" i="2" s="1"/>
  <c r="M47" i="2"/>
  <c r="Q47" i="2" s="1"/>
  <c r="M48" i="2"/>
  <c r="M49" i="2"/>
  <c r="M50" i="2"/>
  <c r="M51" i="2"/>
  <c r="M52" i="2"/>
  <c r="M53" i="2"/>
  <c r="M54" i="2"/>
  <c r="M55" i="2"/>
  <c r="Q55" i="2" s="1"/>
  <c r="M56" i="2"/>
  <c r="M57" i="2"/>
  <c r="M58" i="2"/>
  <c r="M59" i="2"/>
  <c r="M60" i="2"/>
  <c r="M61" i="2"/>
  <c r="M62" i="2"/>
  <c r="Q62" i="2" s="1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9" i="2"/>
  <c r="O11" i="2"/>
  <c r="O12" i="2"/>
  <c r="CD17" i="3" l="1"/>
  <c r="AL17" i="3"/>
  <c r="AL18" i="3"/>
  <c r="CD18" i="3"/>
  <c r="ED18" i="3" s="1"/>
  <c r="AL19" i="3"/>
  <c r="CD19" i="3"/>
  <c r="ED19" i="3" s="1"/>
  <c r="V83" i="2"/>
  <c r="V7" i="2" s="1"/>
  <c r="Q54" i="2"/>
  <c r="Q78" i="2"/>
  <c r="Q70" i="2"/>
  <c r="N83" i="2"/>
  <c r="N7" i="2" s="1"/>
  <c r="Q59" i="2"/>
  <c r="Q35" i="2"/>
  <c r="Q27" i="2"/>
  <c r="Q11" i="2"/>
  <c r="Q10" i="2"/>
  <c r="Q75" i="2"/>
  <c r="Q43" i="2"/>
  <c r="Q67" i="2"/>
  <c r="Q51" i="2"/>
  <c r="Q19" i="2"/>
  <c r="Q39" i="2"/>
  <c r="Q31" i="2"/>
  <c r="Q23" i="2"/>
  <c r="Q15" i="2"/>
  <c r="L83" i="2"/>
  <c r="L7" i="2" s="1"/>
  <c r="Q82" i="2"/>
  <c r="Q74" i="2"/>
  <c r="Q66" i="2"/>
  <c r="Q58" i="2"/>
  <c r="Q50" i="2"/>
  <c r="Q42" i="2"/>
  <c r="Q34" i="2"/>
  <c r="Q26" i="2"/>
  <c r="Q18" i="2"/>
  <c r="Q81" i="2"/>
  <c r="Q73" i="2"/>
  <c r="Q65" i="2"/>
  <c r="Q57" i="2"/>
  <c r="Q49" i="2"/>
  <c r="Q41" i="2"/>
  <c r="Q33" i="2"/>
  <c r="Q25" i="2"/>
  <c r="Q17" i="2"/>
  <c r="M83" i="2"/>
  <c r="M7" i="2" s="1"/>
  <c r="Q9" i="2"/>
  <c r="Q80" i="2"/>
  <c r="Q72" i="2"/>
  <c r="Q64" i="2"/>
  <c r="Q56" i="2"/>
  <c r="Q48" i="2"/>
  <c r="Q40" i="2"/>
  <c r="Q32" i="2"/>
  <c r="Q24" i="2"/>
  <c r="Q16" i="2"/>
  <c r="Q79" i="2"/>
  <c r="Q71" i="2"/>
  <c r="Q63" i="2"/>
  <c r="O83" i="2"/>
  <c r="O7" i="2" s="1"/>
  <c r="Q77" i="2"/>
  <c r="Q69" i="2"/>
  <c r="Q61" i="2"/>
  <c r="Q53" i="2"/>
  <c r="Q45" i="2"/>
  <c r="Q37" i="2"/>
  <c r="Q29" i="2"/>
  <c r="Q21" i="2"/>
  <c r="Q13" i="2"/>
  <c r="Q76" i="2"/>
  <c r="Q68" i="2"/>
  <c r="Q60" i="2"/>
  <c r="Q52" i="2"/>
  <c r="Q44" i="2"/>
  <c r="Q36" i="2"/>
  <c r="Q28" i="2"/>
  <c r="Q20" i="2"/>
  <c r="Q12" i="2"/>
  <c r="ED17" i="3" l="1"/>
  <c r="CD20" i="3"/>
  <c r="ED20" i="3" s="1"/>
  <c r="AL20" i="3"/>
  <c r="AL21" i="3"/>
  <c r="CD21" i="3"/>
  <c r="ED21" i="3" s="1"/>
  <c r="CD22" i="3"/>
  <c r="ED22" i="3" s="1"/>
  <c r="AL22" i="3"/>
  <c r="Q83" i="2"/>
  <c r="Q7" i="2" s="1"/>
  <c r="AL23" i="3" l="1"/>
  <c r="CD23" i="3"/>
  <c r="ED23" i="3" s="1"/>
  <c r="AL24" i="3"/>
  <c r="CD24" i="3"/>
  <c r="ED24" i="3" s="1"/>
  <c r="CD25" i="3"/>
  <c r="ED25" i="3" s="1"/>
  <c r="AL25" i="3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V64" i="1" s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9" i="1"/>
  <c r="H10" i="1"/>
  <c r="H11" i="1"/>
  <c r="H12" i="1"/>
  <c r="L12" i="1" s="1"/>
  <c r="H13" i="1"/>
  <c r="H14" i="1"/>
  <c r="H15" i="1"/>
  <c r="H16" i="1"/>
  <c r="H17" i="1"/>
  <c r="H18" i="1"/>
  <c r="H19" i="1"/>
  <c r="H20" i="1"/>
  <c r="L20" i="1" s="1"/>
  <c r="H21" i="1"/>
  <c r="H22" i="1"/>
  <c r="H23" i="1"/>
  <c r="H24" i="1"/>
  <c r="H25" i="1"/>
  <c r="H26" i="1"/>
  <c r="H27" i="1"/>
  <c r="H28" i="1"/>
  <c r="L28" i="1" s="1"/>
  <c r="H29" i="1"/>
  <c r="H30" i="1"/>
  <c r="H31" i="1"/>
  <c r="H32" i="1"/>
  <c r="H33" i="1"/>
  <c r="H34" i="1"/>
  <c r="H35" i="1"/>
  <c r="H36" i="1"/>
  <c r="L36" i="1" s="1"/>
  <c r="H37" i="1"/>
  <c r="H38" i="1"/>
  <c r="H39" i="1"/>
  <c r="H40" i="1"/>
  <c r="H41" i="1"/>
  <c r="H42" i="1"/>
  <c r="H43" i="1"/>
  <c r="H44" i="1"/>
  <c r="L44" i="1" s="1"/>
  <c r="H45" i="1"/>
  <c r="H46" i="1"/>
  <c r="H47" i="1"/>
  <c r="H48" i="1"/>
  <c r="H49" i="1"/>
  <c r="H50" i="1"/>
  <c r="H51" i="1"/>
  <c r="H52" i="1"/>
  <c r="L52" i="1" s="1"/>
  <c r="H53" i="1"/>
  <c r="H54" i="1"/>
  <c r="H55" i="1"/>
  <c r="H56" i="1"/>
  <c r="H57" i="1"/>
  <c r="H58" i="1"/>
  <c r="H59" i="1"/>
  <c r="H60" i="1"/>
  <c r="L60" i="1" s="1"/>
  <c r="H61" i="1"/>
  <c r="H62" i="1"/>
  <c r="H63" i="1"/>
  <c r="H64" i="1"/>
  <c r="H65" i="1"/>
  <c r="H66" i="1"/>
  <c r="H67" i="1"/>
  <c r="H68" i="1"/>
  <c r="L68" i="1" s="1"/>
  <c r="H69" i="1"/>
  <c r="H70" i="1"/>
  <c r="H71" i="1"/>
  <c r="H72" i="1"/>
  <c r="H73" i="1"/>
  <c r="H74" i="1"/>
  <c r="H75" i="1"/>
  <c r="H76" i="1"/>
  <c r="L76" i="1" s="1"/>
  <c r="H77" i="1"/>
  <c r="H78" i="1"/>
  <c r="H79" i="1"/>
  <c r="H80" i="1"/>
  <c r="H81" i="1"/>
  <c r="H82" i="1"/>
  <c r="H9" i="1"/>
  <c r="G10" i="1"/>
  <c r="O10" i="1" s="1"/>
  <c r="G11" i="1"/>
  <c r="P11" i="1" s="1"/>
  <c r="G12" i="1"/>
  <c r="P12" i="1" s="1"/>
  <c r="G13" i="1"/>
  <c r="M13" i="1" s="1"/>
  <c r="G14" i="1"/>
  <c r="N14" i="1" s="1"/>
  <c r="G15" i="1"/>
  <c r="O15" i="1" s="1"/>
  <c r="G16" i="1"/>
  <c r="O16" i="1" s="1"/>
  <c r="G17" i="1"/>
  <c r="O17" i="1" s="1"/>
  <c r="G18" i="1"/>
  <c r="O18" i="1" s="1"/>
  <c r="G19" i="1"/>
  <c r="P19" i="1" s="1"/>
  <c r="G20" i="1"/>
  <c r="P20" i="1" s="1"/>
  <c r="G21" i="1"/>
  <c r="M21" i="1" s="1"/>
  <c r="G22" i="1"/>
  <c r="N22" i="1" s="1"/>
  <c r="G23" i="1"/>
  <c r="O23" i="1" s="1"/>
  <c r="G24" i="1"/>
  <c r="O24" i="1" s="1"/>
  <c r="G25" i="1"/>
  <c r="O25" i="1" s="1"/>
  <c r="G26" i="1"/>
  <c r="O26" i="1" s="1"/>
  <c r="G27" i="1"/>
  <c r="P27" i="1" s="1"/>
  <c r="G28" i="1"/>
  <c r="P28" i="1" s="1"/>
  <c r="G29" i="1"/>
  <c r="M29" i="1" s="1"/>
  <c r="G30" i="1"/>
  <c r="N30" i="1" s="1"/>
  <c r="G31" i="1"/>
  <c r="O31" i="1" s="1"/>
  <c r="G32" i="1"/>
  <c r="O32" i="1" s="1"/>
  <c r="G33" i="1"/>
  <c r="O33" i="1" s="1"/>
  <c r="G34" i="1"/>
  <c r="O34" i="1" s="1"/>
  <c r="G35" i="1"/>
  <c r="P35" i="1" s="1"/>
  <c r="G36" i="1"/>
  <c r="P36" i="1" s="1"/>
  <c r="G37" i="1"/>
  <c r="M37" i="1" s="1"/>
  <c r="G38" i="1"/>
  <c r="N38" i="1" s="1"/>
  <c r="G39" i="1"/>
  <c r="O39" i="1" s="1"/>
  <c r="G40" i="1"/>
  <c r="O40" i="1" s="1"/>
  <c r="G41" i="1"/>
  <c r="O41" i="1" s="1"/>
  <c r="G42" i="1"/>
  <c r="O42" i="1" s="1"/>
  <c r="G43" i="1"/>
  <c r="P43" i="1" s="1"/>
  <c r="P44" i="1"/>
  <c r="M45" i="1"/>
  <c r="G46" i="1"/>
  <c r="N46" i="1" s="1"/>
  <c r="G47" i="1"/>
  <c r="O47" i="1" s="1"/>
  <c r="G48" i="1"/>
  <c r="O48" i="1" s="1"/>
  <c r="G49" i="1"/>
  <c r="O49" i="1" s="1"/>
  <c r="G50" i="1"/>
  <c r="O50" i="1" s="1"/>
  <c r="G51" i="1"/>
  <c r="P51" i="1" s="1"/>
  <c r="G52" i="1"/>
  <c r="P52" i="1" s="1"/>
  <c r="G53" i="1"/>
  <c r="M53" i="1" s="1"/>
  <c r="G54" i="1"/>
  <c r="N54" i="1" s="1"/>
  <c r="G55" i="1"/>
  <c r="O55" i="1" s="1"/>
  <c r="G56" i="1"/>
  <c r="O56" i="1" s="1"/>
  <c r="G57" i="1"/>
  <c r="N57" i="1" s="1"/>
  <c r="G58" i="1"/>
  <c r="O58" i="1" s="1"/>
  <c r="G59" i="1"/>
  <c r="P59" i="1" s="1"/>
  <c r="G60" i="1"/>
  <c r="P60" i="1" s="1"/>
  <c r="G61" i="1"/>
  <c r="M61" i="1" s="1"/>
  <c r="G62" i="1"/>
  <c r="N62" i="1" s="1"/>
  <c r="G63" i="1"/>
  <c r="O63" i="1" s="1"/>
  <c r="G64" i="1"/>
  <c r="O64" i="1" s="1"/>
  <c r="G65" i="1"/>
  <c r="O65" i="1" s="1"/>
  <c r="G66" i="1"/>
  <c r="O66" i="1" s="1"/>
  <c r="G67" i="1"/>
  <c r="P67" i="1" s="1"/>
  <c r="G68" i="1"/>
  <c r="P68" i="1" s="1"/>
  <c r="G69" i="1"/>
  <c r="M69" i="1" s="1"/>
  <c r="G70" i="1"/>
  <c r="N70" i="1" s="1"/>
  <c r="G71" i="1"/>
  <c r="O71" i="1" s="1"/>
  <c r="G72" i="1"/>
  <c r="O72" i="1" s="1"/>
  <c r="G73" i="1"/>
  <c r="O73" i="1" s="1"/>
  <c r="G74" i="1"/>
  <c r="O74" i="1" s="1"/>
  <c r="G75" i="1"/>
  <c r="P75" i="1" s="1"/>
  <c r="G76" i="1"/>
  <c r="P76" i="1" s="1"/>
  <c r="G77" i="1"/>
  <c r="M77" i="1" s="1"/>
  <c r="G78" i="1"/>
  <c r="N78" i="1" s="1"/>
  <c r="G79" i="1"/>
  <c r="O79" i="1" s="1"/>
  <c r="G80" i="1"/>
  <c r="O80" i="1" s="1"/>
  <c r="G81" i="1"/>
  <c r="O81" i="1" s="1"/>
  <c r="G82" i="1"/>
  <c r="O82" i="1" s="1"/>
  <c r="G9" i="1"/>
  <c r="P9" i="1" s="1"/>
  <c r="E83" i="1"/>
  <c r="F83" i="1"/>
  <c r="L9" i="1" l="1"/>
  <c r="L75" i="1"/>
  <c r="L67" i="1"/>
  <c r="L59" i="1"/>
  <c r="L51" i="1"/>
  <c r="L43" i="1"/>
  <c r="L35" i="1"/>
  <c r="L27" i="1"/>
  <c r="L19" i="1"/>
  <c r="L11" i="1"/>
  <c r="V69" i="1"/>
  <c r="V61" i="1"/>
  <c r="V45" i="1"/>
  <c r="L82" i="1"/>
  <c r="L74" i="1"/>
  <c r="L66" i="1"/>
  <c r="L58" i="1"/>
  <c r="L50" i="1"/>
  <c r="L42" i="1"/>
  <c r="L34" i="1"/>
  <c r="L26" i="1"/>
  <c r="L18" i="1"/>
  <c r="L10" i="1"/>
  <c r="L83" i="1" s="1"/>
  <c r="L7" i="1" s="1"/>
  <c r="L80" i="1"/>
  <c r="L72" i="1"/>
  <c r="L64" i="1"/>
  <c r="L56" i="1"/>
  <c r="L48" i="1"/>
  <c r="L40" i="1"/>
  <c r="L32" i="1"/>
  <c r="L24" i="1"/>
  <c r="L16" i="1"/>
  <c r="L78" i="1"/>
  <c r="L70" i="1"/>
  <c r="L62" i="1"/>
  <c r="L54" i="1"/>
  <c r="L46" i="1"/>
  <c r="L38" i="1"/>
  <c r="L30" i="1"/>
  <c r="L22" i="1"/>
  <c r="L14" i="1"/>
  <c r="V14" i="1"/>
  <c r="AL26" i="3"/>
  <c r="CD26" i="3"/>
  <c r="ED26" i="3" s="1"/>
  <c r="AL28" i="3"/>
  <c r="CD28" i="3"/>
  <c r="ED28" i="3" s="1"/>
  <c r="AL27" i="3"/>
  <c r="CD27" i="3"/>
  <c r="ED27" i="3" s="1"/>
  <c r="L81" i="1"/>
  <c r="L73" i="1"/>
  <c r="L65" i="1"/>
  <c r="L57" i="1"/>
  <c r="L49" i="1"/>
  <c r="L41" i="1"/>
  <c r="L33" i="1"/>
  <c r="L25" i="1"/>
  <c r="L17" i="1"/>
  <c r="L79" i="1"/>
  <c r="L71" i="1"/>
  <c r="L63" i="1"/>
  <c r="L55" i="1"/>
  <c r="L47" i="1"/>
  <c r="L39" i="1"/>
  <c r="L31" i="1"/>
  <c r="L23" i="1"/>
  <c r="L15" i="1"/>
  <c r="V80" i="1"/>
  <c r="V40" i="1"/>
  <c r="L77" i="1"/>
  <c r="L69" i="1"/>
  <c r="L61" i="1"/>
  <c r="L53" i="1"/>
  <c r="L45" i="1"/>
  <c r="L37" i="1"/>
  <c r="L29" i="1"/>
  <c r="L21" i="1"/>
  <c r="L13" i="1"/>
  <c r="V16" i="1"/>
  <c r="N52" i="1"/>
  <c r="V75" i="1"/>
  <c r="V59" i="1"/>
  <c r="V21" i="1"/>
  <c r="M10" i="1"/>
  <c r="N69" i="1"/>
  <c r="P34" i="1"/>
  <c r="V77" i="1"/>
  <c r="V53" i="1"/>
  <c r="V37" i="1"/>
  <c r="V29" i="1"/>
  <c r="V13" i="1"/>
  <c r="P50" i="1"/>
  <c r="N53" i="1"/>
  <c r="P18" i="1"/>
  <c r="M75" i="1"/>
  <c r="M74" i="1"/>
  <c r="N37" i="1"/>
  <c r="V46" i="1"/>
  <c r="V22" i="1"/>
  <c r="M66" i="1"/>
  <c r="N21" i="1"/>
  <c r="M34" i="1"/>
  <c r="P82" i="1"/>
  <c r="M11" i="1"/>
  <c r="P66" i="1"/>
  <c r="M43" i="1"/>
  <c r="M20" i="1"/>
  <c r="V78" i="1"/>
  <c r="V54" i="1"/>
  <c r="M9" i="1"/>
  <c r="M60" i="1"/>
  <c r="M42" i="1"/>
  <c r="M19" i="1"/>
  <c r="N68" i="1"/>
  <c r="N36" i="1"/>
  <c r="P81" i="1"/>
  <c r="P49" i="1"/>
  <c r="P17" i="1"/>
  <c r="V67" i="1"/>
  <c r="V51" i="1"/>
  <c r="V43" i="1"/>
  <c r="V35" i="1"/>
  <c r="V27" i="1"/>
  <c r="V19" i="1"/>
  <c r="V11" i="1"/>
  <c r="M52" i="1"/>
  <c r="M82" i="1"/>
  <c r="M59" i="1"/>
  <c r="M36" i="1"/>
  <c r="M18" i="1"/>
  <c r="N61" i="1"/>
  <c r="N29" i="1"/>
  <c r="P74" i="1"/>
  <c r="P42" i="1"/>
  <c r="P10" i="1"/>
  <c r="V28" i="1"/>
  <c r="V72" i="1"/>
  <c r="V56" i="1"/>
  <c r="V48" i="1"/>
  <c r="V32" i="1"/>
  <c r="V24" i="1"/>
  <c r="M76" i="1"/>
  <c r="M58" i="1"/>
  <c r="M35" i="1"/>
  <c r="M12" i="1"/>
  <c r="N60" i="1"/>
  <c r="N28" i="1"/>
  <c r="P73" i="1"/>
  <c r="P41" i="1"/>
  <c r="N20" i="1"/>
  <c r="P65" i="1"/>
  <c r="P33" i="1"/>
  <c r="M51" i="1"/>
  <c r="M68" i="1"/>
  <c r="M50" i="1"/>
  <c r="M27" i="1"/>
  <c r="N77" i="1"/>
  <c r="N45" i="1"/>
  <c r="N13" i="1"/>
  <c r="P58" i="1"/>
  <c r="P26" i="1"/>
  <c r="M28" i="1"/>
  <c r="M67" i="1"/>
  <c r="M44" i="1"/>
  <c r="M26" i="1"/>
  <c r="N76" i="1"/>
  <c r="N44" i="1"/>
  <c r="N12" i="1"/>
  <c r="P57" i="1"/>
  <c r="P25" i="1"/>
  <c r="O70" i="1"/>
  <c r="O38" i="1"/>
  <c r="O14" i="1"/>
  <c r="P64" i="1"/>
  <c r="P32" i="1"/>
  <c r="P16" i="1"/>
  <c r="M81" i="1"/>
  <c r="M73" i="1"/>
  <c r="M65" i="1"/>
  <c r="M57" i="1"/>
  <c r="M49" i="1"/>
  <c r="M41" i="1"/>
  <c r="M33" i="1"/>
  <c r="M25" i="1"/>
  <c r="M17" i="1"/>
  <c r="N9" i="1"/>
  <c r="N75" i="1"/>
  <c r="N67" i="1"/>
  <c r="N59" i="1"/>
  <c r="N51" i="1"/>
  <c r="N43" i="1"/>
  <c r="N35" i="1"/>
  <c r="N27" i="1"/>
  <c r="N19" i="1"/>
  <c r="N11" i="1"/>
  <c r="O77" i="1"/>
  <c r="O69" i="1"/>
  <c r="O61" i="1"/>
  <c r="O53" i="1"/>
  <c r="O45" i="1"/>
  <c r="O37" i="1"/>
  <c r="O29" i="1"/>
  <c r="O21" i="1"/>
  <c r="O13" i="1"/>
  <c r="P79" i="1"/>
  <c r="P71" i="1"/>
  <c r="P63" i="1"/>
  <c r="P55" i="1"/>
  <c r="P47" i="1"/>
  <c r="P39" i="1"/>
  <c r="P31" i="1"/>
  <c r="P23" i="1"/>
  <c r="P15" i="1"/>
  <c r="V79" i="1"/>
  <c r="V71" i="1"/>
  <c r="V63" i="1"/>
  <c r="V55" i="1"/>
  <c r="V47" i="1"/>
  <c r="V39" i="1"/>
  <c r="V31" i="1"/>
  <c r="V23" i="1"/>
  <c r="V15" i="1"/>
  <c r="O62" i="1"/>
  <c r="O22" i="1"/>
  <c r="P56" i="1"/>
  <c r="M80" i="1"/>
  <c r="M72" i="1"/>
  <c r="M64" i="1"/>
  <c r="M56" i="1"/>
  <c r="M48" i="1"/>
  <c r="M40" i="1"/>
  <c r="M32" i="1"/>
  <c r="M24" i="1"/>
  <c r="M16" i="1"/>
  <c r="N82" i="1"/>
  <c r="N74" i="1"/>
  <c r="N66" i="1"/>
  <c r="N58" i="1"/>
  <c r="N50" i="1"/>
  <c r="N42" i="1"/>
  <c r="N34" i="1"/>
  <c r="N26" i="1"/>
  <c r="N18" i="1"/>
  <c r="N10" i="1"/>
  <c r="O76" i="1"/>
  <c r="O68" i="1"/>
  <c r="O60" i="1"/>
  <c r="O52" i="1"/>
  <c r="O44" i="1"/>
  <c r="O36" i="1"/>
  <c r="O28" i="1"/>
  <c r="O20" i="1"/>
  <c r="O12" i="1"/>
  <c r="P78" i="1"/>
  <c r="P70" i="1"/>
  <c r="P62" i="1"/>
  <c r="P54" i="1"/>
  <c r="P46" i="1"/>
  <c r="P38" i="1"/>
  <c r="P30" i="1"/>
  <c r="P22" i="1"/>
  <c r="P14" i="1"/>
  <c r="O78" i="1"/>
  <c r="O46" i="1"/>
  <c r="P80" i="1"/>
  <c r="P40" i="1"/>
  <c r="M79" i="1"/>
  <c r="M71" i="1"/>
  <c r="M63" i="1"/>
  <c r="M55" i="1"/>
  <c r="M47" i="1"/>
  <c r="M39" i="1"/>
  <c r="M31" i="1"/>
  <c r="M23" i="1"/>
  <c r="M15" i="1"/>
  <c r="N81" i="1"/>
  <c r="N73" i="1"/>
  <c r="N65" i="1"/>
  <c r="N49" i="1"/>
  <c r="N41" i="1"/>
  <c r="N33" i="1"/>
  <c r="N25" i="1"/>
  <c r="N17" i="1"/>
  <c r="O9" i="1"/>
  <c r="O75" i="1"/>
  <c r="O67" i="1"/>
  <c r="O59" i="1"/>
  <c r="O51" i="1"/>
  <c r="O43" i="1"/>
  <c r="O35" i="1"/>
  <c r="O27" i="1"/>
  <c r="O19" i="1"/>
  <c r="O11" i="1"/>
  <c r="P77" i="1"/>
  <c r="P69" i="1"/>
  <c r="P61" i="1"/>
  <c r="P53" i="1"/>
  <c r="Q53" i="1" s="1"/>
  <c r="P45" i="1"/>
  <c r="P37" i="1"/>
  <c r="P29" i="1"/>
  <c r="P21" i="1"/>
  <c r="P13" i="1"/>
  <c r="O54" i="1"/>
  <c r="O30" i="1"/>
  <c r="P72" i="1"/>
  <c r="P48" i="1"/>
  <c r="P24" i="1"/>
  <c r="M78" i="1"/>
  <c r="M70" i="1"/>
  <c r="M62" i="1"/>
  <c r="M54" i="1"/>
  <c r="M46" i="1"/>
  <c r="M38" i="1"/>
  <c r="M30" i="1"/>
  <c r="M22" i="1"/>
  <c r="M14" i="1"/>
  <c r="N80" i="1"/>
  <c r="N72" i="1"/>
  <c r="N64" i="1"/>
  <c r="N56" i="1"/>
  <c r="N48" i="1"/>
  <c r="N40" i="1"/>
  <c r="N32" i="1"/>
  <c r="N24" i="1"/>
  <c r="N16" i="1"/>
  <c r="V82" i="1"/>
  <c r="V74" i="1"/>
  <c r="V66" i="1"/>
  <c r="V58" i="1"/>
  <c r="V50" i="1"/>
  <c r="V42" i="1"/>
  <c r="V34" i="1"/>
  <c r="V26" i="1"/>
  <c r="V18" i="1"/>
  <c r="V10" i="1"/>
  <c r="G83" i="1"/>
  <c r="N79" i="1"/>
  <c r="N71" i="1"/>
  <c r="N63" i="1"/>
  <c r="N55" i="1"/>
  <c r="N47" i="1"/>
  <c r="N39" i="1"/>
  <c r="N31" i="1"/>
  <c r="N23" i="1"/>
  <c r="N15" i="1"/>
  <c r="O57" i="1"/>
  <c r="V76" i="1"/>
  <c r="V68" i="1"/>
  <c r="V60" i="1"/>
  <c r="V52" i="1"/>
  <c r="V44" i="1"/>
  <c r="V36" i="1"/>
  <c r="V20" i="1"/>
  <c r="V12" i="1"/>
  <c r="V70" i="1"/>
  <c r="V62" i="1"/>
  <c r="V38" i="1"/>
  <c r="V30" i="1"/>
  <c r="V9" i="1"/>
  <c r="V81" i="1"/>
  <c r="V73" i="1"/>
  <c r="V65" i="1"/>
  <c r="V57" i="1"/>
  <c r="V49" i="1"/>
  <c r="V41" i="1"/>
  <c r="V33" i="1"/>
  <c r="V25" i="1"/>
  <c r="V17" i="1"/>
  <c r="T83" i="1"/>
  <c r="T7" i="1" s="1"/>
  <c r="S83" i="1"/>
  <c r="S7" i="1" s="1"/>
  <c r="J83" i="1"/>
  <c r="J7" i="1" s="1"/>
  <c r="I83" i="1"/>
  <c r="I7" i="1" s="1"/>
  <c r="K83" i="1"/>
  <c r="K7" i="1" s="1"/>
  <c r="H83" i="1"/>
  <c r="H7" i="1" s="1"/>
  <c r="U83" i="1"/>
  <c r="U7" i="1" s="1"/>
  <c r="R83" i="1"/>
  <c r="R7" i="1" s="1"/>
  <c r="AL29" i="3" l="1"/>
  <c r="CD29" i="3"/>
  <c r="ED29" i="3" s="1"/>
  <c r="AL31" i="3"/>
  <c r="CD31" i="3"/>
  <c r="ED31" i="3" s="1"/>
  <c r="CD30" i="3"/>
  <c r="ED30" i="3" s="1"/>
  <c r="AL30" i="3"/>
  <c r="Q36" i="1"/>
  <c r="Q26" i="1"/>
  <c r="Q76" i="1"/>
  <c r="Q44" i="1"/>
  <c r="Q19" i="1"/>
  <c r="Q34" i="1"/>
  <c r="Q12" i="1"/>
  <c r="Q52" i="1"/>
  <c r="Q42" i="1"/>
  <c r="Q9" i="1"/>
  <c r="Q50" i="1"/>
  <c r="Q35" i="1"/>
  <c r="Q67" i="1"/>
  <c r="Q68" i="1"/>
  <c r="Q10" i="1"/>
  <c r="Q66" i="1"/>
  <c r="Q20" i="1"/>
  <c r="Q28" i="1"/>
  <c r="Q18" i="1"/>
  <c r="Q30" i="1"/>
  <c r="Q45" i="1"/>
  <c r="Q23" i="1"/>
  <c r="Q16" i="1"/>
  <c r="Q80" i="1"/>
  <c r="Q73" i="1"/>
  <c r="Q37" i="1"/>
  <c r="Q27" i="1"/>
  <c r="Q60" i="1"/>
  <c r="Q43" i="1"/>
  <c r="Q58" i="1"/>
  <c r="Q61" i="1"/>
  <c r="Q51" i="1"/>
  <c r="Q69" i="1"/>
  <c r="Q59" i="1"/>
  <c r="Q14" i="1"/>
  <c r="Q78" i="1"/>
  <c r="Q29" i="1"/>
  <c r="O83" i="1"/>
  <c r="O7" i="1" s="1"/>
  <c r="Q71" i="1"/>
  <c r="Q74" i="1"/>
  <c r="Q13" i="1"/>
  <c r="Q77" i="1"/>
  <c r="M83" i="1"/>
  <c r="M7" i="1" s="1"/>
  <c r="Q22" i="1"/>
  <c r="Q15" i="1"/>
  <c r="Q79" i="1"/>
  <c r="Q82" i="1"/>
  <c r="Q72" i="1"/>
  <c r="Q21" i="1"/>
  <c r="Q11" i="1"/>
  <c r="Q75" i="1"/>
  <c r="Q65" i="1"/>
  <c r="Q81" i="1"/>
  <c r="Q46" i="1"/>
  <c r="Q39" i="1"/>
  <c r="Q32" i="1"/>
  <c r="Q25" i="1"/>
  <c r="P83" i="1"/>
  <c r="P7" i="1" s="1"/>
  <c r="Q24" i="1"/>
  <c r="Q47" i="1"/>
  <c r="Q40" i="1"/>
  <c r="Q33" i="1"/>
  <c r="Q38" i="1"/>
  <c r="Q31" i="1"/>
  <c r="Q17" i="1"/>
  <c r="Q54" i="1"/>
  <c r="Q62" i="1"/>
  <c r="Q55" i="1"/>
  <c r="Q48" i="1"/>
  <c r="Q41" i="1"/>
  <c r="Q70" i="1"/>
  <c r="Q63" i="1"/>
  <c r="Q56" i="1"/>
  <c r="Q49" i="1"/>
  <c r="N83" i="1"/>
  <c r="N7" i="1" s="1"/>
  <c r="Q64" i="1"/>
  <c r="Q57" i="1"/>
  <c r="V83" i="1"/>
  <c r="V7" i="1" s="1"/>
  <c r="CD32" i="3" l="1"/>
  <c r="ED32" i="3" s="1"/>
  <c r="AL32" i="3"/>
  <c r="AL34" i="3"/>
  <c r="CD34" i="3"/>
  <c r="ED34" i="3" s="1"/>
  <c r="CD33" i="3"/>
  <c r="ED33" i="3" s="1"/>
  <c r="AL33" i="3"/>
  <c r="Q83" i="1"/>
  <c r="Q7" i="1" s="1"/>
  <c r="AL35" i="3" l="1"/>
  <c r="CD35" i="3"/>
  <c r="ED35" i="3" s="1"/>
  <c r="AL36" i="3"/>
  <c r="CD36" i="3"/>
  <c r="ED36" i="3" s="1"/>
  <c r="AL37" i="3"/>
  <c r="CD37" i="3"/>
  <c r="ED37" i="3" s="1"/>
  <c r="AL38" i="3" l="1"/>
  <c r="CD38" i="3"/>
  <c r="ED38" i="3" s="1"/>
  <c r="AL39" i="3"/>
  <c r="CD39" i="3"/>
  <c r="ED39" i="3" s="1"/>
  <c r="AL40" i="3"/>
  <c r="CD40" i="3"/>
  <c r="ED40" i="3" s="1"/>
  <c r="CD41" i="3" l="1"/>
  <c r="ED41" i="3" s="1"/>
  <c r="AL41" i="3"/>
  <c r="AL42" i="3"/>
  <c r="CD42" i="3"/>
  <c r="ED42" i="3" s="1"/>
  <c r="AL43" i="3"/>
  <c r="CD43" i="3"/>
  <c r="ED43" i="3" s="1"/>
  <c r="CD44" i="3" l="1"/>
  <c r="ED44" i="3" s="1"/>
  <c r="AL44" i="3"/>
  <c r="CD46" i="3"/>
  <c r="ED46" i="3" s="1"/>
  <c r="AL46" i="3"/>
  <c r="AL45" i="3"/>
  <c r="CD45" i="3"/>
  <c r="ED45" i="3" s="1"/>
  <c r="AL47" i="3" l="1"/>
  <c r="CD47" i="3"/>
  <c r="ED47" i="3" s="1"/>
  <c r="CD49" i="3"/>
  <c r="ED49" i="3" s="1"/>
  <c r="AL49" i="3"/>
  <c r="AL48" i="3"/>
  <c r="CD48" i="3"/>
  <c r="ED48" i="3" s="1"/>
  <c r="AL50" i="3" l="1"/>
  <c r="CD50" i="3"/>
  <c r="ED50" i="3" s="1"/>
  <c r="AL51" i="3"/>
  <c r="CD51" i="3"/>
  <c r="ED51" i="3" s="1"/>
  <c r="AL52" i="3"/>
  <c r="CD52" i="3"/>
  <c r="ED52" i="3" s="1"/>
  <c r="AL53" i="3" l="1"/>
  <c r="CD53" i="3"/>
  <c r="ED53" i="3" s="1"/>
  <c r="AL54" i="3"/>
  <c r="CD54" i="3"/>
  <c r="ED54" i="3" s="1"/>
  <c r="AL55" i="3"/>
  <c r="CD55" i="3"/>
  <c r="ED55" i="3" s="1"/>
  <c r="AL56" i="3" l="1"/>
  <c r="CD56" i="3"/>
  <c r="ED56" i="3" s="1"/>
  <c r="AL58" i="3"/>
  <c r="CD58" i="3"/>
  <c r="ED58" i="3" s="1"/>
  <c r="CD57" i="3"/>
  <c r="ED57" i="3" s="1"/>
  <c r="AL57" i="3"/>
  <c r="AL59" i="3" l="1"/>
  <c r="CD59" i="3"/>
  <c r="ED59" i="3" s="1"/>
  <c r="AL60" i="3"/>
  <c r="CD60" i="3"/>
  <c r="ED60" i="3" s="1"/>
  <c r="AL61" i="3"/>
  <c r="CD61" i="3"/>
  <c r="ED61" i="3" s="1"/>
  <c r="AL62" i="3" l="1"/>
  <c r="CD62" i="3"/>
  <c r="ED62" i="3" s="1"/>
  <c r="AL64" i="3"/>
  <c r="CD64" i="3"/>
  <c r="ED64" i="3" s="1"/>
  <c r="CD63" i="3"/>
  <c r="ED63" i="3" s="1"/>
  <c r="AL63" i="3"/>
  <c r="AL65" i="3" l="1"/>
  <c r="CD65" i="3"/>
  <c r="ED65" i="3" s="1"/>
  <c r="AL66" i="3"/>
  <c r="CD66" i="3"/>
  <c r="ED66" i="3" s="1"/>
  <c r="AL67" i="3"/>
  <c r="CD67" i="3"/>
  <c r="ED67" i="3" s="1"/>
  <c r="AL68" i="3" l="1"/>
  <c r="CD68" i="3"/>
  <c r="ED68" i="3" s="1"/>
  <c r="AL70" i="3"/>
  <c r="CD70" i="3"/>
  <c r="ED70" i="3" s="1"/>
  <c r="AL69" i="3"/>
  <c r="CD69" i="3"/>
  <c r="ED69" i="3" s="1"/>
  <c r="AL71" i="3" l="1"/>
  <c r="CD71" i="3"/>
  <c r="ED71" i="3" s="1"/>
  <c r="AL72" i="3"/>
  <c r="CD72" i="3"/>
  <c r="ED72" i="3" s="1"/>
  <c r="CD73" i="3"/>
  <c r="ED73" i="3" s="1"/>
  <c r="AL73" i="3"/>
  <c r="AL74" i="3" l="1"/>
  <c r="CD74" i="3"/>
  <c r="ED74" i="3" s="1"/>
  <c r="AL76" i="3"/>
  <c r="CD76" i="3"/>
  <c r="ED76" i="3" s="1"/>
  <c r="AL75" i="3"/>
  <c r="CD75" i="3"/>
  <c r="ED75" i="3" s="1"/>
  <c r="AL77" i="3" l="1"/>
  <c r="CD77" i="3"/>
  <c r="ED77" i="3" s="1"/>
  <c r="CD78" i="3"/>
  <c r="ED78" i="3" s="1"/>
  <c r="AL78" i="3"/>
  <c r="AL79" i="3"/>
  <c r="CD79" i="3"/>
  <c r="ED79" i="3" s="1"/>
  <c r="AL80" i="3" l="1"/>
  <c r="CD80" i="3"/>
  <c r="ED80" i="3" s="1"/>
  <c r="CD81" i="3"/>
  <c r="AL81" i="3"/>
  <c r="ED81" i="3" l="1"/>
</calcChain>
</file>

<file path=xl/sharedStrings.xml><?xml version="1.0" encoding="utf-8"?>
<sst xmlns="http://schemas.openxmlformats.org/spreadsheetml/2006/main" count="1305" uniqueCount="314">
  <si>
    <t>Displaced - disaggregation</t>
  </si>
  <si>
    <t>Non-displaced - disaggregation</t>
  </si>
  <si>
    <t>Total Population - disaggregation</t>
  </si>
  <si>
    <t>Region</t>
  </si>
  <si>
    <t>District</t>
  </si>
  <si>
    <t>Total population estimate</t>
  </si>
  <si>
    <t>of whom IDPs</t>
  </si>
  <si>
    <t>of whom non-displaced</t>
  </si>
  <si>
    <t>Awdal</t>
  </si>
  <si>
    <t>Adan Yabaal</t>
  </si>
  <si>
    <t>Afgooye</t>
  </si>
  <si>
    <t>Afmadow</t>
  </si>
  <si>
    <t>Baardheere</t>
  </si>
  <si>
    <t>Woqooyi Galbeed</t>
  </si>
  <si>
    <t>Badhaadhe</t>
  </si>
  <si>
    <t>Baki</t>
  </si>
  <si>
    <t>Togdheer</t>
  </si>
  <si>
    <t>Balcad</t>
  </si>
  <si>
    <t>Banadir</t>
  </si>
  <si>
    <t>Baraawe</t>
  </si>
  <si>
    <t>Sool</t>
  </si>
  <si>
    <t>Belet Weyne</t>
  </si>
  <si>
    <t>Belet Xaawo</t>
  </si>
  <si>
    <t>Berbera</t>
  </si>
  <si>
    <t>Borama</t>
  </si>
  <si>
    <t>Sanaag</t>
  </si>
  <si>
    <t>Bossaso</t>
  </si>
  <si>
    <t>Bu'aale</t>
  </si>
  <si>
    <t>Bulo Burto</t>
  </si>
  <si>
    <t>Bari</t>
  </si>
  <si>
    <t>Burco</t>
  </si>
  <si>
    <t>Burtinle</t>
  </si>
  <si>
    <t>Buuhoodle</t>
  </si>
  <si>
    <t>Buur Hakaba</t>
  </si>
  <si>
    <t>Cabudwaaq</t>
  </si>
  <si>
    <t>Cadaado</t>
  </si>
  <si>
    <t>Nugaal</t>
  </si>
  <si>
    <t>Cadale</t>
  </si>
  <si>
    <t>Caluula</t>
  </si>
  <si>
    <t>Caynabo</t>
  </si>
  <si>
    <t>Mudug</t>
  </si>
  <si>
    <t>Ceel Afweyn</t>
  </si>
  <si>
    <t>Ceel Barde</t>
  </si>
  <si>
    <t>Ceel Buur</t>
  </si>
  <si>
    <t>Ceel Dheer</t>
  </si>
  <si>
    <t>Ceel Waaq</t>
  </si>
  <si>
    <t>Galgaduud</t>
  </si>
  <si>
    <t>Ceerigaabo</t>
  </si>
  <si>
    <t>Dhuusamarreeb</t>
  </si>
  <si>
    <t>Diinsoor</t>
  </si>
  <si>
    <t>Doolow</t>
  </si>
  <si>
    <t>Eyl</t>
  </si>
  <si>
    <t>Hiraan</t>
  </si>
  <si>
    <t>Gaalkacyo</t>
  </si>
  <si>
    <t>Galdogob</t>
  </si>
  <si>
    <t>Garbahaarey</t>
  </si>
  <si>
    <t>Middle Shabelle</t>
  </si>
  <si>
    <t>Gebiley</t>
  </si>
  <si>
    <t>Hargeysa</t>
  </si>
  <si>
    <t>Hobyo</t>
  </si>
  <si>
    <t>Iskushuban</t>
  </si>
  <si>
    <t>Lower Shabelle</t>
  </si>
  <si>
    <t>Jalalaqsi</t>
  </si>
  <si>
    <t>Jamaame</t>
  </si>
  <si>
    <t>Jariiban</t>
  </si>
  <si>
    <t>Jilib</t>
  </si>
  <si>
    <t>Jowhar</t>
  </si>
  <si>
    <t>Kurtunwaarey</t>
  </si>
  <si>
    <t>Bay</t>
  </si>
  <si>
    <t>Laas Caanood</t>
  </si>
  <si>
    <t>Laasqoray</t>
  </si>
  <si>
    <t>Lughaye</t>
  </si>
  <si>
    <t>Luuq</t>
  </si>
  <si>
    <t>Bakool</t>
  </si>
  <si>
    <t>Marka</t>
  </si>
  <si>
    <t>Owdweyne</t>
  </si>
  <si>
    <t>Qandala</t>
  </si>
  <si>
    <t>Qansax Dheere</t>
  </si>
  <si>
    <t>Qardho</t>
  </si>
  <si>
    <t>Gedo</t>
  </si>
  <si>
    <t>Qoryooley</t>
  </si>
  <si>
    <t>Rab Dhuure</t>
  </si>
  <si>
    <t>Saakow</t>
  </si>
  <si>
    <t>Sablaale</t>
  </si>
  <si>
    <t>Sheikh</t>
  </si>
  <si>
    <t>Taleex</t>
  </si>
  <si>
    <t>Middle Juba</t>
  </si>
  <si>
    <t>Tayeeglow</t>
  </si>
  <si>
    <t>Waajid</t>
  </si>
  <si>
    <t>Wanla Weyn</t>
  </si>
  <si>
    <t>Lower Juba</t>
  </si>
  <si>
    <t>Xarardheere</t>
  </si>
  <si>
    <t>Xudun</t>
  </si>
  <si>
    <t>Xudur</t>
  </si>
  <si>
    <t>Zeylac</t>
  </si>
  <si>
    <t>SO19</t>
  </si>
  <si>
    <t>SO1904</t>
  </si>
  <si>
    <t>SO1905</t>
  </si>
  <si>
    <t>SO26</t>
  </si>
  <si>
    <t>SO2604</t>
  </si>
  <si>
    <t>SO15</t>
  </si>
  <si>
    <t>SO1501</t>
  </si>
  <si>
    <t>SO1901</t>
  </si>
  <si>
    <t>SO24</t>
  </si>
  <si>
    <t>SO2403</t>
  </si>
  <si>
    <t>SO2605</t>
  </si>
  <si>
    <t>SO17</t>
  </si>
  <si>
    <t>SO1703</t>
  </si>
  <si>
    <t>SO18</t>
  </si>
  <si>
    <t>SO1801</t>
  </si>
  <si>
    <t>SO1802</t>
  </si>
  <si>
    <t>SO2601</t>
  </si>
  <si>
    <t>Garoowe</t>
  </si>
  <si>
    <t>SO1701</t>
  </si>
  <si>
    <t>SO12</t>
  </si>
  <si>
    <t>SO1203</t>
  </si>
  <si>
    <t>SO1201</t>
  </si>
  <si>
    <t>SO1803</t>
  </si>
  <si>
    <t>SO16</t>
  </si>
  <si>
    <t>SO1604</t>
  </si>
  <si>
    <t>SO20</t>
  </si>
  <si>
    <t>SO2003</t>
  </si>
  <si>
    <t>SO28</t>
  </si>
  <si>
    <t>SO2804</t>
  </si>
  <si>
    <t>SO1804</t>
  </si>
  <si>
    <t>SO27</t>
  </si>
  <si>
    <t>SO2702</t>
  </si>
  <si>
    <t>SO21</t>
  </si>
  <si>
    <t>SO2101</t>
  </si>
  <si>
    <t>Kismaayo</t>
  </si>
  <si>
    <t>SO2801</t>
  </si>
  <si>
    <t>SO23</t>
  </si>
  <si>
    <t>SO2304</t>
  </si>
  <si>
    <t>SO14</t>
  </si>
  <si>
    <t>SO1401</t>
  </si>
  <si>
    <t>SO1503</t>
  </si>
  <si>
    <t>SO11</t>
  </si>
  <si>
    <t>SO1103</t>
  </si>
  <si>
    <t>SO2606</t>
  </si>
  <si>
    <t>SO2301</t>
  </si>
  <si>
    <t>SO13</t>
  </si>
  <si>
    <t>SO1303</t>
  </si>
  <si>
    <t>SO1605</t>
  </si>
  <si>
    <t>SO2404</t>
  </si>
  <si>
    <t>SO1606</t>
  </si>
  <si>
    <t>SO2305</t>
  </si>
  <si>
    <t>SO25</t>
  </si>
  <si>
    <t>SO2505</t>
  </si>
  <si>
    <t>SO2703</t>
  </si>
  <si>
    <t>SO2306</t>
  </si>
  <si>
    <t>SO1304</t>
  </si>
  <si>
    <t>SO1403</t>
  </si>
  <si>
    <t>SO2503</t>
  </si>
  <si>
    <t>SO2504</t>
  </si>
  <si>
    <t>SO2307</t>
  </si>
  <si>
    <t>SO1805</t>
  </si>
  <si>
    <t>SO1404</t>
  </si>
  <si>
    <t>SO2501</t>
  </si>
  <si>
    <t>SO1104</t>
  </si>
  <si>
    <t>SO2102</t>
  </si>
  <si>
    <t>SO2302</t>
  </si>
  <si>
    <t>SO2802</t>
  </si>
  <si>
    <t>SO2602</t>
  </si>
  <si>
    <t>SO2803</t>
  </si>
  <si>
    <t>SO1102</t>
  </si>
  <si>
    <t>SO2103</t>
  </si>
  <si>
    <t>SO22</t>
  </si>
  <si>
    <t>SO2201</t>
  </si>
  <si>
    <t>Bandarbeyla</t>
  </si>
  <si>
    <t>SO1602</t>
  </si>
  <si>
    <t>SO2303</t>
  </si>
  <si>
    <t>Baydhaba</t>
  </si>
  <si>
    <t>SO2401</t>
  </si>
  <si>
    <t>SO2001</t>
  </si>
  <si>
    <t>SO2603</t>
  </si>
  <si>
    <t>SO1202</t>
  </si>
  <si>
    <t>SO1101</t>
  </si>
  <si>
    <t>SO1601</t>
  </si>
  <si>
    <t>SO2701</t>
  </si>
  <si>
    <t>SO2002</t>
  </si>
  <si>
    <t>SO1301</t>
  </si>
  <si>
    <t>SO1702</t>
  </si>
  <si>
    <t>SO1302</t>
  </si>
  <si>
    <t>SO2402</t>
  </si>
  <si>
    <t>SO1902</t>
  </si>
  <si>
    <t>SO1903</t>
  </si>
  <si>
    <t>SO2104</t>
  </si>
  <si>
    <t>SO1603</t>
  </si>
  <si>
    <t>SO1402</t>
  </si>
  <si>
    <t>SO1502</t>
  </si>
  <si>
    <t>SO2502</t>
  </si>
  <si>
    <t xml:space="preserve">Subtotal </t>
  </si>
  <si>
    <t>SOMALIA - 2022 POPULATION FIGURES AND DISAGGREGATION</t>
  </si>
  <si>
    <t>Men (18-59)</t>
  </si>
  <si>
    <t>Women (18-59)</t>
  </si>
  <si>
    <t xml:space="preserve">Elderly &gt; 60 </t>
  </si>
  <si>
    <t>Children (0-17)</t>
  </si>
  <si>
    <t>SOMALIA - 2023 POPULATION FIGURES AND DISAGGREGATION</t>
  </si>
  <si>
    <t>The population esitmates are for internal and to use strictly for humanitarian operational purposes only and for FSNAU and HPC cycle</t>
  </si>
  <si>
    <t>IDPs estimate as of May 2022 from the IDPWG were not officially endorsed and to use strictly for humanitarian operational purposes only and for FSNAU and HPC cycle</t>
  </si>
  <si>
    <t>REGION</t>
  </si>
  <si>
    <t>PCODE</t>
  </si>
  <si>
    <t>DISTRICT</t>
  </si>
  <si>
    <t>RURAL</t>
  </si>
  <si>
    <t>URBAN</t>
  </si>
  <si>
    <t>Girls 5-17</t>
  </si>
  <si>
    <t>Boys 5-17</t>
  </si>
  <si>
    <t>Elderly &gt; 60</t>
  </si>
  <si>
    <t>ADMIN</t>
  </si>
  <si>
    <t>DISPLACED</t>
  </si>
  <si>
    <t>NON DISPLACED</t>
  </si>
  <si>
    <t>LOCATION</t>
  </si>
  <si>
    <t>TOTAL DISPLACED</t>
  </si>
  <si>
    <t>TOTAL NON DISPLACED</t>
  </si>
  <si>
    <t>TOTAL POPULATION</t>
  </si>
  <si>
    <t>Children under 5</t>
  </si>
  <si>
    <t>Rural</t>
  </si>
  <si>
    <t>Urban</t>
  </si>
  <si>
    <t>URBAN DISPLACED MORE THAN 12 MONTHS</t>
  </si>
  <si>
    <t>URBAN DISPLACED WITHIN 12 MONTHS</t>
  </si>
  <si>
    <t>RURAL DISPLACED MORE THAN 12 MONTHS</t>
  </si>
  <si>
    <t>RURAL DISPLACED WITHIN 12 MONTHS</t>
  </si>
  <si>
    <t>DISPLACED MORE THAN 12 MONTHS</t>
  </si>
  <si>
    <t>00-04</t>
  </si>
  <si>
    <t>15-19</t>
  </si>
  <si>
    <t>Age groups</t>
  </si>
  <si>
    <t>Male</t>
  </si>
  <si>
    <t>Female</t>
  </si>
  <si>
    <t>Persons</t>
  </si>
  <si>
    <t>share</t>
  </si>
  <si>
    <t>Total childen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</si>
  <si>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</si>
  <si>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</si>
  <si>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</si>
  <si>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</si>
  <si>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</si>
  <si>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</si>
  <si>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</si>
  <si>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</si>
  <si>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Cildren under 5</t>
  </si>
  <si>
    <t>Girls 5-18</t>
  </si>
  <si>
    <t>Proportion of children u5 in Somalia total population</t>
  </si>
  <si>
    <t>U5 displaced</t>
  </si>
  <si>
    <t>U5  non displaced displaced</t>
  </si>
  <si>
    <t>Proportion of children above 5 out of the overalll cildren population</t>
  </si>
  <si>
    <t>Proportion of children under 5 out of the overalll cildren population</t>
  </si>
  <si>
    <t>Number of children above 5 out of the overalll cildren population</t>
  </si>
  <si>
    <t>Proportion of boys to girls in Somalia 50%</t>
  </si>
  <si>
    <t>number of boys above 5</t>
  </si>
  <si>
    <t>number of gilrs above 6</t>
  </si>
  <si>
    <t>proportion of boys above 5 out of ther whole population</t>
  </si>
  <si>
    <t>Proportion of children under 5 out of ther whole population</t>
  </si>
  <si>
    <t>proportion  of gilrs above 6 out of ther whole population</t>
  </si>
  <si>
    <t>Women 18-59</t>
  </si>
  <si>
    <t>Displaced With More Than 12 Months</t>
  </si>
  <si>
    <t>Total Displaced</t>
  </si>
  <si>
    <t>State</t>
  </si>
  <si>
    <t>Disputed Area</t>
  </si>
  <si>
    <t>Galmudug</t>
  </si>
  <si>
    <t>Hirshabelle</t>
  </si>
  <si>
    <t>Jubaland</t>
  </si>
  <si>
    <t>Puntland</t>
  </si>
  <si>
    <t>Somaliland</t>
  </si>
  <si>
    <t>South West</t>
  </si>
  <si>
    <t>Men 18-59</t>
  </si>
  <si>
    <t>URBAN DISPLACED MORE THAN 12 MONTHS PIN</t>
  </si>
  <si>
    <t>URBAN DISPLACED WITHIN 12 MONTHS PIN</t>
  </si>
  <si>
    <t>RURAL DISPLACED MORE THAN 12 MONTHS PIN</t>
  </si>
  <si>
    <t>RURAL DISPLACED WITHIN 12 MONTHS PIN</t>
  </si>
  <si>
    <t>URBAN PIN</t>
  </si>
  <si>
    <t>RURAL PIN</t>
  </si>
  <si>
    <t>DISPLACED PIN DISAGREGATED</t>
  </si>
  <si>
    <t>Displaced Within 12 Months</t>
  </si>
  <si>
    <t>TOTAL RURAL/URBAN PIN</t>
  </si>
  <si>
    <t xml:space="preserve">URBAN PIN </t>
  </si>
  <si>
    <r>
      <t xml:space="preserve">Children under 5 with disability </t>
    </r>
    <r>
      <rPr>
        <b/>
        <i/>
        <sz val="11"/>
        <color rgb="FFFF0000"/>
        <rFont val="Calibri Light"/>
        <family val="2"/>
        <scheme val="major"/>
      </rPr>
      <t>(DO NOT FILL)</t>
    </r>
  </si>
  <si>
    <r>
      <t xml:space="preserve">Boys 5-17 with disability </t>
    </r>
    <r>
      <rPr>
        <b/>
        <i/>
        <sz val="11"/>
        <color rgb="FFFF0000"/>
        <rFont val="Calibri Light"/>
        <family val="2"/>
        <scheme val="major"/>
      </rPr>
      <t>(DO NOT FILL)</t>
    </r>
  </si>
  <si>
    <r>
      <t xml:space="preserve">Girls 5-17 with disability </t>
    </r>
    <r>
      <rPr>
        <b/>
        <i/>
        <sz val="11"/>
        <color rgb="FFFF0000"/>
        <rFont val="Calibri Light"/>
        <family val="2"/>
        <scheme val="major"/>
      </rPr>
      <t>(DO NOT FILL)</t>
    </r>
  </si>
  <si>
    <r>
      <t xml:space="preserve">Women with disability 18-59 </t>
    </r>
    <r>
      <rPr>
        <b/>
        <i/>
        <sz val="11"/>
        <color rgb="FFFF0000"/>
        <rFont val="Calibri Light"/>
        <family val="2"/>
        <scheme val="major"/>
      </rPr>
      <t>(DO NOT FILL)</t>
    </r>
  </si>
  <si>
    <r>
      <t xml:space="preserve">Men 18-59 with disability </t>
    </r>
    <r>
      <rPr>
        <b/>
        <i/>
        <sz val="11"/>
        <color rgb="FFFF0000"/>
        <rFont val="Calibri Light"/>
        <family val="2"/>
        <scheme val="major"/>
      </rPr>
      <t>(DO NOT FILL)</t>
    </r>
  </si>
  <si>
    <r>
      <t xml:space="preserve">Elderly &gt; 60 with disability </t>
    </r>
    <r>
      <rPr>
        <b/>
        <i/>
        <sz val="11"/>
        <color rgb="FFFF0000"/>
        <rFont val="Calibri Light"/>
        <family val="2"/>
        <scheme val="major"/>
      </rPr>
      <t>(DO NOT FILL)</t>
    </r>
  </si>
  <si>
    <r>
      <t xml:space="preserve">PIN DISPLACED WITHIN 12 MONTHS        </t>
    </r>
    <r>
      <rPr>
        <b/>
        <i/>
        <sz val="11"/>
        <color rgb="FFFF0000"/>
        <rFont val="Calibri Light"/>
        <family val="2"/>
        <scheme val="major"/>
      </rPr>
      <t>(DO NOT FILL)</t>
    </r>
  </si>
  <si>
    <t>Total Non Displaced</t>
  </si>
  <si>
    <t>Population</t>
  </si>
  <si>
    <t>Total PIN</t>
  </si>
  <si>
    <t>Severity (1-5)</t>
  </si>
  <si>
    <t>People In Need</t>
  </si>
  <si>
    <t>TOTAL DISPLACED PIN (DO NOT FILL)</t>
  </si>
  <si>
    <t>TOTAL NON DISPLACED PIN             (DO NOT FILL)</t>
  </si>
  <si>
    <t>TOTAL PIN      (DO NOT FILL)</t>
  </si>
  <si>
    <t>PIN Displaced With More Than 12 Months                (DO NOT FILL)</t>
  </si>
  <si>
    <t>TOTAL PIN DISPLACED (DO NOT FILL)</t>
  </si>
  <si>
    <t>Total PiN of Non Displaced (DO NOT FILL)</t>
  </si>
  <si>
    <t>#adm2+name</t>
  </si>
  <si>
    <t>#adm1+name</t>
  </si>
  <si>
    <t>#adm1+code</t>
  </si>
  <si>
    <t>#adm2+code</t>
  </si>
  <si>
    <t>#state</t>
  </si>
  <si>
    <t>#inneed+displaced</t>
  </si>
  <si>
    <t>#inneed+total</t>
  </si>
  <si>
    <t>#inneed+nondisplaced</t>
  </si>
  <si>
    <t>#inneed+urban+elderly&gt;60</t>
  </si>
  <si>
    <t>#inneed+rural+elderly&gt;60</t>
  </si>
  <si>
    <t>#inneed +ind +rural +age_60_</t>
  </si>
  <si>
    <t>#inneed +ind +urban +age_60_</t>
  </si>
  <si>
    <t>#inneed +ind +m+rural+age_18_59</t>
  </si>
  <si>
    <t>#inneed +ind +m+urban+age_18_59</t>
  </si>
  <si>
    <t>#inneed +ind +f+urban+age_18_59</t>
  </si>
  <si>
    <t>#inneed +ind +f+rural+age_18_59</t>
  </si>
  <si>
    <t>#inneed +ind +f+urban+age_5_17</t>
  </si>
  <si>
    <t>#inneed +ind +f+rural+age_5_17</t>
  </si>
  <si>
    <t>#severity+type</t>
  </si>
  <si>
    <t>#inneed +displaced +urban</t>
  </si>
  <si>
    <t>#inneed +displaced +rural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</si>
</sst>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 * #,##0.00_ ;_ * \-#,##0.0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sz val="9.9"/>
      <color rgb="FF000000"/>
      <name val="Times New Roman"/>
      <family val="1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rgb="FFFF0000"/>
      <name val="Calibri Light"/>
      <family val="2"/>
      <scheme val="major"/>
    </font>
    <font>
      <i/>
      <sz val="11"/>
      <color rgb="FFFF0000"/>
      <name val="Calibri Light"/>
      <family val="2"/>
      <scheme val="major"/>
    </font>
    <font>
      <sz val="11"/>
      <color theme="0"/>
      <name val="Calibri"/>
      <family val="2"/>
      <charset val="1"/>
      <scheme val="minor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9"/>
      <color theme="0" tint="-0.499984740745262"/>
      <name val="Arial"/>
      <family val="2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rgb="FFDDDDDD"/>
      </top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 style="medium">
        <color rgb="FFDDDDDD"/>
      </top>
      <bottom/>
      <diagonal/>
    </border>
    <border>
      <left/>
      <right style="medium">
        <color rgb="FF0000FF"/>
      </right>
      <top style="medium">
        <color rgb="FFDDDDDD"/>
      </top>
      <bottom/>
      <diagonal/>
    </border>
    <border>
      <left style="medium">
        <color rgb="FF0000FF"/>
      </left>
      <right/>
      <top style="medium">
        <color rgb="FFDDDDDD"/>
      </top>
      <bottom style="medium">
        <color rgb="FF0000FF"/>
      </bottom>
      <diagonal/>
    </border>
    <border>
      <left/>
      <right/>
      <top style="medium">
        <color rgb="FFDDDDDD"/>
      </top>
      <bottom style="medium">
        <color rgb="FF0000FF"/>
      </bottom>
      <diagonal/>
    </border>
    <border>
      <left/>
      <right style="medium">
        <color rgb="FF0000FF"/>
      </right>
      <top style="medium">
        <color rgb="FFDDDDDD"/>
      </top>
      <bottom style="medium">
        <color rgb="FF0000FF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0" borderId="0"/>
    <xf numFmtId="0" fontId="19" fillId="10" borderId="0" applyNumberFormat="0" applyBorder="0" applyAlignment="0" applyProtection="0"/>
  </cellStyleXfs>
  <cellXfs count="16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9" fontId="4" fillId="0" borderId="4" xfId="1" applyFont="1" applyBorder="1"/>
    <xf numFmtId="9" fontId="4" fillId="0" borderId="0" xfId="1" applyFont="1"/>
    <xf numFmtId="9" fontId="4" fillId="0" borderId="5" xfId="1" applyFont="1" applyBorder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3" fontId="5" fillId="0" borderId="0" xfId="0" applyNumberFormat="1" applyFont="1"/>
    <xf numFmtId="3" fontId="6" fillId="0" borderId="12" xfId="0" applyNumberFormat="1" applyFont="1" applyBorder="1"/>
    <xf numFmtId="0" fontId="6" fillId="0" borderId="12" xfId="0" applyFont="1" applyBorder="1"/>
    <xf numFmtId="0" fontId="6" fillId="0" borderId="13" xfId="0" applyFont="1" applyBorder="1"/>
    <xf numFmtId="3" fontId="6" fillId="0" borderId="13" xfId="0" applyNumberFormat="1" applyFont="1" applyBorder="1"/>
    <xf numFmtId="0" fontId="6" fillId="0" borderId="14" xfId="0" applyFont="1" applyBorder="1"/>
    <xf numFmtId="3" fontId="6" fillId="0" borderId="1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0" fontId="8" fillId="0" borderId="0" xfId="0" applyFont="1"/>
    <xf numFmtId="0" fontId="9" fillId="3" borderId="15" xfId="0" applyFont="1" applyFill="1" applyBorder="1" applyAlignment="1">
      <alignment horizontal="center" vertical="center" wrapText="1"/>
    </xf>
    <xf numFmtId="9" fontId="0" fillId="0" borderId="0" xfId="1" applyFont="1"/>
    <xf numFmtId="3" fontId="11" fillId="6" borderId="27" xfId="0" applyNumberFormat="1" applyFont="1" applyFill="1" applyBorder="1" applyAlignment="1">
      <alignment horizontal="right" vertical="center" wrapText="1"/>
    </xf>
    <xf numFmtId="0" fontId="11" fillId="6" borderId="27" xfId="0" applyFont="1" applyFill="1" applyBorder="1" applyAlignment="1">
      <alignment horizontal="center" vertical="center" wrapText="1"/>
    </xf>
    <xf numFmtId="3" fontId="11" fillId="8" borderId="27" xfId="0" applyNumberFormat="1" applyFont="1" applyFill="1" applyBorder="1" applyAlignment="1">
      <alignment horizontal="right" vertical="center" wrapText="1"/>
    </xf>
    <xf numFmtId="0" fontId="11" fillId="8" borderId="27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3" fontId="11" fillId="7" borderId="29" xfId="0" applyNumberFormat="1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right" vertical="center" wrapText="1"/>
    </xf>
    <xf numFmtId="16" fontId="11" fillId="6" borderId="31" xfId="0" applyNumberFormat="1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right" vertical="center" wrapText="1"/>
    </xf>
    <xf numFmtId="16" fontId="11" fillId="8" borderId="31" xfId="0" applyNumberFormat="1" applyFont="1" applyFill="1" applyBorder="1" applyAlignment="1">
      <alignment horizontal="center" vertical="center" wrapText="1"/>
    </xf>
    <xf numFmtId="0" fontId="11" fillId="8" borderId="32" xfId="0" applyFont="1" applyFill="1" applyBorder="1" applyAlignment="1">
      <alignment horizontal="right" vertical="center" wrapText="1"/>
    </xf>
    <xf numFmtId="0" fontId="11" fillId="6" borderId="33" xfId="0" applyFont="1" applyFill="1" applyBorder="1" applyAlignment="1">
      <alignment horizontal="center" vertical="center" wrapText="1"/>
    </xf>
    <xf numFmtId="3" fontId="11" fillId="6" borderId="34" xfId="0" applyNumberFormat="1" applyFont="1" applyFill="1" applyBorder="1" applyAlignment="1">
      <alignment horizontal="right" vertical="center" wrapText="1"/>
    </xf>
    <xf numFmtId="0" fontId="11" fillId="6" borderId="34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right" vertical="center" wrapText="1"/>
    </xf>
    <xf numFmtId="3" fontId="0" fillId="0" borderId="0" xfId="0" applyNumberFormat="1"/>
    <xf numFmtId="165" fontId="0" fillId="0" borderId="0" xfId="1" applyNumberFormat="1" applyFont="1"/>
    <xf numFmtId="43" fontId="0" fillId="0" borderId="0" xfId="2" applyFont="1"/>
    <xf numFmtId="43" fontId="0" fillId="0" borderId="0" xfId="0" applyNumberFormat="1"/>
    <xf numFmtId="0" fontId="11" fillId="6" borderId="31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164" fontId="0" fillId="0" borderId="0" xfId="2" applyNumberFormat="1" applyFont="1"/>
    <xf numFmtId="43" fontId="5" fillId="0" borderId="0" xfId="2" applyFont="1"/>
    <xf numFmtId="164" fontId="5" fillId="0" borderId="0" xfId="2" applyNumberFormat="1" applyFont="1"/>
    <xf numFmtId="0" fontId="3" fillId="0" borderId="0" xfId="0" applyFont="1" applyBorder="1" applyAlignment="1">
      <alignment horizontal="right" wrapText="1"/>
    </xf>
    <xf numFmtId="0" fontId="5" fillId="0" borderId="0" xfId="0" applyFont="1"/>
    <xf numFmtId="9" fontId="5" fillId="0" borderId="0" xfId="0" applyNumberFormat="1" applyFont="1"/>
    <xf numFmtId="43" fontId="5" fillId="0" borderId="0" xfId="0" applyNumberFormat="1" applyFont="1"/>
    <xf numFmtId="9" fontId="5" fillId="0" borderId="0" xfId="1" applyFont="1"/>
    <xf numFmtId="0" fontId="0" fillId="0" borderId="0" xfId="0" applyFill="1"/>
    <xf numFmtId="3" fontId="6" fillId="0" borderId="12" xfId="0" applyNumberFormat="1" applyFont="1" applyFill="1" applyBorder="1"/>
    <xf numFmtId="3" fontId="0" fillId="0" borderId="0" xfId="0" applyNumberFormat="1" applyFill="1"/>
    <xf numFmtId="164" fontId="6" fillId="0" borderId="12" xfId="2" applyNumberFormat="1" applyFont="1" applyFill="1" applyBorder="1"/>
    <xf numFmtId="3" fontId="6" fillId="0" borderId="13" xfId="0" applyNumberFormat="1" applyFont="1" applyFill="1" applyBorder="1"/>
    <xf numFmtId="0" fontId="5" fillId="5" borderId="0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9" fontId="5" fillId="3" borderId="15" xfId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164" fontId="6" fillId="0" borderId="12" xfId="2" applyNumberFormat="1" applyFont="1" applyBorder="1"/>
    <xf numFmtId="164" fontId="6" fillId="9" borderId="12" xfId="2" applyNumberFormat="1" applyFont="1" applyFill="1" applyBorder="1"/>
    <xf numFmtId="9" fontId="6" fillId="0" borderId="12" xfId="1" applyFont="1" applyFill="1" applyBorder="1"/>
    <xf numFmtId="3" fontId="6" fillId="4" borderId="12" xfId="0" applyNumberFormat="1" applyFont="1" applyFill="1" applyBorder="1"/>
    <xf numFmtId="3" fontId="13" fillId="0" borderId="12" xfId="0" applyNumberFormat="1" applyFont="1" applyFill="1" applyBorder="1"/>
    <xf numFmtId="3" fontId="13" fillId="4" borderId="12" xfId="0" applyNumberFormat="1" applyFont="1" applyFill="1" applyBorder="1"/>
    <xf numFmtId="3" fontId="14" fillId="4" borderId="12" xfId="0" applyNumberFormat="1" applyFont="1" applyFill="1" applyBorder="1"/>
    <xf numFmtId="3" fontId="14" fillId="3" borderId="12" xfId="0" applyNumberFormat="1" applyFont="1" applyFill="1" applyBorder="1"/>
    <xf numFmtId="3" fontId="5" fillId="3" borderId="12" xfId="0" applyNumberFormat="1" applyFont="1" applyFill="1" applyBorder="1"/>
    <xf numFmtId="164" fontId="6" fillId="0" borderId="13" xfId="2" applyNumberFormat="1" applyFont="1" applyBorder="1"/>
    <xf numFmtId="164" fontId="6" fillId="9" borderId="13" xfId="2" applyNumberFormat="1" applyFont="1" applyFill="1" applyBorder="1"/>
    <xf numFmtId="9" fontId="6" fillId="0" borderId="13" xfId="1" applyFont="1" applyFill="1" applyBorder="1"/>
    <xf numFmtId="164" fontId="6" fillId="0" borderId="13" xfId="2" applyNumberFormat="1" applyFont="1" applyFill="1" applyBorder="1"/>
    <xf numFmtId="3" fontId="6" fillId="4" borderId="13" xfId="0" applyNumberFormat="1" applyFont="1" applyFill="1" applyBorder="1"/>
    <xf numFmtId="3" fontId="13" fillId="0" borderId="13" xfId="0" applyNumberFormat="1" applyFont="1" applyFill="1" applyBorder="1"/>
    <xf numFmtId="3" fontId="13" fillId="4" borderId="13" xfId="0" applyNumberFormat="1" applyFont="1" applyFill="1" applyBorder="1"/>
    <xf numFmtId="3" fontId="14" fillId="4" borderId="13" xfId="0" applyNumberFormat="1" applyFont="1" applyFill="1" applyBorder="1"/>
    <xf numFmtId="3" fontId="14" fillId="3" borderId="13" xfId="0" applyNumberFormat="1" applyFont="1" applyFill="1" applyBorder="1"/>
    <xf numFmtId="3" fontId="5" fillId="3" borderId="13" xfId="0" applyNumberFormat="1" applyFont="1" applyFill="1" applyBorder="1"/>
    <xf numFmtId="164" fontId="6" fillId="0" borderId="14" xfId="2" applyNumberFormat="1" applyFont="1" applyBorder="1"/>
    <xf numFmtId="164" fontId="6" fillId="9" borderId="14" xfId="2" applyNumberFormat="1" applyFont="1" applyFill="1" applyBorder="1"/>
    <xf numFmtId="3" fontId="6" fillId="0" borderId="14" xfId="0" applyNumberFormat="1" applyFont="1" applyFill="1" applyBorder="1"/>
    <xf numFmtId="9" fontId="6" fillId="0" borderId="14" xfId="1" applyFont="1" applyFill="1" applyBorder="1"/>
    <xf numFmtId="164" fontId="6" fillId="0" borderId="14" xfId="2" applyNumberFormat="1" applyFont="1" applyFill="1" applyBorder="1"/>
    <xf numFmtId="3" fontId="6" fillId="4" borderId="14" xfId="0" applyNumberFormat="1" applyFont="1" applyFill="1" applyBorder="1"/>
    <xf numFmtId="3" fontId="13" fillId="0" borderId="14" xfId="0" applyNumberFormat="1" applyFont="1" applyFill="1" applyBorder="1"/>
    <xf numFmtId="3" fontId="13" fillId="4" borderId="14" xfId="0" applyNumberFormat="1" applyFont="1" applyFill="1" applyBorder="1"/>
    <xf numFmtId="3" fontId="14" fillId="4" borderId="14" xfId="0" applyNumberFormat="1" applyFont="1" applyFill="1" applyBorder="1"/>
    <xf numFmtId="3" fontId="14" fillId="3" borderId="14" xfId="0" applyNumberFormat="1" applyFont="1" applyFill="1" applyBorder="1"/>
    <xf numFmtId="3" fontId="5" fillId="3" borderId="14" xfId="0" applyNumberFormat="1" applyFont="1" applyFill="1" applyBorder="1"/>
    <xf numFmtId="0" fontId="0" fillId="3" borderId="15" xfId="0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 wrapText="1"/>
    </xf>
    <xf numFmtId="0" fontId="9" fillId="9" borderId="39" xfId="0" applyFont="1" applyFill="1" applyBorder="1" applyAlignment="1">
      <alignment horizontal="center" vertical="center" wrapText="1"/>
    </xf>
    <xf numFmtId="0" fontId="10" fillId="5" borderId="39" xfId="0" applyFont="1" applyFill="1" applyBorder="1" applyAlignment="1">
      <alignment horizontal="center" vertical="center" wrapText="1"/>
    </xf>
    <xf numFmtId="0" fontId="15" fillId="5" borderId="39" xfId="0" applyFont="1" applyFill="1" applyBorder="1" applyAlignment="1">
      <alignment horizontal="center" vertical="center" wrapText="1"/>
    </xf>
    <xf numFmtId="0" fontId="10" fillId="4" borderId="39" xfId="0" applyFont="1" applyFill="1" applyBorder="1" applyAlignment="1">
      <alignment horizontal="center" vertical="center" wrapText="1"/>
    </xf>
    <xf numFmtId="0" fontId="15" fillId="4" borderId="39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center" wrapText="1"/>
    </xf>
    <xf numFmtId="0" fontId="15" fillId="3" borderId="39" xfId="0" applyFont="1" applyFill="1" applyBorder="1" applyAlignment="1">
      <alignment horizontal="center" vertical="center" wrapText="1"/>
    </xf>
    <xf numFmtId="0" fontId="9" fillId="4" borderId="39" xfId="0" applyFont="1" applyFill="1" applyBorder="1" applyAlignment="1">
      <alignment horizontal="center" vertical="center" wrapText="1"/>
    </xf>
    <xf numFmtId="0" fontId="16" fillId="4" borderId="39" xfId="0" applyFont="1" applyFill="1" applyBorder="1" applyAlignment="1">
      <alignment horizontal="center" vertical="center" wrapText="1"/>
    </xf>
    <xf numFmtId="9" fontId="20" fillId="4" borderId="40" xfId="1" applyFont="1" applyFill="1" applyBorder="1" applyAlignment="1">
      <alignment vertical="center"/>
    </xf>
    <xf numFmtId="0" fontId="7" fillId="2" borderId="0" xfId="0" applyFont="1" applyFill="1" applyAlignment="1">
      <alignment horizontal="left"/>
    </xf>
    <xf numFmtId="0" fontId="10" fillId="4" borderId="15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9" fontId="5" fillId="3" borderId="15" xfId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9" fontId="5" fillId="4" borderId="15" xfId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wrapText="1"/>
    </xf>
    <xf numFmtId="0" fontId="3" fillId="0" borderId="37" xfId="0" applyFont="1" applyBorder="1" applyAlignment="1">
      <alignment horizontal="center" wrapText="1"/>
    </xf>
    <xf numFmtId="3" fontId="7" fillId="0" borderId="6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7" fillId="0" borderId="8" xfId="0" applyNumberFormat="1" applyFont="1" applyBorder="1" applyAlignment="1">
      <alignment horizontal="center"/>
    </xf>
    <xf numFmtId="9" fontId="4" fillId="0" borderId="4" xfId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0" fontId="21" fillId="0" borderId="41" xfId="0" applyFont="1" applyBorder="1"/>
  </cellXfs>
  <cellStyles count="8">
    <cellStyle name="Accent1 2" xfId="4" xr:uid="{52B5C300-8865-4042-9DD2-C90A113CF8D0}"/>
    <cellStyle name="Accent5 2" xfId="5" xr:uid="{2717B5B1-A450-4333-AD24-0E9BD86AF40E}"/>
    <cellStyle name="Comma" xfId="2" builtinId="3"/>
    <cellStyle name="Comma 2" xfId="3" xr:uid="{308A857C-682D-4AC5-A9F8-5A377F631B17}"/>
    <cellStyle name="Neutral 2" xfId="7" xr:uid="{E0B7E3A2-84E6-4059-9182-2FE35CE8DB84}"/>
    <cellStyle name="Normal" xfId="0" builtinId="0"/>
    <cellStyle name="Normal 2" xfId="6" xr:uid="{A9C9CDC8-EA83-45A4-AB3D-3B7492BBA0DF}"/>
    <cellStyle name="Percent" xfId="1" builtinId="5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showGridLines="0" topLeftCell="D1" workbookViewId="0">
      <selection activeCell="C5" sqref="C5"/>
    </sheetView>
  </sheetViews>
  <sheetFormatPr defaultRowHeight="14.35" x14ac:dyDescent="0.5"/>
  <cols>
    <col min="1" max="1" width="22.29296875" customWidth="1"/>
    <col min="2" max="2" width="5.1171875" bestFit="1" customWidth="1"/>
    <col min="3" max="3" width="15.29296875" bestFit="1" customWidth="1"/>
    <col min="4" max="4" width="7.1171875" bestFit="1" customWidth="1"/>
    <col min="5" max="5" width="13.703125" customWidth="1"/>
    <col min="6" max="6" width="12.1171875" customWidth="1"/>
    <col min="7" max="7" width="19.1171875" customWidth="1"/>
    <col min="8" max="8" width="16.87890625" customWidth="1"/>
    <col min="9" max="9" width="12.703125" bestFit="1" customWidth="1"/>
    <col min="10" max="10" width="16.1171875" bestFit="1" customWidth="1"/>
    <col min="11" max="11" width="13.703125" customWidth="1"/>
    <col min="12" max="12" width="11.5859375" customWidth="1"/>
    <col min="13" max="13" width="16.1171875" customWidth="1"/>
    <col min="14" max="14" width="12.703125" customWidth="1"/>
    <col min="15" max="15" width="17.5859375" customWidth="1"/>
    <col min="16" max="16" width="12" customWidth="1"/>
    <col min="17" max="17" width="10.1171875" bestFit="1" customWidth="1"/>
    <col min="18" max="18" width="16" customWidth="1"/>
    <col min="19" max="19" width="15" customWidth="1"/>
    <col min="20" max="20" width="17.703125" customWidth="1"/>
    <col min="21" max="21" width="13.1171875" customWidth="1"/>
    <col min="22" max="22" width="13.41015625" customWidth="1"/>
  </cols>
  <sheetData>
    <row r="1" spans="1:22" ht="20.7" x14ac:dyDescent="0.7">
      <c r="A1" s="1" t="s">
        <v>192</v>
      </c>
      <c r="B1" s="1"/>
    </row>
    <row r="2" spans="1:22" x14ac:dyDescent="0.5">
      <c r="A2" s="118" t="s">
        <v>199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</row>
    <row r="3" spans="1:22" x14ac:dyDescent="0.5">
      <c r="A3" s="118" t="s">
        <v>198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22" ht="14.7" thickBot="1" x14ac:dyDescent="0.55000000000000004">
      <c r="A4" s="26"/>
    </row>
    <row r="5" spans="1:22" ht="15.7" x14ac:dyDescent="0.55000000000000004">
      <c r="A5" s="2"/>
      <c r="B5" s="2"/>
      <c r="C5" s="2"/>
      <c r="D5" s="2"/>
      <c r="E5" s="2"/>
      <c r="F5" s="2"/>
      <c r="G5" s="2"/>
      <c r="H5" s="3" t="s">
        <v>0</v>
      </c>
      <c r="I5" s="4"/>
      <c r="J5" s="4"/>
      <c r="K5" s="4"/>
      <c r="L5" s="5"/>
      <c r="M5" s="3" t="s">
        <v>1</v>
      </c>
      <c r="N5" s="4"/>
      <c r="O5" s="4"/>
      <c r="P5" s="4"/>
      <c r="Q5" s="5"/>
      <c r="R5" s="3" t="s">
        <v>2</v>
      </c>
      <c r="S5" s="4"/>
      <c r="T5" s="4"/>
      <c r="U5" s="4"/>
      <c r="V5" s="5"/>
    </row>
    <row r="6" spans="1:22" ht="15.7" x14ac:dyDescent="0.55000000000000004">
      <c r="A6" s="2"/>
      <c r="B6" s="2"/>
      <c r="C6" s="2"/>
      <c r="D6" s="2"/>
      <c r="E6" s="2"/>
      <c r="F6" s="2"/>
      <c r="G6" s="2"/>
      <c r="H6" s="6">
        <v>0.62258546837894901</v>
      </c>
      <c r="I6" s="7">
        <v>0.166037012287443</v>
      </c>
      <c r="J6" s="7">
        <v>0.16532058455919599</v>
      </c>
      <c r="K6" s="7">
        <v>4.6056934774411203E-2</v>
      </c>
      <c r="L6" s="8">
        <v>0.99999999999999989</v>
      </c>
      <c r="M6" s="6">
        <v>0.63333259732980995</v>
      </c>
      <c r="N6" s="7">
        <v>0.166162504253552</v>
      </c>
      <c r="O6" s="7">
        <v>0.16495404910772099</v>
      </c>
      <c r="P6" s="7">
        <v>3.5550849308916201E-2</v>
      </c>
      <c r="Q6" s="8">
        <v>1</v>
      </c>
      <c r="R6" s="6">
        <v>0.63130630892500805</v>
      </c>
      <c r="S6" s="7">
        <v>0.1661388437097</v>
      </c>
      <c r="T6" s="7">
        <v>0.16502315654456901</v>
      </c>
      <c r="U6" s="7">
        <v>3.7531690820721997E-2</v>
      </c>
      <c r="V6" s="8">
        <v>0.99999999999999989</v>
      </c>
    </row>
    <row r="7" spans="1:22" ht="16" thickBot="1" x14ac:dyDescent="0.6">
      <c r="A7" s="2"/>
      <c r="B7" s="2"/>
      <c r="C7" s="2"/>
      <c r="D7" s="2"/>
      <c r="E7" s="2"/>
      <c r="F7" s="2"/>
      <c r="G7" s="2"/>
      <c r="H7" s="23">
        <f t="shared" ref="H7:V7" si="0">H83</f>
        <v>2337516.4411782841</v>
      </c>
      <c r="I7" s="24">
        <f t="shared" si="0"/>
        <v>623391.10978058551</v>
      </c>
      <c r="J7" s="24">
        <f t="shared" si="0"/>
        <v>620701.25966562273</v>
      </c>
      <c r="K7" s="24">
        <f t="shared" si="0"/>
        <v>172922.18937550488</v>
      </c>
      <c r="L7" s="25">
        <f t="shared" si="0"/>
        <v>3754530.9999999986</v>
      </c>
      <c r="M7" s="23">
        <f t="shared" si="0"/>
        <v>7999115.1572975349</v>
      </c>
      <c r="N7" s="24">
        <f t="shared" si="0"/>
        <v>2098665.0804852606</v>
      </c>
      <c r="O7" s="24">
        <f t="shared" si="0"/>
        <v>2083402.0545259351</v>
      </c>
      <c r="P7" s="24">
        <f t="shared" si="0"/>
        <v>449014.21269125526</v>
      </c>
      <c r="Q7" s="25">
        <f t="shared" si="0"/>
        <v>12630196.504999988</v>
      </c>
      <c r="R7" s="23">
        <f t="shared" si="0"/>
        <v>10343781.843923608</v>
      </c>
      <c r="S7" s="23">
        <f t="shared" si="0"/>
        <v>2722139.6821792172</v>
      </c>
      <c r="T7" s="24">
        <f t="shared" si="0"/>
        <v>2703859.4519977206</v>
      </c>
      <c r="U7" s="24">
        <f t="shared" si="0"/>
        <v>614946.52689943963</v>
      </c>
      <c r="V7" s="25">
        <f t="shared" si="0"/>
        <v>16384727.504999978</v>
      </c>
    </row>
    <row r="8" spans="1:22" ht="47.7" thickTop="1" thickBot="1" x14ac:dyDescent="0.6">
      <c r="A8" s="9" t="s">
        <v>3</v>
      </c>
      <c r="B8" s="9"/>
      <c r="C8" s="9" t="s">
        <v>4</v>
      </c>
      <c r="D8" s="9"/>
      <c r="E8" s="10" t="s">
        <v>5</v>
      </c>
      <c r="F8" s="10" t="s">
        <v>6</v>
      </c>
      <c r="G8" s="10" t="s">
        <v>7</v>
      </c>
      <c r="H8" s="11" t="s">
        <v>196</v>
      </c>
      <c r="I8" s="10" t="s">
        <v>193</v>
      </c>
      <c r="J8" s="10" t="s">
        <v>194</v>
      </c>
      <c r="K8" s="10" t="s">
        <v>195</v>
      </c>
      <c r="L8" s="12" t="s">
        <v>191</v>
      </c>
      <c r="M8" s="11" t="s">
        <v>196</v>
      </c>
      <c r="N8" s="10" t="s">
        <v>193</v>
      </c>
      <c r="O8" s="10" t="s">
        <v>194</v>
      </c>
      <c r="P8" s="10" t="s">
        <v>195</v>
      </c>
      <c r="Q8" s="12" t="s">
        <v>191</v>
      </c>
      <c r="R8" s="11" t="s">
        <v>196</v>
      </c>
      <c r="S8" s="10" t="s">
        <v>193</v>
      </c>
      <c r="T8" s="10" t="s">
        <v>194</v>
      </c>
      <c r="U8" s="10" t="s">
        <v>195</v>
      </c>
      <c r="V8" s="12" t="s">
        <v>191</v>
      </c>
    </row>
    <row r="9" spans="1:22" x14ac:dyDescent="0.5">
      <c r="A9" s="13" t="s">
        <v>56</v>
      </c>
      <c r="B9" s="18" t="s">
        <v>127</v>
      </c>
      <c r="C9" s="18" t="s">
        <v>9</v>
      </c>
      <c r="D9" s="18" t="s">
        <v>159</v>
      </c>
      <c r="E9" s="17">
        <v>88958.25</v>
      </c>
      <c r="F9" s="17">
        <v>0</v>
      </c>
      <c r="G9" s="17">
        <f>E9-F9</f>
        <v>88958.25</v>
      </c>
      <c r="H9" s="17">
        <f>F9*62.2585468378949%</f>
        <v>0</v>
      </c>
      <c r="I9" s="17">
        <f>F9*16.6037012287443%</f>
        <v>0</v>
      </c>
      <c r="J9" s="17">
        <f>F9*16.5320584559196%</f>
        <v>0</v>
      </c>
      <c r="K9" s="17">
        <f>F9*4.60569347744112%</f>
        <v>0</v>
      </c>
      <c r="L9" s="17">
        <f>SUM(H9:K9)</f>
        <v>0</v>
      </c>
      <c r="M9" s="17">
        <f>G9*63.333259732981%</f>
        <v>56340.159526414565</v>
      </c>
      <c r="N9" s="17">
        <f>G9*16.6162504253552%</f>
        <v>14781.525594013543</v>
      </c>
      <c r="O9" s="17">
        <f>G9*16.4954049107721%</f>
        <v>14674.023539036922</v>
      </c>
      <c r="P9" s="17">
        <f>G9*3.55508493089162%</f>
        <v>3162.5413405348945</v>
      </c>
      <c r="Q9" s="17">
        <f>SUM(M9:P9)</f>
        <v>88958.249999999927</v>
      </c>
      <c r="R9" s="17">
        <f>E9*63.1306308925008%</f>
        <v>56159.904455928088</v>
      </c>
      <c r="S9" s="17">
        <f>E9*16.61388437097%</f>
        <v>14779.420793438418</v>
      </c>
      <c r="T9" s="17">
        <f>E9*16.5023156544569%</f>
        <v>14680.171215680906</v>
      </c>
      <c r="U9" s="17">
        <f>E9*3.7531690820722%</f>
        <v>3338.7535349524924</v>
      </c>
      <c r="V9" s="17">
        <f>SUM(R9:U9)</f>
        <v>88958.249999999913</v>
      </c>
    </row>
    <row r="10" spans="1:22" x14ac:dyDescent="0.5">
      <c r="A10" s="14" t="s">
        <v>61</v>
      </c>
      <c r="B10" s="19" t="s">
        <v>131</v>
      </c>
      <c r="C10" s="19" t="s">
        <v>10</v>
      </c>
      <c r="D10" s="19" t="s">
        <v>160</v>
      </c>
      <c r="E10" s="20">
        <v>488750.80499999993</v>
      </c>
      <c r="F10" s="20">
        <v>38042</v>
      </c>
      <c r="G10" s="20">
        <f t="shared" ref="G10:G73" si="1">E10-F10</f>
        <v>450708.80499999993</v>
      </c>
      <c r="H10" s="20">
        <f t="shared" ref="H10:H73" si="2">F10*62.2585468378949%</f>
        <v>23684.396388071978</v>
      </c>
      <c r="I10" s="20">
        <f t="shared" ref="I10:I73" si="3">F10*16.6037012287443%</f>
        <v>6316.3800214389066</v>
      </c>
      <c r="J10" s="20">
        <f t="shared" ref="J10:J73" si="4">F10*16.5320584559196%</f>
        <v>6289.1256778009338</v>
      </c>
      <c r="K10" s="20">
        <f t="shared" ref="K10:K73" si="5">F10*4.60569347744112%</f>
        <v>1752.0979126881509</v>
      </c>
      <c r="L10" s="20">
        <f t="shared" ref="L10:L73" si="6">SUM(H10:K10)</f>
        <v>38041.999999999971</v>
      </c>
      <c r="M10" s="20">
        <f t="shared" ref="M10:M73" si="7">G10*63.333259732981%</f>
        <v>285448.57811006479</v>
      </c>
      <c r="N10" s="20">
        <f t="shared" ref="N10:N73" si="8">G10*16.6162504253552%</f>
        <v>74890.903727925834</v>
      </c>
      <c r="O10" s="20">
        <f t="shared" ref="O10:O73" si="9">G10*16.4954049107721%</f>
        <v>74346.242353252237</v>
      </c>
      <c r="P10" s="20">
        <f t="shared" ref="P10:P73" si="10">G10*3.55508493089162%</f>
        <v>16023.080808756695</v>
      </c>
      <c r="Q10" s="20">
        <f t="shared" ref="Q10:Q73" si="11">SUM(M10:P10)</f>
        <v>450708.80499999959</v>
      </c>
      <c r="R10" s="20">
        <f t="shared" ref="R10:R73" si="12">E10*63.1306308925008%</f>
        <v>308551.46668867627</v>
      </c>
      <c r="S10" s="20">
        <f t="shared" ref="S10:S73" si="13">E10*16.61388437097%</f>
        <v>81200.493604885036</v>
      </c>
      <c r="T10" s="20">
        <f t="shared" ref="T10:T73" si="14">E10*16.5023156544569%</f>
        <v>80655.200604799102</v>
      </c>
      <c r="U10" s="20">
        <f t="shared" ref="U10:U73" si="15">E10*3.7531690820722%</f>
        <v>18343.644101638984</v>
      </c>
      <c r="V10" s="20">
        <f t="shared" ref="V10:V73" si="16">SUM(R10:U10)</f>
        <v>488750.80499999941</v>
      </c>
    </row>
    <row r="11" spans="1:22" x14ac:dyDescent="0.5">
      <c r="A11" s="14" t="s">
        <v>90</v>
      </c>
      <c r="B11" s="19" t="s">
        <v>122</v>
      </c>
      <c r="C11" s="19" t="s">
        <v>11</v>
      </c>
      <c r="D11" s="19" t="s">
        <v>161</v>
      </c>
      <c r="E11" s="20">
        <v>241692.16499999998</v>
      </c>
      <c r="F11" s="20">
        <v>53238</v>
      </c>
      <c r="G11" s="20">
        <f t="shared" si="1"/>
        <v>188454.16499999998</v>
      </c>
      <c r="H11" s="20">
        <f t="shared" si="2"/>
        <v>33145.205165558487</v>
      </c>
      <c r="I11" s="20">
        <f t="shared" si="3"/>
        <v>8839.4784601588908</v>
      </c>
      <c r="J11" s="20">
        <f t="shared" si="4"/>
        <v>8801.3372807624764</v>
      </c>
      <c r="K11" s="20">
        <f t="shared" si="5"/>
        <v>2451.9790935201036</v>
      </c>
      <c r="L11" s="20">
        <f t="shared" si="6"/>
        <v>53237.999999999956</v>
      </c>
      <c r="M11" s="20">
        <f t="shared" si="7"/>
        <v>119354.16579707056</v>
      </c>
      <c r="N11" s="20">
        <f t="shared" si="8"/>
        <v>31314.015993412086</v>
      </c>
      <c r="O11" s="20">
        <f t="shared" si="9"/>
        <v>31086.277587964552</v>
      </c>
      <c r="P11" s="20">
        <f t="shared" si="10"/>
        <v>6699.7056215526291</v>
      </c>
      <c r="Q11" s="20">
        <f t="shared" si="11"/>
        <v>188454.1649999998</v>
      </c>
      <c r="R11" s="20">
        <f t="shared" si="12"/>
        <v>152581.78858224399</v>
      </c>
      <c r="S11" s="20">
        <f t="shared" si="13"/>
        <v>40154.456826794012</v>
      </c>
      <c r="T11" s="20">
        <f t="shared" si="14"/>
        <v>39884.803980390796</v>
      </c>
      <c r="U11" s="20">
        <f t="shared" si="15"/>
        <v>9071.1156105709251</v>
      </c>
      <c r="V11" s="20">
        <f t="shared" si="16"/>
        <v>241692.16499999975</v>
      </c>
    </row>
    <row r="12" spans="1:22" x14ac:dyDescent="0.5">
      <c r="A12" s="14" t="s">
        <v>79</v>
      </c>
      <c r="B12" s="19" t="s">
        <v>98</v>
      </c>
      <c r="C12" s="19" t="s">
        <v>12</v>
      </c>
      <c r="D12" s="19" t="s">
        <v>162</v>
      </c>
      <c r="E12" s="20">
        <v>178296.34499999997</v>
      </c>
      <c r="F12" s="20">
        <v>71863</v>
      </c>
      <c r="G12" s="20">
        <f t="shared" si="1"/>
        <v>106433.34499999997</v>
      </c>
      <c r="H12" s="20">
        <f t="shared" si="2"/>
        <v>44740.859514116411</v>
      </c>
      <c r="I12" s="20">
        <f t="shared" si="3"/>
        <v>11931.917814012517</v>
      </c>
      <c r="J12" s="20">
        <f t="shared" si="4"/>
        <v>11880.433168177502</v>
      </c>
      <c r="K12" s="20">
        <f t="shared" si="5"/>
        <v>3309.7895036935124</v>
      </c>
      <c r="L12" s="20">
        <f t="shared" si="6"/>
        <v>71862.999999999942</v>
      </c>
      <c r="M12" s="20">
        <f t="shared" si="7"/>
        <v>67407.706831349729</v>
      </c>
      <c r="N12" s="20">
        <f t="shared" si="8"/>
        <v>17685.231141282264</v>
      </c>
      <c r="O12" s="20">
        <f t="shared" si="9"/>
        <v>17556.611217829006</v>
      </c>
      <c r="P12" s="20">
        <f t="shared" si="10"/>
        <v>3783.7958095388885</v>
      </c>
      <c r="Q12" s="20">
        <f t="shared" si="11"/>
        <v>106433.34499999988</v>
      </c>
      <c r="R12" s="20">
        <f t="shared" si="12"/>
        <v>112559.60745676978</v>
      </c>
      <c r="S12" s="20">
        <f t="shared" si="13"/>
        <v>29621.948595965743</v>
      </c>
      <c r="T12" s="20">
        <f t="shared" si="14"/>
        <v>29423.025652259479</v>
      </c>
      <c r="U12" s="20">
        <f t="shared" si="15"/>
        <v>6691.763295004781</v>
      </c>
      <c r="V12" s="20">
        <f t="shared" si="16"/>
        <v>178296.34499999977</v>
      </c>
    </row>
    <row r="13" spans="1:22" x14ac:dyDescent="0.5">
      <c r="A13" s="14" t="s">
        <v>90</v>
      </c>
      <c r="B13" s="19" t="s">
        <v>122</v>
      </c>
      <c r="C13" s="19" t="s">
        <v>14</v>
      </c>
      <c r="D13" s="19" t="s">
        <v>163</v>
      </c>
      <c r="E13" s="20">
        <v>73860.704999999987</v>
      </c>
      <c r="F13" s="20">
        <v>2046</v>
      </c>
      <c r="G13" s="20">
        <f t="shared" si="1"/>
        <v>71814.704999999987</v>
      </c>
      <c r="H13" s="20">
        <f t="shared" si="2"/>
        <v>1273.8098683033297</v>
      </c>
      <c r="I13" s="20">
        <f t="shared" si="3"/>
        <v>339.71172714010839</v>
      </c>
      <c r="J13" s="20">
        <f t="shared" si="4"/>
        <v>338.24591600811499</v>
      </c>
      <c r="K13" s="20">
        <f t="shared" si="5"/>
        <v>94.232488548445318</v>
      </c>
      <c r="L13" s="20">
        <f t="shared" si="6"/>
        <v>2045.9999999999986</v>
      </c>
      <c r="M13" s="20">
        <f t="shared" si="7"/>
        <v>45482.593644124085</v>
      </c>
      <c r="N13" s="20">
        <f t="shared" si="8"/>
        <v>11932.91122503008</v>
      </c>
      <c r="O13" s="20">
        <f t="shared" si="9"/>
        <v>11846.126375226495</v>
      </c>
      <c r="P13" s="20">
        <f t="shared" si="10"/>
        <v>2553.0737556192703</v>
      </c>
      <c r="Q13" s="20">
        <f t="shared" si="11"/>
        <v>71814.704999999944</v>
      </c>
      <c r="R13" s="20">
        <f t="shared" si="12"/>
        <v>46628.729048148867</v>
      </c>
      <c r="S13" s="20">
        <f t="shared" si="13"/>
        <v>12271.132124283253</v>
      </c>
      <c r="T13" s="20">
        <f t="shared" si="14"/>
        <v>12188.726683707229</v>
      </c>
      <c r="U13" s="20">
        <f t="shared" si="15"/>
        <v>2772.1171438605547</v>
      </c>
      <c r="V13" s="20">
        <f t="shared" si="16"/>
        <v>73860.7049999999</v>
      </c>
    </row>
    <row r="14" spans="1:22" x14ac:dyDescent="0.5">
      <c r="A14" s="14" t="s">
        <v>8</v>
      </c>
      <c r="B14" s="19" t="s">
        <v>136</v>
      </c>
      <c r="C14" s="19" t="s">
        <v>15</v>
      </c>
      <c r="D14" s="19" t="s">
        <v>164</v>
      </c>
      <c r="E14" s="20">
        <v>57896.864999999998</v>
      </c>
      <c r="F14" s="20">
        <v>12511</v>
      </c>
      <c r="G14" s="20">
        <f t="shared" si="1"/>
        <v>45385.864999999998</v>
      </c>
      <c r="H14" s="20">
        <f t="shared" si="2"/>
        <v>7789.1667948890308</v>
      </c>
      <c r="I14" s="20">
        <f t="shared" si="3"/>
        <v>2077.2890607281993</v>
      </c>
      <c r="J14" s="20">
        <f t="shared" si="4"/>
        <v>2068.3258334201009</v>
      </c>
      <c r="K14" s="20">
        <f t="shared" si="5"/>
        <v>576.21831096265851</v>
      </c>
      <c r="L14" s="20">
        <f t="shared" si="6"/>
        <v>12510.999999999991</v>
      </c>
      <c r="M14" s="20">
        <f t="shared" si="7"/>
        <v>28744.347762510115</v>
      </c>
      <c r="N14" s="20">
        <f t="shared" si="8"/>
        <v>7541.4289861136367</v>
      </c>
      <c r="O14" s="20">
        <f t="shared" si="9"/>
        <v>7486.5822040063949</v>
      </c>
      <c r="P14" s="20">
        <f t="shared" si="10"/>
        <v>1613.5060473698138</v>
      </c>
      <c r="Q14" s="20">
        <f t="shared" si="11"/>
        <v>45385.864999999954</v>
      </c>
      <c r="R14" s="20">
        <f t="shared" si="12"/>
        <v>36550.656141479478</v>
      </c>
      <c r="S14" s="20">
        <f t="shared" si="13"/>
        <v>9618.9182055165984</v>
      </c>
      <c r="T14" s="20">
        <f t="shared" si="14"/>
        <v>9554.323416334777</v>
      </c>
      <c r="U14" s="20">
        <f t="shared" si="15"/>
        <v>2172.9672366690806</v>
      </c>
      <c r="V14" s="20">
        <f t="shared" si="16"/>
        <v>57896.864999999932</v>
      </c>
    </row>
    <row r="15" spans="1:22" x14ac:dyDescent="0.5">
      <c r="A15" s="14" t="s">
        <v>56</v>
      </c>
      <c r="B15" s="19" t="s">
        <v>127</v>
      </c>
      <c r="C15" s="19" t="s">
        <v>17</v>
      </c>
      <c r="D15" s="19" t="s">
        <v>165</v>
      </c>
      <c r="E15" s="20">
        <v>346331.69999999995</v>
      </c>
      <c r="F15" s="20">
        <v>21000</v>
      </c>
      <c r="G15" s="20">
        <f t="shared" si="1"/>
        <v>325331.69999999995</v>
      </c>
      <c r="H15" s="20">
        <f t="shared" si="2"/>
        <v>13074.29483595793</v>
      </c>
      <c r="I15" s="20">
        <f t="shared" si="3"/>
        <v>3486.777258036303</v>
      </c>
      <c r="J15" s="20">
        <f t="shared" si="4"/>
        <v>3471.7322757431157</v>
      </c>
      <c r="K15" s="20">
        <f t="shared" si="5"/>
        <v>967.19563026263529</v>
      </c>
      <c r="L15" s="20">
        <f t="shared" si="6"/>
        <v>20999.999999999985</v>
      </c>
      <c r="M15" s="20">
        <f t="shared" si="7"/>
        <v>206043.17055472251</v>
      </c>
      <c r="N15" s="20">
        <f t="shared" si="8"/>
        <v>54057.929985065297</v>
      </c>
      <c r="O15" s="20">
        <f t="shared" si="9"/>
        <v>53664.781218098346</v>
      </c>
      <c r="P15" s="20">
        <f t="shared" si="10"/>
        <v>11565.818242113532</v>
      </c>
      <c r="Q15" s="20">
        <f t="shared" si="11"/>
        <v>325331.69999999966</v>
      </c>
      <c r="R15" s="20">
        <f t="shared" si="12"/>
        <v>218641.38719072315</v>
      </c>
      <c r="S15" s="20">
        <f t="shared" si="13"/>
        <v>57539.148178014693</v>
      </c>
      <c r="T15" s="20">
        <f t="shared" si="14"/>
        <v>57152.750345446701</v>
      </c>
      <c r="U15" s="20">
        <f t="shared" si="15"/>
        <v>12998.414285815043</v>
      </c>
      <c r="V15" s="20">
        <f t="shared" si="16"/>
        <v>346331.69999999955</v>
      </c>
    </row>
    <row r="16" spans="1:22" x14ac:dyDescent="0.5">
      <c r="A16" s="14" t="s">
        <v>18</v>
      </c>
      <c r="B16" s="19" t="s">
        <v>166</v>
      </c>
      <c r="C16" s="19" t="s">
        <v>18</v>
      </c>
      <c r="D16" s="19" t="s">
        <v>167</v>
      </c>
      <c r="E16" s="20">
        <v>2777227.92</v>
      </c>
      <c r="F16" s="20">
        <v>1102913</v>
      </c>
      <c r="G16" s="20">
        <f t="shared" si="1"/>
        <v>1674314.92</v>
      </c>
      <c r="H16" s="20">
        <f t="shared" si="2"/>
        <v>686657.6066862318</v>
      </c>
      <c r="I16" s="20">
        <f t="shared" si="3"/>
        <v>183124.37933298061</v>
      </c>
      <c r="J16" s="20">
        <f t="shared" si="4"/>
        <v>182334.22187793654</v>
      </c>
      <c r="K16" s="20">
        <f t="shared" si="5"/>
        <v>50796.792102850181</v>
      </c>
      <c r="L16" s="20">
        <f t="shared" si="6"/>
        <v>1102912.9999999993</v>
      </c>
      <c r="M16" s="20">
        <f t="shared" si="7"/>
        <v>1060398.2170316528</v>
      </c>
      <c r="N16" s="20">
        <f t="shared" si="8"/>
        <v>278208.36001628556</v>
      </c>
      <c r="O16" s="20">
        <f t="shared" si="9"/>
        <v>276185.02553546993</v>
      </c>
      <c r="P16" s="20">
        <f t="shared" si="10"/>
        <v>59523.317416590078</v>
      </c>
      <c r="Q16" s="20">
        <f t="shared" si="11"/>
        <v>1674314.9199999985</v>
      </c>
      <c r="R16" s="20">
        <f t="shared" si="12"/>
        <v>1753281.5072186771</v>
      </c>
      <c r="S16" s="20">
        <f t="shared" si="13"/>
        <v>461405.43534709513</v>
      </c>
      <c r="T16" s="20">
        <f t="shared" si="14"/>
        <v>458306.91780210775</v>
      </c>
      <c r="U16" s="20">
        <f t="shared" si="15"/>
        <v>104234.05963211684</v>
      </c>
      <c r="V16" s="20">
        <f t="shared" si="16"/>
        <v>2777227.9199999971</v>
      </c>
    </row>
    <row r="17" spans="1:22" x14ac:dyDescent="0.5">
      <c r="A17" s="14" t="s">
        <v>29</v>
      </c>
      <c r="B17" s="19" t="s">
        <v>118</v>
      </c>
      <c r="C17" s="19" t="s">
        <v>168</v>
      </c>
      <c r="D17" s="19" t="s">
        <v>169</v>
      </c>
      <c r="E17" s="20">
        <v>43921.259999999995</v>
      </c>
      <c r="F17" s="20">
        <v>0</v>
      </c>
      <c r="G17" s="20">
        <f t="shared" si="1"/>
        <v>43921.259999999995</v>
      </c>
      <c r="H17" s="20">
        <f t="shared" si="2"/>
        <v>0</v>
      </c>
      <c r="I17" s="20">
        <f t="shared" si="3"/>
        <v>0</v>
      </c>
      <c r="J17" s="20">
        <f t="shared" si="4"/>
        <v>0</v>
      </c>
      <c r="K17" s="20">
        <f t="shared" si="5"/>
        <v>0</v>
      </c>
      <c r="L17" s="20">
        <f t="shared" si="6"/>
        <v>0</v>
      </c>
      <c r="M17" s="20">
        <f t="shared" si="7"/>
        <v>27816.765673797887</v>
      </c>
      <c r="N17" s="20">
        <f t="shared" si="8"/>
        <v>7298.0665515713627</v>
      </c>
      <c r="O17" s="20">
        <f t="shared" si="9"/>
        <v>7244.9896789129807</v>
      </c>
      <c r="P17" s="20">
        <f t="shared" si="10"/>
        <v>1561.4380957177286</v>
      </c>
      <c r="Q17" s="20">
        <f t="shared" si="11"/>
        <v>43921.259999999951</v>
      </c>
      <c r="R17" s="20">
        <f t="shared" si="12"/>
        <v>27727.768533935592</v>
      </c>
      <c r="S17" s="20">
        <f t="shared" si="13"/>
        <v>7297.0273506730964</v>
      </c>
      <c r="T17" s="20">
        <f t="shared" si="14"/>
        <v>7248.0249646147158</v>
      </c>
      <c r="U17" s="20">
        <f t="shared" si="15"/>
        <v>1648.439150776544</v>
      </c>
      <c r="V17" s="20">
        <f t="shared" si="16"/>
        <v>43921.259999999951</v>
      </c>
    </row>
    <row r="18" spans="1:22" x14ac:dyDescent="0.5">
      <c r="A18" s="14" t="s">
        <v>61</v>
      </c>
      <c r="B18" s="19" t="s">
        <v>131</v>
      </c>
      <c r="C18" s="19" t="s">
        <v>19</v>
      </c>
      <c r="D18" s="19" t="s">
        <v>170</v>
      </c>
      <c r="E18" s="20">
        <v>56692.124999999993</v>
      </c>
      <c r="F18" s="20">
        <v>11470</v>
      </c>
      <c r="G18" s="20">
        <f t="shared" si="1"/>
        <v>45222.124999999993</v>
      </c>
      <c r="H18" s="20">
        <f t="shared" si="2"/>
        <v>7141.0553223065453</v>
      </c>
      <c r="I18" s="20">
        <f t="shared" si="3"/>
        <v>1904.4445309369712</v>
      </c>
      <c r="J18" s="20">
        <f t="shared" si="4"/>
        <v>1896.2271048939779</v>
      </c>
      <c r="K18" s="20">
        <f t="shared" si="5"/>
        <v>528.27304186249648</v>
      </c>
      <c r="L18" s="20">
        <f t="shared" si="6"/>
        <v>11469.999999999991</v>
      </c>
      <c r="M18" s="20">
        <f t="shared" si="7"/>
        <v>28640.645883023328</v>
      </c>
      <c r="N18" s="20">
        <f t="shared" si="8"/>
        <v>7514.2215376671593</v>
      </c>
      <c r="O18" s="20">
        <f t="shared" si="9"/>
        <v>7459.572628005496</v>
      </c>
      <c r="P18" s="20">
        <f t="shared" si="10"/>
        <v>1607.6849513039717</v>
      </c>
      <c r="Q18" s="20">
        <f t="shared" si="11"/>
        <v>45222.124999999949</v>
      </c>
      <c r="R18" s="20">
        <f t="shared" si="12"/>
        <v>35790.096178865162</v>
      </c>
      <c r="S18" s="20">
        <f t="shared" si="13"/>
        <v>9418.7640949457727</v>
      </c>
      <c r="T18" s="20">
        <f t="shared" si="14"/>
        <v>9355.5134187192725</v>
      </c>
      <c r="U18" s="20">
        <f t="shared" si="15"/>
        <v>2127.7513074697235</v>
      </c>
      <c r="V18" s="20">
        <f t="shared" si="16"/>
        <v>56692.124999999927</v>
      </c>
    </row>
    <row r="19" spans="1:22" x14ac:dyDescent="0.5">
      <c r="A19" s="14" t="s">
        <v>68</v>
      </c>
      <c r="B19" s="19" t="s">
        <v>103</v>
      </c>
      <c r="C19" s="19" t="s">
        <v>171</v>
      </c>
      <c r="D19" s="19" t="s">
        <v>172</v>
      </c>
      <c r="E19" s="20">
        <v>642475.21499999997</v>
      </c>
      <c r="F19" s="20">
        <v>461103</v>
      </c>
      <c r="G19" s="20">
        <f t="shared" si="1"/>
        <v>181372.21499999997</v>
      </c>
      <c r="H19" s="20">
        <f t="shared" si="2"/>
        <v>287076.02722593851</v>
      </c>
      <c r="I19" s="20">
        <f t="shared" si="3"/>
        <v>76560.16447677683</v>
      </c>
      <c r="J19" s="20">
        <f t="shared" si="4"/>
        <v>76229.817501998943</v>
      </c>
      <c r="K19" s="20">
        <f t="shared" si="5"/>
        <v>21236.990795285328</v>
      </c>
      <c r="L19" s="20">
        <f t="shared" si="6"/>
        <v>461102.99999999965</v>
      </c>
      <c r="M19" s="20">
        <f t="shared" si="7"/>
        <v>114868.9360094107</v>
      </c>
      <c r="N19" s="20">
        <f t="shared" si="8"/>
        <v>30137.261446413642</v>
      </c>
      <c r="O19" s="20">
        <f t="shared" si="9"/>
        <v>29918.081259886123</v>
      </c>
      <c r="P19" s="20">
        <f t="shared" si="10"/>
        <v>6447.9362842893497</v>
      </c>
      <c r="Q19" s="20">
        <f t="shared" si="11"/>
        <v>181372.21499999982</v>
      </c>
      <c r="R19" s="20">
        <f t="shared" si="12"/>
        <v>405598.65655745089</v>
      </c>
      <c r="S19" s="20">
        <f t="shared" si="13"/>
        <v>106740.08933224088</v>
      </c>
      <c r="T19" s="20">
        <f t="shared" si="14"/>
        <v>106023.28798095063</v>
      </c>
      <c r="U19" s="20">
        <f t="shared" si="15"/>
        <v>24113.18112935689</v>
      </c>
      <c r="V19" s="20">
        <f t="shared" si="16"/>
        <v>642475.21499999927</v>
      </c>
    </row>
    <row r="20" spans="1:22" x14ac:dyDescent="0.5">
      <c r="A20" s="14" t="s">
        <v>52</v>
      </c>
      <c r="B20" s="19" t="s">
        <v>120</v>
      </c>
      <c r="C20" s="19" t="s">
        <v>21</v>
      </c>
      <c r="D20" s="19" t="s">
        <v>173</v>
      </c>
      <c r="E20" s="20">
        <v>297832.63499999995</v>
      </c>
      <c r="F20" s="20">
        <v>125635</v>
      </c>
      <c r="G20" s="20">
        <f t="shared" si="1"/>
        <v>172197.63499999995</v>
      </c>
      <c r="H20" s="20">
        <f t="shared" si="2"/>
        <v>78218.52531978926</v>
      </c>
      <c r="I20" s="20">
        <f t="shared" si="3"/>
        <v>20860.0600387329</v>
      </c>
      <c r="J20" s="20">
        <f t="shared" si="4"/>
        <v>20770.051641094589</v>
      </c>
      <c r="K20" s="20">
        <f t="shared" si="5"/>
        <v>5786.3630003831513</v>
      </c>
      <c r="L20" s="20">
        <f t="shared" si="6"/>
        <v>125634.9999999999</v>
      </c>
      <c r="M20" s="20">
        <f t="shared" si="7"/>
        <v>109058.37542860056</v>
      </c>
      <c r="N20" s="20">
        <f t="shared" si="8"/>
        <v>28612.790258139088</v>
      </c>
      <c r="O20" s="20">
        <f t="shared" si="9"/>
        <v>28404.697140023407</v>
      </c>
      <c r="P20" s="20">
        <f t="shared" si="10"/>
        <v>6121.7721732367527</v>
      </c>
      <c r="Q20" s="20">
        <f t="shared" si="11"/>
        <v>172197.63499999981</v>
      </c>
      <c r="R20" s="20">
        <f t="shared" si="12"/>
        <v>188023.62147925911</v>
      </c>
      <c r="S20" s="20">
        <f t="shared" si="13"/>
        <v>49481.569597913112</v>
      </c>
      <c r="T20" s="20">
        <f t="shared" si="14"/>
        <v>49149.281549686471</v>
      </c>
      <c r="U20" s="20">
        <f t="shared" si="15"/>
        <v>11178.162373140944</v>
      </c>
      <c r="V20" s="20">
        <f t="shared" si="16"/>
        <v>297832.6349999996</v>
      </c>
    </row>
    <row r="21" spans="1:22" x14ac:dyDescent="0.5">
      <c r="A21" s="14" t="s">
        <v>79</v>
      </c>
      <c r="B21" s="19" t="s">
        <v>98</v>
      </c>
      <c r="C21" s="19" t="s">
        <v>22</v>
      </c>
      <c r="D21" s="19" t="s">
        <v>174</v>
      </c>
      <c r="E21" s="20">
        <v>151703.05499999999</v>
      </c>
      <c r="F21" s="20">
        <v>24486</v>
      </c>
      <c r="G21" s="20">
        <f t="shared" si="1"/>
        <v>127217.05499999999</v>
      </c>
      <c r="H21" s="20">
        <f t="shared" si="2"/>
        <v>15244.627778726946</v>
      </c>
      <c r="I21" s="20">
        <f t="shared" si="3"/>
        <v>4065.5822828703294</v>
      </c>
      <c r="J21" s="20">
        <f t="shared" si="4"/>
        <v>4048.0398335164728</v>
      </c>
      <c r="K21" s="20">
        <f t="shared" si="5"/>
        <v>1127.7501048862327</v>
      </c>
      <c r="L21" s="20">
        <f t="shared" si="6"/>
        <v>24485.999999999978</v>
      </c>
      <c r="M21" s="20">
        <f t="shared" si="7"/>
        <v>80570.707867799283</v>
      </c>
      <c r="N21" s="20">
        <f t="shared" si="8"/>
        <v>21138.704442561859</v>
      </c>
      <c r="O21" s="20">
        <f t="shared" si="9"/>
        <v>20984.968337809642</v>
      </c>
      <c r="P21" s="20">
        <f t="shared" si="10"/>
        <v>4522.6743518291041</v>
      </c>
      <c r="Q21" s="20">
        <f t="shared" si="11"/>
        <v>127217.05499999988</v>
      </c>
      <c r="R21" s="20">
        <f t="shared" si="12"/>
        <v>95771.095704697465</v>
      </c>
      <c r="S21" s="20">
        <f t="shared" si="13"/>
        <v>25203.770144929018</v>
      </c>
      <c r="T21" s="20">
        <f t="shared" si="14"/>
        <v>25034.51699355436</v>
      </c>
      <c r="U21" s="20">
        <f t="shared" si="15"/>
        <v>5693.6721568189841</v>
      </c>
      <c r="V21" s="20">
        <f t="shared" si="16"/>
        <v>151703.05499999985</v>
      </c>
    </row>
    <row r="22" spans="1:22" x14ac:dyDescent="0.5">
      <c r="A22" s="14" t="s">
        <v>13</v>
      </c>
      <c r="B22" s="19" t="s">
        <v>114</v>
      </c>
      <c r="C22" s="19" t="s">
        <v>23</v>
      </c>
      <c r="D22" s="19" t="s">
        <v>175</v>
      </c>
      <c r="E22" s="20">
        <v>166334.84999999998</v>
      </c>
      <c r="F22" s="20">
        <v>18162</v>
      </c>
      <c r="G22" s="20">
        <f t="shared" si="1"/>
        <v>148172.84999999998</v>
      </c>
      <c r="H22" s="20">
        <f t="shared" si="2"/>
        <v>11307.397276698472</v>
      </c>
      <c r="I22" s="20">
        <f t="shared" si="3"/>
        <v>3015.5642171645395</v>
      </c>
      <c r="J22" s="20">
        <f t="shared" si="4"/>
        <v>3002.5524567641173</v>
      </c>
      <c r="K22" s="20">
        <f t="shared" si="5"/>
        <v>836.48604937285631</v>
      </c>
      <c r="L22" s="20">
        <f t="shared" si="6"/>
        <v>18161.999999999985</v>
      </c>
      <c r="M22" s="20">
        <f t="shared" si="7"/>
        <v>93842.695944260311</v>
      </c>
      <c r="N22" s="20">
        <f t="shared" si="8"/>
        <v>24620.771818385918</v>
      </c>
      <c r="O22" s="20">
        <f t="shared" si="9"/>
        <v>24441.711575330974</v>
      </c>
      <c r="P22" s="20">
        <f t="shared" si="10"/>
        <v>5267.6706620226432</v>
      </c>
      <c r="Q22" s="20">
        <f t="shared" si="11"/>
        <v>148172.84999999983</v>
      </c>
      <c r="R22" s="20">
        <f t="shared" si="12"/>
        <v>105008.24019909484</v>
      </c>
      <c r="S22" s="20">
        <f t="shared" si="13"/>
        <v>27634.679647626384</v>
      </c>
      <c r="T22" s="20">
        <f t="shared" si="14"/>
        <v>27449.101990367399</v>
      </c>
      <c r="U22" s="20">
        <f t="shared" si="15"/>
        <v>6242.8281629111698</v>
      </c>
      <c r="V22" s="20">
        <f t="shared" si="16"/>
        <v>166334.8499999998</v>
      </c>
    </row>
    <row r="23" spans="1:22" x14ac:dyDescent="0.5">
      <c r="A23" s="14" t="s">
        <v>8</v>
      </c>
      <c r="B23" s="19" t="s">
        <v>136</v>
      </c>
      <c r="C23" s="19" t="s">
        <v>24</v>
      </c>
      <c r="D23" s="19" t="s">
        <v>176</v>
      </c>
      <c r="E23" s="20">
        <v>377951.98499999999</v>
      </c>
      <c r="F23" s="20">
        <v>23196</v>
      </c>
      <c r="G23" s="20">
        <f t="shared" si="1"/>
        <v>354755.98499999999</v>
      </c>
      <c r="H23" s="20">
        <f t="shared" si="2"/>
        <v>14441.492524518102</v>
      </c>
      <c r="I23" s="20">
        <f t="shared" si="3"/>
        <v>3851.3945370195279</v>
      </c>
      <c r="J23" s="20">
        <f t="shared" si="4"/>
        <v>3834.7762794351102</v>
      </c>
      <c r="K23" s="20">
        <f t="shared" si="5"/>
        <v>1068.3366590272421</v>
      </c>
      <c r="L23" s="20">
        <f t="shared" si="6"/>
        <v>23195.999999999982</v>
      </c>
      <c r="M23" s="20">
        <f t="shared" si="7"/>
        <v>224678.5293983451</v>
      </c>
      <c r="N23" s="20">
        <f t="shared" si="8"/>
        <v>58947.142866535527</v>
      </c>
      <c r="O23" s="20">
        <f t="shared" si="9"/>
        <v>58518.436170947927</v>
      </c>
      <c r="P23" s="20">
        <f t="shared" si="10"/>
        <v>12611.876564171136</v>
      </c>
      <c r="Q23" s="20">
        <f t="shared" si="11"/>
        <v>354755.98499999964</v>
      </c>
      <c r="R23" s="20">
        <f t="shared" si="12"/>
        <v>238603.47260122997</v>
      </c>
      <c r="S23" s="20">
        <f t="shared" si="13"/>
        <v>62792.50576568587</v>
      </c>
      <c r="T23" s="20">
        <f t="shared" si="14"/>
        <v>62370.829586985594</v>
      </c>
      <c r="U23" s="20">
        <f t="shared" si="15"/>
        <v>14185.177046098157</v>
      </c>
      <c r="V23" s="20">
        <f t="shared" si="16"/>
        <v>377951.98499999958</v>
      </c>
    </row>
    <row r="24" spans="1:22" x14ac:dyDescent="0.5">
      <c r="A24" s="14" t="s">
        <v>29</v>
      </c>
      <c r="B24" s="19" t="s">
        <v>118</v>
      </c>
      <c r="C24" s="19" t="s">
        <v>26</v>
      </c>
      <c r="D24" s="19" t="s">
        <v>177</v>
      </c>
      <c r="E24" s="20">
        <v>694860.70499999996</v>
      </c>
      <c r="F24" s="20">
        <v>123092</v>
      </c>
      <c r="G24" s="20">
        <f t="shared" si="1"/>
        <v>571768.70499999996</v>
      </c>
      <c r="H24" s="20">
        <f t="shared" si="2"/>
        <v>76635.290473701592</v>
      </c>
      <c r="I24" s="20">
        <f t="shared" si="3"/>
        <v>20437.827916485934</v>
      </c>
      <c r="J24" s="20">
        <f t="shared" si="4"/>
        <v>20349.641394560553</v>
      </c>
      <c r="K24" s="20">
        <f t="shared" si="5"/>
        <v>5669.2402152518234</v>
      </c>
      <c r="L24" s="20">
        <f t="shared" si="6"/>
        <v>123091.9999999999</v>
      </c>
      <c r="M24" s="20">
        <f t="shared" si="7"/>
        <v>362119.7590095519</v>
      </c>
      <c r="N24" s="20">
        <f t="shared" si="8"/>
        <v>95006.519876610415</v>
      </c>
      <c r="O24" s="20">
        <f t="shared" si="9"/>
        <v>94315.563042828027</v>
      </c>
      <c r="P24" s="20">
        <f t="shared" si="10"/>
        <v>20326.86307100916</v>
      </c>
      <c r="Q24" s="20">
        <f t="shared" si="11"/>
        <v>571768.70499999949</v>
      </c>
      <c r="R24" s="20">
        <f t="shared" si="12"/>
        <v>438669.94689057878</v>
      </c>
      <c r="S24" s="20">
        <f t="shared" si="13"/>
        <v>115443.35406800693</v>
      </c>
      <c r="T24" s="20">
        <f t="shared" si="14"/>
        <v>114668.10689788457</v>
      </c>
      <c r="U24" s="20">
        <f t="shared" si="15"/>
        <v>26079.297143528915</v>
      </c>
      <c r="V24" s="20">
        <f t="shared" si="16"/>
        <v>694860.70499999914</v>
      </c>
    </row>
    <row r="25" spans="1:22" x14ac:dyDescent="0.5">
      <c r="A25" s="14" t="s">
        <v>86</v>
      </c>
      <c r="B25" s="19" t="s">
        <v>125</v>
      </c>
      <c r="C25" s="19">
        <v>4</v>
      </c>
      <c r="D25" s="19" t="s">
        <v>178</v>
      </c>
      <c r="E25" s="20">
        <v>130777.42499999999</v>
      </c>
      <c r="F25" s="20">
        <v>9000</v>
      </c>
      <c r="G25" s="20">
        <f t="shared" si="1"/>
        <v>121777.42499999999</v>
      </c>
      <c r="H25" s="20">
        <f t="shared" si="2"/>
        <v>5603.2692154105407</v>
      </c>
      <c r="I25" s="20">
        <f t="shared" si="3"/>
        <v>1494.333110586987</v>
      </c>
      <c r="J25" s="20">
        <f t="shared" si="4"/>
        <v>1487.885261032764</v>
      </c>
      <c r="K25" s="20">
        <f t="shared" si="5"/>
        <v>414.51241296970085</v>
      </c>
      <c r="L25" s="20">
        <f t="shared" si="6"/>
        <v>8999.9999999999945</v>
      </c>
      <c r="M25" s="20">
        <f t="shared" si="7"/>
        <v>77125.612871386125</v>
      </c>
      <c r="N25" s="20">
        <f t="shared" si="8"/>
        <v>20234.841899549108</v>
      </c>
      <c r="O25" s="20">
        <f t="shared" si="9"/>
        <v>20087.679343661806</v>
      </c>
      <c r="P25" s="20">
        <f t="shared" si="10"/>
        <v>4329.2908854028437</v>
      </c>
      <c r="Q25" s="20">
        <f t="shared" si="11"/>
        <v>121777.42499999989</v>
      </c>
      <c r="R25" s="20">
        <f t="shared" si="12"/>
        <v>82560.613467467047</v>
      </c>
      <c r="S25" s="20">
        <f t="shared" si="13"/>
        <v>21727.210172832009</v>
      </c>
      <c r="T25" s="20">
        <f t="shared" si="14"/>
        <v>21581.303478270631</v>
      </c>
      <c r="U25" s="20">
        <f t="shared" si="15"/>
        <v>4908.2978814301587</v>
      </c>
      <c r="V25" s="20">
        <f t="shared" si="16"/>
        <v>130777.42499999984</v>
      </c>
    </row>
    <row r="26" spans="1:22" x14ac:dyDescent="0.5">
      <c r="A26" s="14" t="s">
        <v>52</v>
      </c>
      <c r="B26" s="19" t="s">
        <v>120</v>
      </c>
      <c r="C26" s="19" t="s">
        <v>28</v>
      </c>
      <c r="D26" s="19" t="s">
        <v>179</v>
      </c>
      <c r="E26" s="20">
        <v>88188.209999999992</v>
      </c>
      <c r="F26" s="20">
        <v>26196</v>
      </c>
      <c r="G26" s="20">
        <f t="shared" si="1"/>
        <v>61992.209999999992</v>
      </c>
      <c r="H26" s="20">
        <f t="shared" si="2"/>
        <v>16309.248929654948</v>
      </c>
      <c r="I26" s="20">
        <f t="shared" si="3"/>
        <v>4349.5055738818564</v>
      </c>
      <c r="J26" s="20">
        <f t="shared" si="4"/>
        <v>4330.7380331126978</v>
      </c>
      <c r="K26" s="20">
        <f t="shared" si="5"/>
        <v>1206.507463350476</v>
      </c>
      <c r="L26" s="20">
        <f t="shared" si="6"/>
        <v>26195.999999999982</v>
      </c>
      <c r="M26" s="20">
        <f t="shared" si="7"/>
        <v>39261.687373515015</v>
      </c>
      <c r="N26" s="20">
        <f t="shared" si="8"/>
        <v>10300.780857812088</v>
      </c>
      <c r="O26" s="20">
        <f t="shared" si="9"/>
        <v>10225.866052636151</v>
      </c>
      <c r="P26" s="20">
        <f t="shared" si="10"/>
        <v>2203.8757160366877</v>
      </c>
      <c r="Q26" s="20">
        <f t="shared" si="11"/>
        <v>61992.209999999941</v>
      </c>
      <c r="R26" s="20">
        <f t="shared" si="12"/>
        <v>55673.773345803471</v>
      </c>
      <c r="S26" s="20">
        <f t="shared" si="13"/>
        <v>14651.487238228199</v>
      </c>
      <c r="T26" s="20">
        <f t="shared" si="14"/>
        <v>14553.096784215324</v>
      </c>
      <c r="U26" s="20">
        <f t="shared" si="15"/>
        <v>3309.8526317529036</v>
      </c>
      <c r="V26" s="20">
        <f t="shared" si="16"/>
        <v>88188.20999999989</v>
      </c>
    </row>
    <row r="27" spans="1:22" x14ac:dyDescent="0.5">
      <c r="A27" s="14" t="s">
        <v>16</v>
      </c>
      <c r="B27" s="19" t="s">
        <v>140</v>
      </c>
      <c r="C27" s="19" t="s">
        <v>30</v>
      </c>
      <c r="D27" s="19" t="s">
        <v>180</v>
      </c>
      <c r="E27" s="20">
        <v>455730.16499999998</v>
      </c>
      <c r="F27" s="20">
        <v>153118</v>
      </c>
      <c r="G27" s="20">
        <f t="shared" si="1"/>
        <v>302612.16499999998</v>
      </c>
      <c r="H27" s="20">
        <f t="shared" si="2"/>
        <v>95329.041747247917</v>
      </c>
      <c r="I27" s="20">
        <f t="shared" si="3"/>
        <v>25423.255247428697</v>
      </c>
      <c r="J27" s="20">
        <f t="shared" si="4"/>
        <v>25313.557266534972</v>
      </c>
      <c r="K27" s="20">
        <f t="shared" si="5"/>
        <v>7052.1457387882947</v>
      </c>
      <c r="L27" s="20">
        <f t="shared" si="6"/>
        <v>153117.99999999988</v>
      </c>
      <c r="M27" s="20">
        <f t="shared" si="7"/>
        <v>191654.14844304699</v>
      </c>
      <c r="N27" s="20">
        <f t="shared" si="8"/>
        <v>50282.795153989078</v>
      </c>
      <c r="O27" s="20">
        <f t="shared" si="9"/>
        <v>49917.101926003765</v>
      </c>
      <c r="P27" s="20">
        <f t="shared" si="10"/>
        <v>10758.119476959884</v>
      </c>
      <c r="Q27" s="20">
        <f t="shared" si="11"/>
        <v>302612.16499999969</v>
      </c>
      <c r="R27" s="20">
        <f t="shared" si="12"/>
        <v>287705.32833193481</v>
      </c>
      <c r="S27" s="20">
        <f t="shared" si="13"/>
        <v>75714.482656730775</v>
      </c>
      <c r="T27" s="20">
        <f t="shared" si="14"/>
        <v>75206.030360877252</v>
      </c>
      <c r="U27" s="20">
        <f t="shared" si="15"/>
        <v>17104.323650456619</v>
      </c>
      <c r="V27" s="20">
        <f t="shared" si="16"/>
        <v>455730.16499999946</v>
      </c>
    </row>
    <row r="28" spans="1:22" x14ac:dyDescent="0.5">
      <c r="A28" s="14" t="s">
        <v>36</v>
      </c>
      <c r="B28" s="19" t="s">
        <v>106</v>
      </c>
      <c r="C28" s="19" t="s">
        <v>31</v>
      </c>
      <c r="D28" s="19" t="s">
        <v>181</v>
      </c>
      <c r="E28" s="20">
        <v>114039.40499999998</v>
      </c>
      <c r="F28" s="20">
        <v>3471</v>
      </c>
      <c r="G28" s="20">
        <f t="shared" si="1"/>
        <v>110568.40499999998</v>
      </c>
      <c r="H28" s="20">
        <f t="shared" si="2"/>
        <v>2160.994160743332</v>
      </c>
      <c r="I28" s="20">
        <f t="shared" si="3"/>
        <v>576.31446964971462</v>
      </c>
      <c r="J28" s="20">
        <f t="shared" si="4"/>
        <v>573.82774900496929</v>
      </c>
      <c r="K28" s="20">
        <f t="shared" si="5"/>
        <v>159.8636206019813</v>
      </c>
      <c r="L28" s="20">
        <f t="shared" si="6"/>
        <v>3470.9999999999977</v>
      </c>
      <c r="M28" s="20">
        <f t="shared" si="7"/>
        <v>70026.575121264337</v>
      </c>
      <c r="N28" s="20">
        <f t="shared" si="8"/>
        <v>18372.323066120956</v>
      </c>
      <c r="O28" s="20">
        <f t="shared" si="9"/>
        <v>18238.706108132381</v>
      </c>
      <c r="P28" s="20">
        <f t="shared" si="10"/>
        <v>3930.8007044822161</v>
      </c>
      <c r="Q28" s="20">
        <f t="shared" si="11"/>
        <v>110568.40499999988</v>
      </c>
      <c r="R28" s="20">
        <f t="shared" si="12"/>
        <v>71993.795842554086</v>
      </c>
      <c r="S28" s="20">
        <f t="shared" si="13"/>
        <v>18946.374884042176</v>
      </c>
      <c r="T28" s="20">
        <f t="shared" si="14"/>
        <v>18819.142583564502</v>
      </c>
      <c r="U28" s="20">
        <f t="shared" si="15"/>
        <v>4280.0916898390979</v>
      </c>
      <c r="V28" s="20">
        <f t="shared" si="16"/>
        <v>114039.40499999987</v>
      </c>
    </row>
    <row r="29" spans="1:22" x14ac:dyDescent="0.5">
      <c r="A29" s="14" t="s">
        <v>16</v>
      </c>
      <c r="B29" s="19" t="s">
        <v>140</v>
      </c>
      <c r="C29" s="19" t="s">
        <v>32</v>
      </c>
      <c r="D29" s="19" t="s">
        <v>182</v>
      </c>
      <c r="E29" s="20">
        <v>85284</v>
      </c>
      <c r="F29" s="20">
        <v>56150</v>
      </c>
      <c r="G29" s="20">
        <f t="shared" si="1"/>
        <v>29134</v>
      </c>
      <c r="H29" s="20">
        <f t="shared" si="2"/>
        <v>34958.174049477988</v>
      </c>
      <c r="I29" s="20">
        <f t="shared" si="3"/>
        <v>9322.9782399399246</v>
      </c>
      <c r="J29" s="20">
        <f t="shared" si="4"/>
        <v>9282.7508229988543</v>
      </c>
      <c r="K29" s="20">
        <f t="shared" si="5"/>
        <v>2586.0968875831891</v>
      </c>
      <c r="L29" s="20">
        <f t="shared" si="6"/>
        <v>56149.999999999956</v>
      </c>
      <c r="M29" s="20">
        <f t="shared" si="7"/>
        <v>18451.511890606682</v>
      </c>
      <c r="N29" s="20">
        <f t="shared" si="8"/>
        <v>4840.9783989229836</v>
      </c>
      <c r="O29" s="20">
        <f t="shared" si="9"/>
        <v>4805.7712667043434</v>
      </c>
      <c r="P29" s="20">
        <f t="shared" si="10"/>
        <v>1035.7384437659646</v>
      </c>
      <c r="Q29" s="20">
        <f t="shared" si="11"/>
        <v>29133.999999999971</v>
      </c>
      <c r="R29" s="20">
        <f t="shared" si="12"/>
        <v>53840.32725036038</v>
      </c>
      <c r="S29" s="20">
        <f t="shared" si="13"/>
        <v>14168.985146938052</v>
      </c>
      <c r="T29" s="20">
        <f t="shared" si="14"/>
        <v>14073.834882747024</v>
      </c>
      <c r="U29" s="20">
        <f t="shared" si="15"/>
        <v>3200.8527199544546</v>
      </c>
      <c r="V29" s="20">
        <f t="shared" si="16"/>
        <v>85283.999999999898</v>
      </c>
    </row>
    <row r="30" spans="1:22" x14ac:dyDescent="0.5">
      <c r="A30" s="14" t="s">
        <v>68</v>
      </c>
      <c r="B30" s="19" t="s">
        <v>103</v>
      </c>
      <c r="C30" s="19" t="s">
        <v>33</v>
      </c>
      <c r="D30" s="19" t="s">
        <v>183</v>
      </c>
      <c r="E30" s="20">
        <v>178851.10499999998</v>
      </c>
      <c r="F30" s="20">
        <v>0</v>
      </c>
      <c r="G30" s="20">
        <f t="shared" si="1"/>
        <v>178851.10499999998</v>
      </c>
      <c r="H30" s="20">
        <f t="shared" si="2"/>
        <v>0</v>
      </c>
      <c r="I30" s="20">
        <f t="shared" si="3"/>
        <v>0</v>
      </c>
      <c r="J30" s="20">
        <f t="shared" si="4"/>
        <v>0</v>
      </c>
      <c r="K30" s="20">
        <f t="shared" si="5"/>
        <v>0</v>
      </c>
      <c r="L30" s="20">
        <f t="shared" si="6"/>
        <v>0</v>
      </c>
      <c r="M30" s="20">
        <f t="shared" si="7"/>
        <v>113272.23486495655</v>
      </c>
      <c r="N30" s="20">
        <f t="shared" si="8"/>
        <v>29718.347495314971</v>
      </c>
      <c r="O30" s="20">
        <f t="shared" si="9"/>
        <v>29502.21395714016</v>
      </c>
      <c r="P30" s="20">
        <f t="shared" si="10"/>
        <v>6358.3086825881483</v>
      </c>
      <c r="Q30" s="20">
        <f t="shared" si="11"/>
        <v>178851.10499999986</v>
      </c>
      <c r="R30" s="20">
        <f t="shared" si="12"/>
        <v>112909.83094470901</v>
      </c>
      <c r="S30" s="20">
        <f t="shared" si="13"/>
        <v>29714.115780902135</v>
      </c>
      <c r="T30" s="20">
        <f t="shared" si="14"/>
        <v>29514.573898584145</v>
      </c>
      <c r="U30" s="20">
        <f t="shared" si="15"/>
        <v>6712.5843758044857</v>
      </c>
      <c r="V30" s="20">
        <f t="shared" si="16"/>
        <v>178851.10499999978</v>
      </c>
    </row>
    <row r="31" spans="1:22" x14ac:dyDescent="0.5">
      <c r="A31" s="14" t="s">
        <v>46</v>
      </c>
      <c r="B31" s="19" t="s">
        <v>95</v>
      </c>
      <c r="C31" s="19" t="s">
        <v>34</v>
      </c>
      <c r="D31" s="19" t="s">
        <v>184</v>
      </c>
      <c r="E31" s="20">
        <v>185703.84</v>
      </c>
      <c r="F31" s="20">
        <v>83925</v>
      </c>
      <c r="G31" s="20">
        <f t="shared" si="1"/>
        <v>101778.84</v>
      </c>
      <c r="H31" s="20">
        <f t="shared" si="2"/>
        <v>52250.485433703296</v>
      </c>
      <c r="I31" s="20">
        <f t="shared" si="3"/>
        <v>13934.656256223654</v>
      </c>
      <c r="J31" s="20">
        <f t="shared" si="4"/>
        <v>13874.530059130524</v>
      </c>
      <c r="K31" s="20">
        <f t="shared" si="5"/>
        <v>3865.3282509424603</v>
      </c>
      <c r="L31" s="20">
        <f t="shared" si="6"/>
        <v>83924.999999999942</v>
      </c>
      <c r="M31" s="20">
        <f t="shared" si="7"/>
        <v>64459.857090415149</v>
      </c>
      <c r="N31" s="20">
        <f t="shared" si="8"/>
        <v>16911.826934421588</v>
      </c>
      <c r="O31" s="20">
        <f t="shared" si="9"/>
        <v>16788.831771486875</v>
      </c>
      <c r="P31" s="20">
        <f t="shared" si="10"/>
        <v>3618.3242036762927</v>
      </c>
      <c r="Q31" s="20">
        <f t="shared" si="11"/>
        <v>101778.83999999991</v>
      </c>
      <c r="R31" s="20">
        <f t="shared" si="12"/>
        <v>117236.00578360024</v>
      </c>
      <c r="S31" s="20">
        <f t="shared" si="13"/>
        <v>30852.621250051128</v>
      </c>
      <c r="T31" s="20">
        <f t="shared" si="14"/>
        <v>30645.433859247594</v>
      </c>
      <c r="U31" s="20">
        <f t="shared" si="15"/>
        <v>6969.779107100826</v>
      </c>
      <c r="V31" s="20">
        <f t="shared" si="16"/>
        <v>185703.83999999979</v>
      </c>
    </row>
    <row r="32" spans="1:22" x14ac:dyDescent="0.5">
      <c r="A32" s="14" t="s">
        <v>46</v>
      </c>
      <c r="B32" s="19" t="s">
        <v>95</v>
      </c>
      <c r="C32" s="19" t="s">
        <v>35</v>
      </c>
      <c r="D32" s="19" t="s">
        <v>185</v>
      </c>
      <c r="E32" s="20">
        <v>119161.62</v>
      </c>
      <c r="F32" s="20">
        <v>31367</v>
      </c>
      <c r="G32" s="20">
        <f t="shared" si="1"/>
        <v>87794.62</v>
      </c>
      <c r="H32" s="20">
        <f t="shared" si="2"/>
        <v>19528.638386642495</v>
      </c>
      <c r="I32" s="20">
        <f t="shared" si="3"/>
        <v>5208.0829644202249</v>
      </c>
      <c r="J32" s="20">
        <f t="shared" si="4"/>
        <v>5185.6107758683002</v>
      </c>
      <c r="K32" s="20">
        <f t="shared" si="5"/>
        <v>1444.6678730689562</v>
      </c>
      <c r="L32" s="20">
        <f t="shared" si="6"/>
        <v>31366.999999999975</v>
      </c>
      <c r="M32" s="20">
        <f t="shared" si="7"/>
        <v>55603.19471618368</v>
      </c>
      <c r="N32" s="20">
        <f t="shared" si="8"/>
        <v>14588.173919188981</v>
      </c>
      <c r="O32" s="20">
        <f t="shared" si="9"/>
        <v>14482.078058873703</v>
      </c>
      <c r="P32" s="20">
        <f t="shared" si="10"/>
        <v>3121.1733057535603</v>
      </c>
      <c r="Q32" s="20">
        <f t="shared" si="11"/>
        <v>87794.619999999937</v>
      </c>
      <c r="R32" s="20">
        <f t="shared" si="12"/>
        <v>75227.482487724395</v>
      </c>
      <c r="S32" s="20">
        <f t="shared" si="13"/>
        <v>19797.373761374656</v>
      </c>
      <c r="T32" s="20">
        <f t="shared" si="14"/>
        <v>19664.426671364443</v>
      </c>
      <c r="U32" s="20">
        <f t="shared" si="15"/>
        <v>4472.3370795363626</v>
      </c>
      <c r="V32" s="20">
        <f t="shared" si="16"/>
        <v>119161.61999999985</v>
      </c>
    </row>
    <row r="33" spans="1:22" x14ac:dyDescent="0.5">
      <c r="A33" s="14" t="s">
        <v>56</v>
      </c>
      <c r="B33" s="19" t="s">
        <v>127</v>
      </c>
      <c r="C33" s="19" t="s">
        <v>37</v>
      </c>
      <c r="D33" s="19" t="s">
        <v>186</v>
      </c>
      <c r="E33" s="20">
        <v>73407.375</v>
      </c>
      <c r="F33" s="20">
        <v>20750</v>
      </c>
      <c r="G33" s="20">
        <f t="shared" si="1"/>
        <v>52657.375</v>
      </c>
      <c r="H33" s="20">
        <f t="shared" si="2"/>
        <v>12918.648468863192</v>
      </c>
      <c r="I33" s="20">
        <f t="shared" si="3"/>
        <v>3445.2680049644423</v>
      </c>
      <c r="J33" s="20">
        <f t="shared" si="4"/>
        <v>3430.4021296033166</v>
      </c>
      <c r="K33" s="20">
        <f t="shared" si="5"/>
        <v>955.68139656903247</v>
      </c>
      <c r="L33" s="20">
        <f t="shared" si="6"/>
        <v>20749.999999999982</v>
      </c>
      <c r="M33" s="20">
        <f t="shared" si="7"/>
        <v>33349.632077319802</v>
      </c>
      <c r="N33" s="20">
        <f t="shared" si="8"/>
        <v>8749.6812974183831</v>
      </c>
      <c r="O33" s="20">
        <f t="shared" si="9"/>
        <v>8686.0472216336802</v>
      </c>
      <c r="P33" s="20">
        <f t="shared" si="10"/>
        <v>1872.0144036280913</v>
      </c>
      <c r="Q33" s="20">
        <f t="shared" si="11"/>
        <v>52657.374999999956</v>
      </c>
      <c r="R33" s="20">
        <f t="shared" si="12"/>
        <v>46342.538959123907</v>
      </c>
      <c r="S33" s="20">
        <f t="shared" si="13"/>
        <v>12195.816402264338</v>
      </c>
      <c r="T33" s="20">
        <f t="shared" si="14"/>
        <v>12113.916736150881</v>
      </c>
      <c r="U33" s="20">
        <f t="shared" si="15"/>
        <v>2755.1029024607974</v>
      </c>
      <c r="V33" s="20">
        <f t="shared" si="16"/>
        <v>73407.374999999927</v>
      </c>
    </row>
    <row r="34" spans="1:22" x14ac:dyDescent="0.5">
      <c r="A34" s="14" t="s">
        <v>29</v>
      </c>
      <c r="B34" s="19" t="s">
        <v>118</v>
      </c>
      <c r="C34" s="19" t="s">
        <v>38</v>
      </c>
      <c r="D34" s="19" t="s">
        <v>187</v>
      </c>
      <c r="E34" s="20">
        <v>83672.50499999999</v>
      </c>
      <c r="F34" s="20">
        <v>11000</v>
      </c>
      <c r="G34" s="20">
        <f t="shared" si="1"/>
        <v>72672.50499999999</v>
      </c>
      <c r="H34" s="20">
        <f t="shared" si="2"/>
        <v>6848.4401521684395</v>
      </c>
      <c r="I34" s="20">
        <f t="shared" si="3"/>
        <v>1826.4071351618729</v>
      </c>
      <c r="J34" s="20">
        <f t="shared" si="4"/>
        <v>1818.5264301511559</v>
      </c>
      <c r="K34" s="20">
        <f t="shared" si="5"/>
        <v>506.62628251852323</v>
      </c>
      <c r="L34" s="20">
        <f t="shared" si="6"/>
        <v>10999.999999999993</v>
      </c>
      <c r="M34" s="20">
        <f t="shared" si="7"/>
        <v>46025.866346113595</v>
      </c>
      <c r="N34" s="20">
        <f t="shared" si="8"/>
        <v>12075.445421178778</v>
      </c>
      <c r="O34" s="20">
        <f t="shared" si="9"/>
        <v>11987.623958551098</v>
      </c>
      <c r="P34" s="20">
        <f t="shared" si="10"/>
        <v>2583.569274156459</v>
      </c>
      <c r="Q34" s="20">
        <f t="shared" si="11"/>
        <v>72672.504999999917</v>
      </c>
      <c r="R34" s="20">
        <f t="shared" si="12"/>
        <v>52822.980290059262</v>
      </c>
      <c r="S34" s="20">
        <f t="shared" si="13"/>
        <v>13901.253230994087</v>
      </c>
      <c r="T34" s="20">
        <f t="shared" si="14"/>
        <v>13807.900891091231</v>
      </c>
      <c r="U34" s="20">
        <f t="shared" si="15"/>
        <v>3140.3705878553151</v>
      </c>
      <c r="V34" s="20">
        <f t="shared" si="16"/>
        <v>83672.504999999888</v>
      </c>
    </row>
    <row r="35" spans="1:22" x14ac:dyDescent="0.5">
      <c r="A35" s="14" t="s">
        <v>20</v>
      </c>
      <c r="B35" s="19" t="s">
        <v>133</v>
      </c>
      <c r="C35" s="19" t="s">
        <v>39</v>
      </c>
      <c r="D35" s="19" t="s">
        <v>188</v>
      </c>
      <c r="E35" s="20">
        <v>84228.299999999988</v>
      </c>
      <c r="F35" s="20">
        <v>21841</v>
      </c>
      <c r="G35" s="20">
        <f t="shared" si="1"/>
        <v>62387.299999999988</v>
      </c>
      <c r="H35" s="20">
        <f t="shared" si="2"/>
        <v>13597.889214864625</v>
      </c>
      <c r="I35" s="20">
        <f t="shared" si="3"/>
        <v>3626.4143853700425</v>
      </c>
      <c r="J35" s="20">
        <f t="shared" si="4"/>
        <v>3610.7668873573994</v>
      </c>
      <c r="K35" s="20">
        <f t="shared" si="5"/>
        <v>1005.9295124079151</v>
      </c>
      <c r="L35" s="20">
        <f t="shared" si="6"/>
        <v>21840.999999999982</v>
      </c>
      <c r="M35" s="20">
        <f t="shared" si="7"/>
        <v>39511.910749394046</v>
      </c>
      <c r="N35" s="20">
        <f t="shared" si="8"/>
        <v>10366.430001617622</v>
      </c>
      <c r="O35" s="20">
        <f t="shared" si="9"/>
        <v>10291.037747898119</v>
      </c>
      <c r="P35" s="20">
        <f t="shared" si="10"/>
        <v>2217.9215010901471</v>
      </c>
      <c r="Q35" s="20">
        <f t="shared" si="11"/>
        <v>62387.29999999993</v>
      </c>
      <c r="R35" s="20">
        <f t="shared" si="12"/>
        <v>53173.857180028237</v>
      </c>
      <c r="S35" s="20">
        <f t="shared" si="13"/>
        <v>13993.592369633719</v>
      </c>
      <c r="T35" s="20">
        <f t="shared" si="14"/>
        <v>13899.61993638292</v>
      </c>
      <c r="U35" s="20">
        <f t="shared" si="15"/>
        <v>3161.2305139550181</v>
      </c>
      <c r="V35" s="20">
        <f t="shared" si="16"/>
        <v>84228.299999999886</v>
      </c>
    </row>
    <row r="36" spans="1:22" x14ac:dyDescent="0.5">
      <c r="A36" s="14" t="s">
        <v>25</v>
      </c>
      <c r="B36" s="19" t="s">
        <v>100</v>
      </c>
      <c r="C36" s="19" t="s">
        <v>41</v>
      </c>
      <c r="D36" s="19" t="s">
        <v>189</v>
      </c>
      <c r="E36" s="20">
        <v>81407.924999999988</v>
      </c>
      <c r="F36" s="20">
        <v>36720</v>
      </c>
      <c r="G36" s="20">
        <f t="shared" si="1"/>
        <v>44687.924999999988</v>
      </c>
      <c r="H36" s="20">
        <f t="shared" si="2"/>
        <v>22861.338398875007</v>
      </c>
      <c r="I36" s="20">
        <f t="shared" si="3"/>
        <v>6096.8790911949072</v>
      </c>
      <c r="J36" s="20">
        <f t="shared" si="4"/>
        <v>6070.5718650136769</v>
      </c>
      <c r="K36" s="20">
        <f t="shared" si="5"/>
        <v>1691.2106449163794</v>
      </c>
      <c r="L36" s="20">
        <f t="shared" si="6"/>
        <v>36719.999999999964</v>
      </c>
      <c r="M36" s="20">
        <f t="shared" si="7"/>
        <v>28302.319609529739</v>
      </c>
      <c r="N36" s="20">
        <f t="shared" si="8"/>
        <v>7425.4575278949105</v>
      </c>
      <c r="O36" s="20">
        <f t="shared" si="9"/>
        <v>7371.4541749721502</v>
      </c>
      <c r="P36" s="20">
        <f t="shared" si="10"/>
        <v>1588.6936876031486</v>
      </c>
      <c r="Q36" s="20">
        <f t="shared" si="11"/>
        <v>44687.924999999952</v>
      </c>
      <c r="R36" s="20">
        <f t="shared" si="12"/>
        <v>51393.336648993871</v>
      </c>
      <c r="S36" s="20">
        <f t="shared" si="13"/>
        <v>13525.018528305975</v>
      </c>
      <c r="T36" s="20">
        <f t="shared" si="14"/>
        <v>13434.19275124353</v>
      </c>
      <c r="U36" s="20">
        <f t="shared" si="15"/>
        <v>3055.3770714565244</v>
      </c>
      <c r="V36" s="20">
        <f t="shared" si="16"/>
        <v>81407.924999999901</v>
      </c>
    </row>
    <row r="37" spans="1:22" x14ac:dyDescent="0.5">
      <c r="A37" s="14" t="s">
        <v>73</v>
      </c>
      <c r="B37" s="19" t="s">
        <v>146</v>
      </c>
      <c r="C37" s="19" t="s">
        <v>42</v>
      </c>
      <c r="D37" s="19" t="s">
        <v>190</v>
      </c>
      <c r="E37" s="20">
        <v>73838.97</v>
      </c>
      <c r="F37" s="20">
        <v>2340</v>
      </c>
      <c r="G37" s="20">
        <f t="shared" si="1"/>
        <v>71498.97</v>
      </c>
      <c r="H37" s="20">
        <f t="shared" si="2"/>
        <v>1456.8499960067406</v>
      </c>
      <c r="I37" s="20">
        <f t="shared" si="3"/>
        <v>388.5266087526166</v>
      </c>
      <c r="J37" s="20">
        <f t="shared" si="4"/>
        <v>386.85016786851861</v>
      </c>
      <c r="K37" s="20">
        <f t="shared" si="5"/>
        <v>107.77322737212221</v>
      </c>
      <c r="L37" s="20">
        <f t="shared" si="6"/>
        <v>2339.9999999999982</v>
      </c>
      <c r="M37" s="20">
        <f t="shared" si="7"/>
        <v>45282.62837650616</v>
      </c>
      <c r="N37" s="20">
        <f t="shared" si="8"/>
        <v>11880.447906749587</v>
      </c>
      <c r="O37" s="20">
        <f t="shared" si="9"/>
        <v>11794.044608531471</v>
      </c>
      <c r="P37" s="20">
        <f t="shared" si="10"/>
        <v>2541.8491082127202</v>
      </c>
      <c r="Q37" s="20">
        <f t="shared" si="11"/>
        <v>71498.969999999928</v>
      </c>
      <c r="R37" s="20">
        <f t="shared" si="12"/>
        <v>46615.007605524392</v>
      </c>
      <c r="S37" s="20">
        <f t="shared" si="13"/>
        <v>12267.521096515226</v>
      </c>
      <c r="T37" s="20">
        <f t="shared" si="14"/>
        <v>12185.139905399734</v>
      </c>
      <c r="U37" s="20">
        <f t="shared" si="15"/>
        <v>2771.3013925605669</v>
      </c>
      <c r="V37" s="20">
        <f t="shared" si="16"/>
        <v>73838.969999999914</v>
      </c>
    </row>
    <row r="38" spans="1:22" x14ac:dyDescent="0.5">
      <c r="A38" s="14" t="s">
        <v>46</v>
      </c>
      <c r="B38" s="19" t="s">
        <v>95</v>
      </c>
      <c r="C38" s="19" t="s">
        <v>43</v>
      </c>
      <c r="D38" s="19" t="s">
        <v>96</v>
      </c>
      <c r="E38" s="20">
        <v>95144.444999999992</v>
      </c>
      <c r="F38" s="20">
        <v>22000</v>
      </c>
      <c r="G38" s="20">
        <f t="shared" si="1"/>
        <v>73144.444999999992</v>
      </c>
      <c r="H38" s="20">
        <f t="shared" si="2"/>
        <v>13696.880304336879</v>
      </c>
      <c r="I38" s="20">
        <f t="shared" si="3"/>
        <v>3652.8142703237459</v>
      </c>
      <c r="J38" s="20">
        <f t="shared" si="4"/>
        <v>3637.0528603023117</v>
      </c>
      <c r="K38" s="20">
        <f t="shared" si="5"/>
        <v>1013.2525650370465</v>
      </c>
      <c r="L38" s="20">
        <f t="shared" si="6"/>
        <v>21999.999999999985</v>
      </c>
      <c r="M38" s="20">
        <f t="shared" si="7"/>
        <v>46324.761332097427</v>
      </c>
      <c r="N38" s="20">
        <f t="shared" si="8"/>
        <v>12153.8641534362</v>
      </c>
      <c r="O38" s="20">
        <f t="shared" si="9"/>
        <v>12065.472372486996</v>
      </c>
      <c r="P38" s="20">
        <f t="shared" si="10"/>
        <v>2600.3471419793086</v>
      </c>
      <c r="Q38" s="20">
        <f t="shared" si="11"/>
        <v>73144.444999999934</v>
      </c>
      <c r="R38" s="20">
        <f t="shared" si="12"/>
        <v>60065.288387668421</v>
      </c>
      <c r="S38" s="20">
        <f t="shared" si="13"/>
        <v>15807.188077701145</v>
      </c>
      <c r="T38" s="20">
        <f t="shared" si="14"/>
        <v>15701.036641581135</v>
      </c>
      <c r="U38" s="20">
        <f t="shared" si="15"/>
        <v>3570.9318930491886</v>
      </c>
      <c r="V38" s="20">
        <f t="shared" si="16"/>
        <v>95144.444999999876</v>
      </c>
    </row>
    <row r="39" spans="1:22" x14ac:dyDescent="0.5">
      <c r="A39" s="14" t="s">
        <v>46</v>
      </c>
      <c r="B39" s="19" t="s">
        <v>95</v>
      </c>
      <c r="C39" s="19" t="s">
        <v>44</v>
      </c>
      <c r="D39" s="19" t="s">
        <v>97</v>
      </c>
      <c r="E39" s="20">
        <v>92156.4</v>
      </c>
      <c r="F39" s="20">
        <v>16000</v>
      </c>
      <c r="G39" s="20">
        <f t="shared" si="1"/>
        <v>76156.399999999994</v>
      </c>
      <c r="H39" s="20">
        <f t="shared" si="2"/>
        <v>9961.3674940631845</v>
      </c>
      <c r="I39" s="20">
        <f t="shared" si="3"/>
        <v>2656.5921965990879</v>
      </c>
      <c r="J39" s="20">
        <f t="shared" si="4"/>
        <v>2645.1293529471359</v>
      </c>
      <c r="K39" s="20">
        <f t="shared" si="5"/>
        <v>736.91095639057926</v>
      </c>
      <c r="L39" s="20">
        <f t="shared" si="6"/>
        <v>15999.999999999987</v>
      </c>
      <c r="M39" s="20">
        <f t="shared" si="7"/>
        <v>48232.330615287938</v>
      </c>
      <c r="N39" s="20">
        <f t="shared" si="8"/>
        <v>12654.338138935207</v>
      </c>
      <c r="O39" s="20">
        <f t="shared" si="9"/>
        <v>12562.306545467241</v>
      </c>
      <c r="P39" s="20">
        <f t="shared" si="10"/>
        <v>2707.4247003095456</v>
      </c>
      <c r="Q39" s="20">
        <f t="shared" si="11"/>
        <v>76156.399999999936</v>
      </c>
      <c r="R39" s="20">
        <f t="shared" si="12"/>
        <v>58178.916727816599</v>
      </c>
      <c r="S39" s="20">
        <f t="shared" si="13"/>
        <v>15310.757736448593</v>
      </c>
      <c r="T39" s="20">
        <f t="shared" si="14"/>
        <v>15207.940023783918</v>
      </c>
      <c r="U39" s="20">
        <f t="shared" si="15"/>
        <v>3458.7855119507844</v>
      </c>
      <c r="V39" s="20">
        <f t="shared" si="16"/>
        <v>92156.399999999892</v>
      </c>
    </row>
    <row r="40" spans="1:22" x14ac:dyDescent="0.5">
      <c r="A40" s="14" t="s">
        <v>79</v>
      </c>
      <c r="B40" s="19" t="s">
        <v>98</v>
      </c>
      <c r="C40" s="19" t="s">
        <v>45</v>
      </c>
      <c r="D40" s="19" t="s">
        <v>99</v>
      </c>
      <c r="E40" s="20">
        <v>90661.859999999986</v>
      </c>
      <c r="F40" s="20">
        <v>7523</v>
      </c>
      <c r="G40" s="20">
        <f t="shared" si="1"/>
        <v>83138.859999999986</v>
      </c>
      <c r="H40" s="20">
        <f t="shared" si="2"/>
        <v>4683.7104786148338</v>
      </c>
      <c r="I40" s="20">
        <f t="shared" si="3"/>
        <v>1249.0964434384337</v>
      </c>
      <c r="J40" s="20">
        <f t="shared" si="4"/>
        <v>1243.7067576388315</v>
      </c>
      <c r="K40" s="20">
        <f t="shared" si="5"/>
        <v>346.48632030789548</v>
      </c>
      <c r="L40" s="20">
        <f t="shared" si="6"/>
        <v>7522.9999999999945</v>
      </c>
      <c r="M40" s="20">
        <f t="shared" si="7"/>
        <v>52654.550142839435</v>
      </c>
      <c r="N40" s="20">
        <f t="shared" si="8"/>
        <v>13814.561178385462</v>
      </c>
      <c r="O40" s="20">
        <f t="shared" si="9"/>
        <v>13714.091595199938</v>
      </c>
      <c r="P40" s="20">
        <f t="shared" si="10"/>
        <v>2955.6570835750804</v>
      </c>
      <c r="Q40" s="20">
        <f t="shared" si="11"/>
        <v>83138.859999999899</v>
      </c>
      <c r="R40" s="20">
        <f t="shared" si="12"/>
        <v>57235.40419687581</v>
      </c>
      <c r="S40" s="20">
        <f t="shared" si="13"/>
        <v>15062.456588970697</v>
      </c>
      <c r="T40" s="20">
        <f t="shared" si="14"/>
        <v>14961.306315401796</v>
      </c>
      <c r="U40" s="20">
        <f t="shared" si="15"/>
        <v>3402.6928987515821</v>
      </c>
      <c r="V40" s="20">
        <f t="shared" si="16"/>
        <v>90661.859999999899</v>
      </c>
    </row>
    <row r="41" spans="1:22" x14ac:dyDescent="0.5">
      <c r="A41" s="14" t="s">
        <v>25</v>
      </c>
      <c r="B41" s="19" t="s">
        <v>100</v>
      </c>
      <c r="C41" s="19" t="s">
        <v>47</v>
      </c>
      <c r="D41" s="19" t="s">
        <v>101</v>
      </c>
      <c r="E41" s="20">
        <v>155312.09999999998</v>
      </c>
      <c r="F41" s="20">
        <v>62820</v>
      </c>
      <c r="G41" s="20">
        <f t="shared" si="1"/>
        <v>92492.099999999977</v>
      </c>
      <c r="H41" s="20">
        <f t="shared" si="2"/>
        <v>39110.819123565576</v>
      </c>
      <c r="I41" s="20">
        <f t="shared" si="3"/>
        <v>10430.445111897168</v>
      </c>
      <c r="J41" s="20">
        <f t="shared" si="4"/>
        <v>10385.439122008693</v>
      </c>
      <c r="K41" s="20">
        <f t="shared" si="5"/>
        <v>2893.2966425285117</v>
      </c>
      <c r="L41" s="20">
        <f t="shared" si="6"/>
        <v>62819.999999999949</v>
      </c>
      <c r="M41" s="20">
        <f t="shared" si="7"/>
        <v>58578.261925488499</v>
      </c>
      <c r="N41" s="20">
        <f t="shared" si="8"/>
        <v>15368.718959669954</v>
      </c>
      <c r="O41" s="20">
        <f t="shared" si="9"/>
        <v>15256.946405476237</v>
      </c>
      <c r="P41" s="20">
        <f t="shared" si="10"/>
        <v>3288.1727093652071</v>
      </c>
      <c r="Q41" s="20">
        <f t="shared" si="11"/>
        <v>92492.099999999889</v>
      </c>
      <c r="R41" s="20">
        <f t="shared" si="12"/>
        <v>98049.508582391718</v>
      </c>
      <c r="S41" s="20">
        <f t="shared" si="13"/>
        <v>25803.372708125291</v>
      </c>
      <c r="T41" s="20">
        <f t="shared" si="14"/>
        <v>25630.092991565751</v>
      </c>
      <c r="U41" s="20">
        <f t="shared" si="15"/>
        <v>5829.1257179170561</v>
      </c>
      <c r="V41" s="20">
        <f t="shared" si="16"/>
        <v>155312.0999999998</v>
      </c>
    </row>
    <row r="42" spans="1:22" x14ac:dyDescent="0.5">
      <c r="A42" s="14" t="s">
        <v>46</v>
      </c>
      <c r="B42" s="19" t="s">
        <v>95</v>
      </c>
      <c r="C42" s="19" t="s">
        <v>48</v>
      </c>
      <c r="D42" s="19" t="s">
        <v>102</v>
      </c>
      <c r="E42" s="20">
        <v>219471.74999999997</v>
      </c>
      <c r="F42" s="20">
        <v>84824</v>
      </c>
      <c r="G42" s="20">
        <f t="shared" si="1"/>
        <v>134647.74999999997</v>
      </c>
      <c r="H42" s="20">
        <f t="shared" si="2"/>
        <v>52810.18976977597</v>
      </c>
      <c r="I42" s="20">
        <f t="shared" si="3"/>
        <v>14083.923530270065</v>
      </c>
      <c r="J42" s="20">
        <f t="shared" si="4"/>
        <v>14023.15326464924</v>
      </c>
      <c r="K42" s="20">
        <f t="shared" si="5"/>
        <v>3906.7334353046558</v>
      </c>
      <c r="L42" s="20">
        <f t="shared" si="6"/>
        <v>84823.999999999942</v>
      </c>
      <c r="M42" s="20">
        <f t="shared" si="7"/>
        <v>85276.809232114902</v>
      </c>
      <c r="N42" s="20">
        <f t="shared" si="8"/>
        <v>22373.407332106202</v>
      </c>
      <c r="O42" s="20">
        <f t="shared" si="9"/>
        <v>22210.691565744135</v>
      </c>
      <c r="P42" s="20">
        <f t="shared" si="10"/>
        <v>4786.8418700346201</v>
      </c>
      <c r="Q42" s="20">
        <f t="shared" si="11"/>
        <v>134647.74999999985</v>
      </c>
      <c r="R42" s="20">
        <f t="shared" si="12"/>
        <v>138553.90040581211</v>
      </c>
      <c r="S42" s="20">
        <f t="shared" si="13"/>
        <v>36462.782771944338</v>
      </c>
      <c r="T42" s="20">
        <f t="shared" si="14"/>
        <v>36217.920957360511</v>
      </c>
      <c r="U42" s="20">
        <f t="shared" si="15"/>
        <v>8237.145864882792</v>
      </c>
      <c r="V42" s="20">
        <f t="shared" si="16"/>
        <v>219471.74999999974</v>
      </c>
    </row>
    <row r="43" spans="1:22" x14ac:dyDescent="0.5">
      <c r="A43" s="14" t="s">
        <v>68</v>
      </c>
      <c r="B43" s="19" t="s">
        <v>103</v>
      </c>
      <c r="C43" s="19" t="s">
        <v>49</v>
      </c>
      <c r="D43" s="19" t="s">
        <v>104</v>
      </c>
      <c r="E43" s="20">
        <v>152178.12</v>
      </c>
      <c r="F43" s="20">
        <v>8070</v>
      </c>
      <c r="G43" s="20">
        <f t="shared" si="1"/>
        <v>144108.12</v>
      </c>
      <c r="H43" s="20">
        <f t="shared" si="2"/>
        <v>5024.2647298181182</v>
      </c>
      <c r="I43" s="20">
        <f t="shared" si="3"/>
        <v>1339.9186891596651</v>
      </c>
      <c r="J43" s="20">
        <f t="shared" si="4"/>
        <v>1334.1371173927116</v>
      </c>
      <c r="K43" s="20">
        <f t="shared" si="5"/>
        <v>371.6794636294984</v>
      </c>
      <c r="L43" s="20">
        <f t="shared" si="6"/>
        <v>8069.9999999999936</v>
      </c>
      <c r="M43" s="20">
        <f t="shared" si="7"/>
        <v>91268.369935915936</v>
      </c>
      <c r="N43" s="20">
        <f t="shared" si="8"/>
        <v>23945.36610247138</v>
      </c>
      <c r="O43" s="20">
        <f t="shared" si="9"/>
        <v>23771.217903301349</v>
      </c>
      <c r="P43" s="20">
        <f t="shared" si="10"/>
        <v>5123.1660583112125</v>
      </c>
      <c r="Q43" s="20">
        <f t="shared" si="11"/>
        <v>144108.11999999988</v>
      </c>
      <c r="R43" s="20">
        <f t="shared" si="12"/>
        <v>96071.007236346923</v>
      </c>
      <c r="S43" s="20">
        <f t="shared" si="13"/>
        <v>25282.696894715966</v>
      </c>
      <c r="T43" s="20">
        <f t="shared" si="14"/>
        <v>25112.913719418208</v>
      </c>
      <c r="U43" s="20">
        <f t="shared" si="15"/>
        <v>5711.5021495187302</v>
      </c>
      <c r="V43" s="20">
        <f t="shared" si="16"/>
        <v>152178.11999999982</v>
      </c>
    </row>
    <row r="44" spans="1:22" x14ac:dyDescent="0.5">
      <c r="A44" s="14" t="s">
        <v>79</v>
      </c>
      <c r="B44" s="19" t="s">
        <v>98</v>
      </c>
      <c r="C44" s="19" t="s">
        <v>50</v>
      </c>
      <c r="D44" s="19" t="s">
        <v>105</v>
      </c>
      <c r="E44" s="20">
        <v>183000</v>
      </c>
      <c r="F44" s="20">
        <v>95058</v>
      </c>
      <c r="G44" s="20">
        <f t="shared" si="1"/>
        <v>87942</v>
      </c>
      <c r="H44" s="20">
        <f t="shared" si="2"/>
        <v>59181.729453166132</v>
      </c>
      <c r="I44" s="20">
        <f t="shared" si="3"/>
        <v>15783.146314019756</v>
      </c>
      <c r="J44" s="20">
        <f t="shared" si="4"/>
        <v>15715.044127028052</v>
      </c>
      <c r="K44" s="20">
        <f t="shared" si="5"/>
        <v>4378.0801057859799</v>
      </c>
      <c r="L44" s="20">
        <f t="shared" si="6"/>
        <v>95057.999999999927</v>
      </c>
      <c r="M44" s="20">
        <f t="shared" si="7"/>
        <v>55696.535274378148</v>
      </c>
      <c r="N44" s="20">
        <f t="shared" si="8"/>
        <v>14612.662949065871</v>
      </c>
      <c r="O44" s="20">
        <f t="shared" si="9"/>
        <v>14506.3889866312</v>
      </c>
      <c r="P44" s="20">
        <f t="shared" si="10"/>
        <v>3126.4127899247087</v>
      </c>
      <c r="Q44" s="20">
        <f t="shared" si="11"/>
        <v>87941.999999999927</v>
      </c>
      <c r="R44" s="20">
        <f t="shared" si="12"/>
        <v>115529.05453327646</v>
      </c>
      <c r="S44" s="20">
        <f t="shared" si="13"/>
        <v>30403.408398875094</v>
      </c>
      <c r="T44" s="20">
        <f t="shared" si="14"/>
        <v>30199.237647656129</v>
      </c>
      <c r="U44" s="20">
        <f t="shared" si="15"/>
        <v>6868.2994201921256</v>
      </c>
      <c r="V44" s="20">
        <f t="shared" si="16"/>
        <v>182999.99999999983</v>
      </c>
    </row>
    <row r="45" spans="1:22" x14ac:dyDescent="0.5">
      <c r="A45" s="14" t="s">
        <v>36</v>
      </c>
      <c r="B45" s="19" t="s">
        <v>106</v>
      </c>
      <c r="C45" s="19" t="s">
        <v>51</v>
      </c>
      <c r="D45" s="19" t="s">
        <v>107</v>
      </c>
      <c r="E45" s="20">
        <v>148868.19</v>
      </c>
      <c r="F45" s="20">
        <v>0</v>
      </c>
      <c r="G45" s="20">
        <f t="shared" si="1"/>
        <v>148868.19</v>
      </c>
      <c r="H45" s="20">
        <f t="shared" si="2"/>
        <v>0</v>
      </c>
      <c r="I45" s="20">
        <f t="shared" si="3"/>
        <v>0</v>
      </c>
      <c r="J45" s="20">
        <f t="shared" si="4"/>
        <v>0</v>
      </c>
      <c r="K45" s="20">
        <f t="shared" si="5"/>
        <v>0</v>
      </c>
      <c r="L45" s="20">
        <f t="shared" si="6"/>
        <v>0</v>
      </c>
      <c r="M45" s="20">
        <f t="shared" si="7"/>
        <v>94283.07743248764</v>
      </c>
      <c r="N45" s="20">
        <f t="shared" si="8"/>
        <v>24736.311254093587</v>
      </c>
      <c r="O45" s="20">
        <f t="shared" si="9"/>
        <v>24556.41072383754</v>
      </c>
      <c r="P45" s="20">
        <f t="shared" si="10"/>
        <v>5292.3905895811058</v>
      </c>
      <c r="Q45" s="20">
        <f t="shared" si="11"/>
        <v>148868.18999999986</v>
      </c>
      <c r="R45" s="20">
        <f t="shared" si="12"/>
        <v>93981.427545246785</v>
      </c>
      <c r="S45" s="20">
        <f t="shared" si="13"/>
        <v>24732.78895175592</v>
      </c>
      <c r="T45" s="20">
        <f t="shared" si="14"/>
        <v>24566.698622876644</v>
      </c>
      <c r="U45" s="20">
        <f t="shared" si="15"/>
        <v>5587.274880120498</v>
      </c>
      <c r="V45" s="20">
        <f t="shared" si="16"/>
        <v>148868.18999999986</v>
      </c>
    </row>
    <row r="46" spans="1:22" x14ac:dyDescent="0.5">
      <c r="A46" s="14" t="s">
        <v>40</v>
      </c>
      <c r="B46" s="19" t="s">
        <v>108</v>
      </c>
      <c r="C46" s="19" t="s">
        <v>53</v>
      </c>
      <c r="D46" s="19" t="s">
        <v>109</v>
      </c>
      <c r="E46" s="20">
        <v>720829.8899999999</v>
      </c>
      <c r="F46" s="20">
        <v>157127</v>
      </c>
      <c r="G46" s="20">
        <f t="shared" si="1"/>
        <v>563702.8899999999</v>
      </c>
      <c r="H46" s="20">
        <f t="shared" si="2"/>
        <v>97824.986889979118</v>
      </c>
      <c r="I46" s="20">
        <f t="shared" si="3"/>
        <v>26088.897629689054</v>
      </c>
      <c r="J46" s="20">
        <f t="shared" si="4"/>
        <v>25976.327490032789</v>
      </c>
      <c r="K46" s="20">
        <f t="shared" si="5"/>
        <v>7236.7879902989089</v>
      </c>
      <c r="L46" s="20">
        <f t="shared" si="6"/>
        <v>157126.99999999988</v>
      </c>
      <c r="M46" s="20">
        <f t="shared" si="7"/>
        <v>357011.41544602008</v>
      </c>
      <c r="N46" s="20">
        <f t="shared" si="8"/>
        <v>93666.283857364542</v>
      </c>
      <c r="O46" s="20">
        <f t="shared" si="9"/>
        <v>92985.074199224226</v>
      </c>
      <c r="P46" s="20">
        <f t="shared" si="10"/>
        <v>20040.116497390562</v>
      </c>
      <c r="Q46" s="20">
        <f t="shared" si="11"/>
        <v>563702.88999999943</v>
      </c>
      <c r="R46" s="20">
        <f t="shared" si="12"/>
        <v>455064.45721871941</v>
      </c>
      <c r="S46" s="20">
        <f t="shared" si="13"/>
        <v>119757.84443599021</v>
      </c>
      <c r="T46" s="20">
        <f t="shared" si="14"/>
        <v>118953.62377947444</v>
      </c>
      <c r="U46" s="20">
        <f t="shared" si="15"/>
        <v>27053.964565815044</v>
      </c>
      <c r="V46" s="20">
        <f t="shared" si="16"/>
        <v>720829.88999999908</v>
      </c>
    </row>
    <row r="47" spans="1:22" x14ac:dyDescent="0.5">
      <c r="A47" s="14" t="s">
        <v>40</v>
      </c>
      <c r="B47" s="19" t="s">
        <v>108</v>
      </c>
      <c r="C47" s="19" t="s">
        <v>54</v>
      </c>
      <c r="D47" s="19" t="s">
        <v>110</v>
      </c>
      <c r="E47" s="20">
        <v>161356.5</v>
      </c>
      <c r="F47" s="20">
        <v>13121</v>
      </c>
      <c r="G47" s="20">
        <f t="shared" si="1"/>
        <v>148235.5</v>
      </c>
      <c r="H47" s="20">
        <f t="shared" si="2"/>
        <v>8168.9439306001896</v>
      </c>
      <c r="I47" s="20">
        <f t="shared" si="3"/>
        <v>2178.5716382235396</v>
      </c>
      <c r="J47" s="20">
        <f t="shared" si="4"/>
        <v>2169.1713900012105</v>
      </c>
      <c r="K47" s="20">
        <f t="shared" si="5"/>
        <v>604.31304117504942</v>
      </c>
      <c r="L47" s="20">
        <f t="shared" si="6"/>
        <v>13120.999999999989</v>
      </c>
      <c r="M47" s="20">
        <f t="shared" si="7"/>
        <v>93882.374231483045</v>
      </c>
      <c r="N47" s="20">
        <f t="shared" si="8"/>
        <v>24631.181899277406</v>
      </c>
      <c r="O47" s="20">
        <f t="shared" si="9"/>
        <v>24452.045946507576</v>
      </c>
      <c r="P47" s="20">
        <f t="shared" si="10"/>
        <v>5269.8979227318478</v>
      </c>
      <c r="Q47" s="20">
        <f t="shared" si="11"/>
        <v>148235.49999999988</v>
      </c>
      <c r="R47" s="20">
        <f t="shared" si="12"/>
        <v>101865.37643605804</v>
      </c>
      <c r="S47" s="20">
        <f t="shared" si="13"/>
        <v>26807.582335044204</v>
      </c>
      <c r="T47" s="20">
        <f t="shared" si="14"/>
        <v>26627.558958983747</v>
      </c>
      <c r="U47" s="20">
        <f t="shared" si="15"/>
        <v>6055.9822699138285</v>
      </c>
      <c r="V47" s="20">
        <f t="shared" si="16"/>
        <v>161356.49999999983</v>
      </c>
    </row>
    <row r="48" spans="1:22" x14ac:dyDescent="0.5">
      <c r="A48" s="14" t="s">
        <v>79</v>
      </c>
      <c r="B48" s="19" t="s">
        <v>98</v>
      </c>
      <c r="C48" s="19" t="s">
        <v>55</v>
      </c>
      <c r="D48" s="19" t="s">
        <v>111</v>
      </c>
      <c r="E48" s="20">
        <v>129806.59499999999</v>
      </c>
      <c r="F48" s="20">
        <v>4838</v>
      </c>
      <c r="G48" s="20">
        <f t="shared" si="1"/>
        <v>124968.59499999999</v>
      </c>
      <c r="H48" s="20">
        <f t="shared" si="2"/>
        <v>3012.0684960173553</v>
      </c>
      <c r="I48" s="20">
        <f t="shared" si="3"/>
        <v>803.28706544664919</v>
      </c>
      <c r="J48" s="20">
        <f t="shared" si="4"/>
        <v>799.82098809739023</v>
      </c>
      <c r="K48" s="20">
        <f t="shared" si="5"/>
        <v>222.82345043860141</v>
      </c>
      <c r="L48" s="20">
        <f t="shared" si="6"/>
        <v>4837.9999999999964</v>
      </c>
      <c r="M48" s="20">
        <f t="shared" si="7"/>
        <v>79146.684856007094</v>
      </c>
      <c r="N48" s="20">
        <f t="shared" si="8"/>
        <v>20765.094698247914</v>
      </c>
      <c r="O48" s="20">
        <f t="shared" si="9"/>
        <v>20614.075756552895</v>
      </c>
      <c r="P48" s="20">
        <f t="shared" si="10"/>
        <v>4442.739689191978</v>
      </c>
      <c r="Q48" s="20">
        <f t="shared" si="11"/>
        <v>124968.59499999988</v>
      </c>
      <c r="R48" s="20">
        <f t="shared" si="12"/>
        <v>81947.722363573383</v>
      </c>
      <c r="S48" s="20">
        <f t="shared" si="13"/>
        <v>21565.917599193319</v>
      </c>
      <c r="T48" s="20">
        <f t="shared" si="14"/>
        <v>21421.094047202467</v>
      </c>
      <c r="U48" s="20">
        <f t="shared" si="15"/>
        <v>4871.8609900306774</v>
      </c>
      <c r="V48" s="20">
        <f t="shared" si="16"/>
        <v>129806.59499999984</v>
      </c>
    </row>
    <row r="49" spans="1:22" x14ac:dyDescent="0.5">
      <c r="A49" s="14" t="s">
        <v>36</v>
      </c>
      <c r="B49" s="19" t="s">
        <v>106</v>
      </c>
      <c r="C49" s="19" t="s">
        <v>112</v>
      </c>
      <c r="D49" s="19" t="s">
        <v>113</v>
      </c>
      <c r="E49" s="20">
        <v>290376.495</v>
      </c>
      <c r="F49" s="20">
        <v>53541</v>
      </c>
      <c r="G49" s="20">
        <f t="shared" si="1"/>
        <v>236835.495</v>
      </c>
      <c r="H49" s="20">
        <f t="shared" si="2"/>
        <v>33333.848562477309</v>
      </c>
      <c r="I49" s="20">
        <f t="shared" si="3"/>
        <v>8889.7876748819854</v>
      </c>
      <c r="J49" s="20">
        <f t="shared" si="4"/>
        <v>8851.4294178839118</v>
      </c>
      <c r="K49" s="20">
        <f t="shared" si="5"/>
        <v>2465.9343447567503</v>
      </c>
      <c r="L49" s="20">
        <f t="shared" si="6"/>
        <v>53540.999999999956</v>
      </c>
      <c r="M49" s="20">
        <f t="shared" si="7"/>
        <v>149995.63918824121</v>
      </c>
      <c r="N49" s="20">
        <f t="shared" si="8"/>
        <v>39353.178945329593</v>
      </c>
      <c r="O49" s="20">
        <f t="shared" si="9"/>
        <v>39066.97387268141</v>
      </c>
      <c r="P49" s="20">
        <f t="shared" si="10"/>
        <v>8419.7029937475763</v>
      </c>
      <c r="Q49" s="20">
        <f t="shared" si="11"/>
        <v>236835.49499999979</v>
      </c>
      <c r="R49" s="20">
        <f t="shared" si="12"/>
        <v>183316.51325703101</v>
      </c>
      <c r="S49" s="20">
        <f t="shared" si="13"/>
        <v>48242.815119775478</v>
      </c>
      <c r="T49" s="20">
        <f t="shared" si="14"/>
        <v>47918.845791248255</v>
      </c>
      <c r="U49" s="20">
        <f t="shared" si="15"/>
        <v>10898.320831944926</v>
      </c>
      <c r="V49" s="20">
        <f t="shared" si="16"/>
        <v>290376.49499999965</v>
      </c>
    </row>
    <row r="50" spans="1:22" x14ac:dyDescent="0.5">
      <c r="A50" s="14" t="s">
        <v>13</v>
      </c>
      <c r="B50" s="19" t="s">
        <v>114</v>
      </c>
      <c r="C50" s="19" t="s">
        <v>57</v>
      </c>
      <c r="D50" s="19" t="s">
        <v>115</v>
      </c>
      <c r="E50" s="20">
        <v>185684.17499999999</v>
      </c>
      <c r="F50" s="20">
        <v>3240</v>
      </c>
      <c r="G50" s="20">
        <f t="shared" si="1"/>
        <v>182444.17499999999</v>
      </c>
      <c r="H50" s="20">
        <f t="shared" si="2"/>
        <v>2017.1769175477948</v>
      </c>
      <c r="I50" s="20">
        <f t="shared" si="3"/>
        <v>537.95991981131533</v>
      </c>
      <c r="J50" s="20">
        <f t="shared" si="4"/>
        <v>535.63869397179496</v>
      </c>
      <c r="K50" s="20">
        <f t="shared" si="5"/>
        <v>149.22446866909229</v>
      </c>
      <c r="L50" s="20">
        <f t="shared" si="6"/>
        <v>3239.9999999999977</v>
      </c>
      <c r="M50" s="20">
        <f t="shared" si="7"/>
        <v>115547.84322044437</v>
      </c>
      <c r="N50" s="20">
        <f t="shared" si="8"/>
        <v>30315.381004473285</v>
      </c>
      <c r="O50" s="20">
        <f t="shared" si="9"/>
        <v>30094.90540236764</v>
      </c>
      <c r="P50" s="20">
        <f t="shared" si="10"/>
        <v>6486.0453727145359</v>
      </c>
      <c r="Q50" s="20">
        <f t="shared" si="11"/>
        <v>182444.17499999981</v>
      </c>
      <c r="R50" s="20">
        <f t="shared" si="12"/>
        <v>117223.59114503523</v>
      </c>
      <c r="S50" s="20">
        <f t="shared" si="13"/>
        <v>30849.354129689578</v>
      </c>
      <c r="T50" s="20">
        <f t="shared" si="14"/>
        <v>30642.188678874143</v>
      </c>
      <c r="U50" s="20">
        <f t="shared" si="15"/>
        <v>6969.0410464008364</v>
      </c>
      <c r="V50" s="20">
        <f t="shared" si="16"/>
        <v>185684.17499999978</v>
      </c>
    </row>
    <row r="51" spans="1:22" x14ac:dyDescent="0.5">
      <c r="A51" s="14" t="s">
        <v>13</v>
      </c>
      <c r="B51" s="19" t="s">
        <v>114</v>
      </c>
      <c r="C51" s="19" t="s">
        <v>58</v>
      </c>
      <c r="D51" s="19" t="s">
        <v>116</v>
      </c>
      <c r="E51" s="20">
        <v>915560.99999999988</v>
      </c>
      <c r="F51" s="20">
        <v>218911</v>
      </c>
      <c r="G51" s="20">
        <f t="shared" si="1"/>
        <v>696649.99999999988</v>
      </c>
      <c r="H51" s="20">
        <f t="shared" si="2"/>
        <v>136290.80746830412</v>
      </c>
      <c r="I51" s="20">
        <f t="shared" si="3"/>
        <v>36347.328396856436</v>
      </c>
      <c r="J51" s="20">
        <f t="shared" si="4"/>
        <v>36190.494486438154</v>
      </c>
      <c r="K51" s="20">
        <f t="shared" si="5"/>
        <v>10082.369648401131</v>
      </c>
      <c r="L51" s="20">
        <f t="shared" si="6"/>
        <v>218910.99999999985</v>
      </c>
      <c r="M51" s="20">
        <f t="shared" si="7"/>
        <v>441211.15392981202</v>
      </c>
      <c r="N51" s="20">
        <f t="shared" si="8"/>
        <v>115757.10858823698</v>
      </c>
      <c r="O51" s="20">
        <f t="shared" si="9"/>
        <v>114915.23831089381</v>
      </c>
      <c r="P51" s="20">
        <f t="shared" si="10"/>
        <v>24766.499171056468</v>
      </c>
      <c r="Q51" s="20">
        <f t="shared" si="11"/>
        <v>696649.99999999919</v>
      </c>
      <c r="R51" s="20">
        <f t="shared" si="12"/>
        <v>577999.43550568912</v>
      </c>
      <c r="S51" s="20">
        <f t="shared" si="13"/>
        <v>152110.24588569661</v>
      </c>
      <c r="T51" s="20">
        <f t="shared" si="14"/>
        <v>151088.76622910213</v>
      </c>
      <c r="U51" s="20">
        <f t="shared" si="15"/>
        <v>34362.552379511049</v>
      </c>
      <c r="V51" s="20">
        <f t="shared" si="16"/>
        <v>915560.99999999895</v>
      </c>
    </row>
    <row r="52" spans="1:22" x14ac:dyDescent="0.5">
      <c r="A52" s="14" t="s">
        <v>40</v>
      </c>
      <c r="B52" s="19" t="s">
        <v>108</v>
      </c>
      <c r="C52" s="19" t="s">
        <v>59</v>
      </c>
      <c r="D52" s="19" t="s">
        <v>117</v>
      </c>
      <c r="E52" s="20">
        <v>164581.56</v>
      </c>
      <c r="F52" s="20">
        <v>5394</v>
      </c>
      <c r="G52" s="20">
        <f t="shared" si="1"/>
        <v>159187.56</v>
      </c>
      <c r="H52" s="20">
        <f t="shared" si="2"/>
        <v>3358.2260164360509</v>
      </c>
      <c r="I52" s="20">
        <f t="shared" si="3"/>
        <v>895.60364427846753</v>
      </c>
      <c r="J52" s="20">
        <f t="shared" si="4"/>
        <v>891.73923311230317</v>
      </c>
      <c r="K52" s="20">
        <f t="shared" si="5"/>
        <v>248.43110617317402</v>
      </c>
      <c r="L52" s="20">
        <f t="shared" si="6"/>
        <v>5393.9999999999955</v>
      </c>
      <c r="M52" s="20">
        <f t="shared" si="7"/>
        <v>100818.67083739497</v>
      </c>
      <c r="N52" s="20">
        <f t="shared" si="8"/>
        <v>26451.003615612564</v>
      </c>
      <c r="O52" s="20">
        <f t="shared" si="9"/>
        <v>26258.632589578283</v>
      </c>
      <c r="P52" s="20">
        <f t="shared" si="10"/>
        <v>5659.2529574140563</v>
      </c>
      <c r="Q52" s="20">
        <f t="shared" si="11"/>
        <v>159187.55999999985</v>
      </c>
      <c r="R52" s="20">
        <f t="shared" si="12"/>
        <v>103901.37716071973</v>
      </c>
      <c r="S52" s="20">
        <f t="shared" si="13"/>
        <v>27343.390074338608</v>
      </c>
      <c r="T52" s="20">
        <f t="shared" si="14"/>
        <v>27159.768540229376</v>
      </c>
      <c r="U52" s="20">
        <f t="shared" si="15"/>
        <v>6177.0242247121068</v>
      </c>
      <c r="V52" s="20">
        <f t="shared" si="16"/>
        <v>164581.55999999982</v>
      </c>
    </row>
    <row r="53" spans="1:22" x14ac:dyDescent="0.5">
      <c r="A53" s="14" t="s">
        <v>29</v>
      </c>
      <c r="B53" s="19" t="s">
        <v>118</v>
      </c>
      <c r="C53" s="19" t="s">
        <v>60</v>
      </c>
      <c r="D53" s="19" t="s">
        <v>119</v>
      </c>
      <c r="E53" s="20">
        <v>52683.569999999992</v>
      </c>
      <c r="F53" s="20">
        <v>0</v>
      </c>
      <c r="G53" s="20">
        <f t="shared" si="1"/>
        <v>52683.569999999992</v>
      </c>
      <c r="H53" s="20">
        <f t="shared" si="2"/>
        <v>0</v>
      </c>
      <c r="I53" s="20">
        <f t="shared" si="3"/>
        <v>0</v>
      </c>
      <c r="J53" s="20">
        <f t="shared" si="4"/>
        <v>0</v>
      </c>
      <c r="K53" s="20">
        <f t="shared" si="5"/>
        <v>0</v>
      </c>
      <c r="L53" s="20">
        <f t="shared" si="6"/>
        <v>0</v>
      </c>
      <c r="M53" s="20">
        <f t="shared" si="7"/>
        <v>33366.222224706849</v>
      </c>
      <c r="N53" s="20">
        <f t="shared" si="8"/>
        <v>8754.0339242173031</v>
      </c>
      <c r="O53" s="20">
        <f t="shared" si="9"/>
        <v>8690.3681929500544</v>
      </c>
      <c r="P53" s="20">
        <f t="shared" si="10"/>
        <v>1872.945658125738</v>
      </c>
      <c r="Q53" s="20">
        <f t="shared" si="11"/>
        <v>52683.569999999942</v>
      </c>
      <c r="R53" s="20">
        <f t="shared" si="12"/>
        <v>33259.470117692275</v>
      </c>
      <c r="S53" s="20">
        <f t="shared" si="13"/>
        <v>8752.7874022990363</v>
      </c>
      <c r="T53" s="20">
        <f t="shared" si="14"/>
        <v>8694.0090194367585</v>
      </c>
      <c r="U53" s="20">
        <f t="shared" si="15"/>
        <v>1977.3034605718644</v>
      </c>
      <c r="V53" s="20">
        <f t="shared" si="16"/>
        <v>52683.569999999934</v>
      </c>
    </row>
    <row r="54" spans="1:22" x14ac:dyDescent="0.5">
      <c r="A54" s="14" t="s">
        <v>52</v>
      </c>
      <c r="B54" s="19" t="s">
        <v>120</v>
      </c>
      <c r="C54" s="19" t="s">
        <v>62</v>
      </c>
      <c r="D54" s="19" t="s">
        <v>121</v>
      </c>
      <c r="E54" s="20">
        <v>56052.494999999995</v>
      </c>
      <c r="F54" s="20">
        <v>14599</v>
      </c>
      <c r="G54" s="20">
        <f t="shared" si="1"/>
        <v>41453.494999999995</v>
      </c>
      <c r="H54" s="20">
        <f t="shared" si="2"/>
        <v>9089.1252528642763</v>
      </c>
      <c r="I54" s="20">
        <f t="shared" si="3"/>
        <v>2423.9743423843802</v>
      </c>
      <c r="J54" s="20">
        <f t="shared" si="4"/>
        <v>2413.5152139797024</v>
      </c>
      <c r="K54" s="20">
        <f t="shared" si="5"/>
        <v>672.38519077162914</v>
      </c>
      <c r="L54" s="20">
        <f t="shared" si="6"/>
        <v>14598.999999999987</v>
      </c>
      <c r="M54" s="20">
        <f t="shared" si="7"/>
        <v>26253.849656748287</v>
      </c>
      <c r="N54" s="20">
        <f t="shared" si="8"/>
        <v>6888.0165392620956</v>
      </c>
      <c r="O54" s="20">
        <f t="shared" si="9"/>
        <v>6837.9218499166655</v>
      </c>
      <c r="P54" s="20">
        <f t="shared" si="10"/>
        <v>1473.706954072911</v>
      </c>
      <c r="Q54" s="20">
        <f t="shared" si="11"/>
        <v>41453.494999999966</v>
      </c>
      <c r="R54" s="20">
        <f t="shared" si="12"/>
        <v>35386.293724487463</v>
      </c>
      <c r="S54" s="20">
        <f t="shared" si="13"/>
        <v>9312.496706343738</v>
      </c>
      <c r="T54" s="20">
        <f t="shared" si="14"/>
        <v>9249.9596570986705</v>
      </c>
      <c r="U54" s="20">
        <f t="shared" si="15"/>
        <v>2103.7449120700653</v>
      </c>
      <c r="V54" s="20">
        <f t="shared" si="16"/>
        <v>56052.49499999993</v>
      </c>
    </row>
    <row r="55" spans="1:22" x14ac:dyDescent="0.5">
      <c r="A55" s="14" t="s">
        <v>90</v>
      </c>
      <c r="B55" s="19" t="s">
        <v>122</v>
      </c>
      <c r="C55" s="19" t="s">
        <v>63</v>
      </c>
      <c r="D55" s="19" t="s">
        <v>123</v>
      </c>
      <c r="E55" s="20">
        <v>384415.56</v>
      </c>
      <c r="F55" s="20">
        <v>8250</v>
      </c>
      <c r="G55" s="20">
        <f t="shared" si="1"/>
        <v>376165.56</v>
      </c>
      <c r="H55" s="20">
        <f t="shared" si="2"/>
        <v>5136.3301141263291</v>
      </c>
      <c r="I55" s="20">
        <f t="shared" si="3"/>
        <v>1369.8053513714046</v>
      </c>
      <c r="J55" s="20">
        <f t="shared" si="4"/>
        <v>1363.8948226133668</v>
      </c>
      <c r="K55" s="20">
        <f t="shared" si="5"/>
        <v>379.96971188889245</v>
      </c>
      <c r="L55" s="20">
        <f t="shared" si="6"/>
        <v>8249.9999999999927</v>
      </c>
      <c r="M55" s="20">
        <f t="shared" si="7"/>
        <v>238237.91114082246</v>
      </c>
      <c r="N55" s="20">
        <f t="shared" si="8"/>
        <v>62504.611463539768</v>
      </c>
      <c r="O55" s="20">
        <f t="shared" si="9"/>
        <v>62050.032256873368</v>
      </c>
      <c r="P55" s="20">
        <f t="shared" si="10"/>
        <v>13373.005138764076</v>
      </c>
      <c r="Q55" s="20">
        <f t="shared" si="11"/>
        <v>376165.55999999971</v>
      </c>
      <c r="R55" s="20">
        <f t="shared" si="12"/>
        <v>242683.96827693994</v>
      </c>
      <c r="S55" s="20">
        <f t="shared" si="13"/>
        <v>63866.356642416795</v>
      </c>
      <c r="T55" s="20">
        <f t="shared" si="14"/>
        <v>63437.469136048159</v>
      </c>
      <c r="U55" s="20">
        <f t="shared" si="15"/>
        <v>14427.765944594707</v>
      </c>
      <c r="V55" s="20">
        <f t="shared" si="16"/>
        <v>384415.55999999959</v>
      </c>
    </row>
    <row r="56" spans="1:22" x14ac:dyDescent="0.5">
      <c r="A56" s="14" t="s">
        <v>40</v>
      </c>
      <c r="B56" s="19" t="s">
        <v>108</v>
      </c>
      <c r="C56" s="19" t="s">
        <v>64</v>
      </c>
      <c r="D56" s="19" t="s">
        <v>124</v>
      </c>
      <c r="E56" s="20">
        <v>169075.53</v>
      </c>
      <c r="F56" s="20">
        <v>438</v>
      </c>
      <c r="G56" s="20">
        <f t="shared" si="1"/>
        <v>168637.53</v>
      </c>
      <c r="H56" s="20">
        <f t="shared" si="2"/>
        <v>272.69243514997964</v>
      </c>
      <c r="I56" s="20">
        <f t="shared" si="3"/>
        <v>72.724211381900034</v>
      </c>
      <c r="J56" s="20">
        <f t="shared" si="4"/>
        <v>72.410416036927842</v>
      </c>
      <c r="K56" s="20">
        <f t="shared" si="5"/>
        <v>20.172937431192107</v>
      </c>
      <c r="L56" s="20">
        <f t="shared" si="6"/>
        <v>437.9999999999996</v>
      </c>
      <c r="M56" s="20">
        <f t="shared" si="7"/>
        <v>106803.64488218374</v>
      </c>
      <c r="N56" s="20">
        <f t="shared" si="8"/>
        <v>28021.234295933504</v>
      </c>
      <c r="O56" s="20">
        <f t="shared" si="9"/>
        <v>27817.443405024773</v>
      </c>
      <c r="P56" s="20">
        <f t="shared" si="10"/>
        <v>5995.2074168578347</v>
      </c>
      <c r="Q56" s="20">
        <f t="shared" si="11"/>
        <v>168637.52999999982</v>
      </c>
      <c r="R56" s="20">
        <f t="shared" si="12"/>
        <v>106738.44877383945</v>
      </c>
      <c r="S56" s="20">
        <f t="shared" si="13"/>
        <v>28090.013053804691</v>
      </c>
      <c r="T56" s="20">
        <f t="shared" si="14"/>
        <v>27901.377655045973</v>
      </c>
      <c r="U56" s="20">
        <f t="shared" si="15"/>
        <v>6345.6905173097066</v>
      </c>
      <c r="V56" s="20">
        <f t="shared" si="16"/>
        <v>169075.52999999982</v>
      </c>
    </row>
    <row r="57" spans="1:22" x14ac:dyDescent="0.5">
      <c r="A57" s="14" t="s">
        <v>86</v>
      </c>
      <c r="B57" s="19" t="s">
        <v>125</v>
      </c>
      <c r="C57" s="19" t="s">
        <v>65</v>
      </c>
      <c r="D57" s="19" t="s">
        <v>126</v>
      </c>
      <c r="E57" s="20">
        <v>147932.54999999999</v>
      </c>
      <c r="F57" s="20">
        <v>0</v>
      </c>
      <c r="G57" s="20">
        <f t="shared" si="1"/>
        <v>147932.54999999999</v>
      </c>
      <c r="H57" s="20">
        <f t="shared" si="2"/>
        <v>0</v>
      </c>
      <c r="I57" s="20">
        <f t="shared" si="3"/>
        <v>0</v>
      </c>
      <c r="J57" s="20">
        <f t="shared" si="4"/>
        <v>0</v>
      </c>
      <c r="K57" s="20">
        <f t="shared" si="5"/>
        <v>0</v>
      </c>
      <c r="L57" s="20">
        <f t="shared" si="6"/>
        <v>0</v>
      </c>
      <c r="M57" s="20">
        <f t="shared" si="7"/>
        <v>93690.506121121973</v>
      </c>
      <c r="N57" s="20">
        <f t="shared" si="8"/>
        <v>24580.842968613793</v>
      </c>
      <c r="O57" s="20">
        <f t="shared" si="9"/>
        <v>24402.07311733039</v>
      </c>
      <c r="P57" s="20">
        <f t="shared" si="10"/>
        <v>5259.1277929337111</v>
      </c>
      <c r="Q57" s="20">
        <f t="shared" si="11"/>
        <v>147932.54999999987</v>
      </c>
      <c r="R57" s="20">
        <f t="shared" si="12"/>
        <v>93390.752110364177</v>
      </c>
      <c r="S57" s="20">
        <f t="shared" si="13"/>
        <v>24577.342804027376</v>
      </c>
      <c r="T57" s="20">
        <f t="shared" si="14"/>
        <v>24412.296356687279</v>
      </c>
      <c r="U57" s="20">
        <f t="shared" si="15"/>
        <v>5552.1587289209974</v>
      </c>
      <c r="V57" s="20">
        <f t="shared" si="16"/>
        <v>147932.54999999984</v>
      </c>
    </row>
    <row r="58" spans="1:22" x14ac:dyDescent="0.5">
      <c r="A58" s="14" t="s">
        <v>56</v>
      </c>
      <c r="B58" s="19" t="s">
        <v>127</v>
      </c>
      <c r="C58" s="19" t="s">
        <v>66</v>
      </c>
      <c r="D58" s="19" t="s">
        <v>128</v>
      </c>
      <c r="E58" s="20">
        <v>378706.49999999994</v>
      </c>
      <c r="F58" s="20">
        <v>30346</v>
      </c>
      <c r="G58" s="20">
        <f t="shared" si="1"/>
        <v>348360.49999999994</v>
      </c>
      <c r="H58" s="20">
        <f t="shared" si="2"/>
        <v>18892.978623427585</v>
      </c>
      <c r="I58" s="20">
        <f t="shared" si="3"/>
        <v>5038.5591748747456</v>
      </c>
      <c r="J58" s="20">
        <f t="shared" si="4"/>
        <v>5016.8184590333613</v>
      </c>
      <c r="K58" s="20">
        <f t="shared" si="5"/>
        <v>1397.6437426642824</v>
      </c>
      <c r="L58" s="20">
        <f t="shared" si="6"/>
        <v>30345.999999999978</v>
      </c>
      <c r="M58" s="20">
        <f t="shared" si="7"/>
        <v>220628.06027211124</v>
      </c>
      <c r="N58" s="20">
        <f t="shared" si="8"/>
        <v>57884.453063019493</v>
      </c>
      <c r="O58" s="20">
        <f t="shared" si="9"/>
        <v>57463.475024190229</v>
      </c>
      <c r="P58" s="20">
        <f t="shared" si="10"/>
        <v>12384.5116406787</v>
      </c>
      <c r="Q58" s="20">
        <f t="shared" si="11"/>
        <v>348360.49999999965</v>
      </c>
      <c r="R58" s="20">
        <f t="shared" si="12"/>
        <v>239079.80268090847</v>
      </c>
      <c r="S58" s="20">
        <f t="shared" si="13"/>
        <v>62917.860015347484</v>
      </c>
      <c r="T58" s="20">
        <f t="shared" si="14"/>
        <v>62495.34203394581</v>
      </c>
      <c r="U58" s="20">
        <f t="shared" si="15"/>
        <v>14213.495269797753</v>
      </c>
      <c r="V58" s="20">
        <f t="shared" si="16"/>
        <v>378706.49999999953</v>
      </c>
    </row>
    <row r="59" spans="1:22" x14ac:dyDescent="0.5">
      <c r="A59" s="14" t="s">
        <v>90</v>
      </c>
      <c r="B59" s="19" t="s">
        <v>122</v>
      </c>
      <c r="C59" s="19" t="s">
        <v>129</v>
      </c>
      <c r="D59" s="19" t="s">
        <v>130</v>
      </c>
      <c r="E59" s="20">
        <v>314329.5</v>
      </c>
      <c r="F59" s="20">
        <v>124607</v>
      </c>
      <c r="G59" s="20">
        <f t="shared" si="1"/>
        <v>189722.5</v>
      </c>
      <c r="H59" s="20">
        <f t="shared" si="2"/>
        <v>77578.507458295702</v>
      </c>
      <c r="I59" s="20">
        <f t="shared" si="3"/>
        <v>20689.373990101409</v>
      </c>
      <c r="J59" s="20">
        <f t="shared" si="4"/>
        <v>20600.102080167733</v>
      </c>
      <c r="K59" s="20">
        <f t="shared" si="5"/>
        <v>5739.0164714350567</v>
      </c>
      <c r="L59" s="20">
        <f t="shared" si="6"/>
        <v>124606.9999999999</v>
      </c>
      <c r="M59" s="20">
        <f t="shared" si="7"/>
        <v>120157.44369690487</v>
      </c>
      <c r="N59" s="20">
        <f t="shared" si="8"/>
        <v>31524.76571324452</v>
      </c>
      <c r="O59" s="20">
        <f t="shared" si="9"/>
        <v>31295.494581839597</v>
      </c>
      <c r="P59" s="20">
        <f t="shared" si="10"/>
        <v>6744.7960080108542</v>
      </c>
      <c r="Q59" s="20">
        <f t="shared" si="11"/>
        <v>189722.49999999985</v>
      </c>
      <c r="R59" s="20">
        <f t="shared" si="12"/>
        <v>198438.1964312433</v>
      </c>
      <c r="S59" s="20">
        <f t="shared" si="13"/>
        <v>52222.339673848139</v>
      </c>
      <c r="T59" s="20">
        <f t="shared" si="14"/>
        <v>51871.646285076102</v>
      </c>
      <c r="U59" s="20">
        <f t="shared" si="15"/>
        <v>11797.317609832135</v>
      </c>
      <c r="V59" s="20">
        <f t="shared" si="16"/>
        <v>314329.49999999971</v>
      </c>
    </row>
    <row r="60" spans="1:22" x14ac:dyDescent="0.5">
      <c r="A60" s="14" t="s">
        <v>61</v>
      </c>
      <c r="B60" s="19" t="s">
        <v>131</v>
      </c>
      <c r="C60" s="19" t="s">
        <v>67</v>
      </c>
      <c r="D60" s="19" t="s">
        <v>132</v>
      </c>
      <c r="E60" s="20">
        <v>66723.345000000001</v>
      </c>
      <c r="F60" s="20">
        <v>5000</v>
      </c>
      <c r="G60" s="20">
        <f t="shared" si="1"/>
        <v>61723.345000000001</v>
      </c>
      <c r="H60" s="20">
        <f t="shared" si="2"/>
        <v>3112.927341894745</v>
      </c>
      <c r="I60" s="20">
        <f t="shared" si="3"/>
        <v>830.18506143721504</v>
      </c>
      <c r="J60" s="20">
        <f t="shared" si="4"/>
        <v>826.60292279597991</v>
      </c>
      <c r="K60" s="20">
        <f t="shared" si="5"/>
        <v>230.284673872056</v>
      </c>
      <c r="L60" s="20">
        <f t="shared" si="6"/>
        <v>4999.9999999999964</v>
      </c>
      <c r="M60" s="20">
        <f t="shared" si="7"/>
        <v>39091.406404733942</v>
      </c>
      <c r="N60" s="20">
        <f t="shared" si="8"/>
        <v>10256.105576105958</v>
      </c>
      <c r="O60" s="20">
        <f t="shared" si="9"/>
        <v>10181.515682222805</v>
      </c>
      <c r="P60" s="20">
        <f t="shared" si="10"/>
        <v>2194.3173369372462</v>
      </c>
      <c r="Q60" s="20">
        <f t="shared" si="11"/>
        <v>61723.34499999995</v>
      </c>
      <c r="R60" s="20">
        <f t="shared" si="12"/>
        <v>42122.868651079887</v>
      </c>
      <c r="S60" s="20">
        <f t="shared" si="13"/>
        <v>11085.339386743392</v>
      </c>
      <c r="T60" s="20">
        <f t="shared" si="14"/>
        <v>11010.897007112286</v>
      </c>
      <c r="U60" s="20">
        <f t="shared" si="15"/>
        <v>2504.2399550643668</v>
      </c>
      <c r="V60" s="20">
        <f t="shared" si="16"/>
        <v>66723.344999999928</v>
      </c>
    </row>
    <row r="61" spans="1:22" x14ac:dyDescent="0.5">
      <c r="A61" s="14" t="s">
        <v>20</v>
      </c>
      <c r="B61" s="19" t="s">
        <v>133</v>
      </c>
      <c r="C61" s="19" t="s">
        <v>69</v>
      </c>
      <c r="D61" s="19" t="s">
        <v>134</v>
      </c>
      <c r="E61" s="20">
        <v>231294.55499999999</v>
      </c>
      <c r="F61" s="20">
        <v>22840</v>
      </c>
      <c r="G61" s="20">
        <f t="shared" si="1"/>
        <v>208454.55499999999</v>
      </c>
      <c r="H61" s="20">
        <f t="shared" si="2"/>
        <v>14219.852097775196</v>
      </c>
      <c r="I61" s="20">
        <f t="shared" si="3"/>
        <v>3792.2853606451981</v>
      </c>
      <c r="J61" s="20">
        <f t="shared" si="4"/>
        <v>3775.9221513320363</v>
      </c>
      <c r="K61" s="20">
        <f t="shared" si="5"/>
        <v>1051.9403902475519</v>
      </c>
      <c r="L61" s="20">
        <f t="shared" si="6"/>
        <v>22839.999999999985</v>
      </c>
      <c r="M61" s="20">
        <f t="shared" si="7"/>
        <v>132021.06474337971</v>
      </c>
      <c r="N61" s="20">
        <f t="shared" si="8"/>
        <v>34637.330881859787</v>
      </c>
      <c r="O61" s="20">
        <f t="shared" si="9"/>
        <v>34385.422902198123</v>
      </c>
      <c r="P61" s="20">
        <f t="shared" si="10"/>
        <v>7410.7364725621837</v>
      </c>
      <c r="Q61" s="20">
        <f t="shared" si="11"/>
        <v>208454.55499999982</v>
      </c>
      <c r="R61" s="20">
        <f t="shared" si="12"/>
        <v>146017.71179150222</v>
      </c>
      <c r="S61" s="20">
        <f t="shared" si="13"/>
        <v>38427.009924049606</v>
      </c>
      <c r="T61" s="20">
        <f t="shared" si="14"/>
        <v>38168.957557671427</v>
      </c>
      <c r="U61" s="20">
        <f t="shared" si="15"/>
        <v>8680.8757267764795</v>
      </c>
      <c r="V61" s="20">
        <f t="shared" si="16"/>
        <v>231294.55499999976</v>
      </c>
    </row>
    <row r="62" spans="1:22" x14ac:dyDescent="0.5">
      <c r="A62" s="14" t="s">
        <v>25</v>
      </c>
      <c r="B62" s="19" t="s">
        <v>100</v>
      </c>
      <c r="C62" s="19" t="s">
        <v>70</v>
      </c>
      <c r="D62" s="19" t="s">
        <v>135</v>
      </c>
      <c r="E62" s="20">
        <v>138698.28</v>
      </c>
      <c r="F62" s="20">
        <v>5090</v>
      </c>
      <c r="G62" s="20">
        <f t="shared" si="1"/>
        <v>133608.28</v>
      </c>
      <c r="H62" s="20">
        <f t="shared" si="2"/>
        <v>3168.9600340488505</v>
      </c>
      <c r="I62" s="20">
        <f t="shared" si="3"/>
        <v>845.12839254308483</v>
      </c>
      <c r="J62" s="20">
        <f t="shared" si="4"/>
        <v>841.48177540630763</v>
      </c>
      <c r="K62" s="20">
        <f t="shared" si="5"/>
        <v>234.42979800175303</v>
      </c>
      <c r="L62" s="20">
        <f t="shared" si="6"/>
        <v>5089.9999999999955</v>
      </c>
      <c r="M62" s="20">
        <f t="shared" si="7"/>
        <v>84618.478997168495</v>
      </c>
      <c r="N62" s="20">
        <f t="shared" si="8"/>
        <v>22200.686393809767</v>
      </c>
      <c r="O62" s="20">
        <f t="shared" si="9"/>
        <v>22039.226780318135</v>
      </c>
      <c r="P62" s="20">
        <f t="shared" si="10"/>
        <v>4749.8878287034822</v>
      </c>
      <c r="Q62" s="20">
        <f t="shared" si="11"/>
        <v>133608.27999999988</v>
      </c>
      <c r="R62" s="20">
        <f t="shared" si="12"/>
        <v>87561.099201047255</v>
      </c>
      <c r="S62" s="20">
        <f t="shared" si="13"/>
        <v>23043.171863724205</v>
      </c>
      <c r="T62" s="20">
        <f t="shared" si="14"/>
        <v>22888.427972902464</v>
      </c>
      <c r="U62" s="20">
        <f t="shared" si="15"/>
        <v>5205.5809623259292</v>
      </c>
      <c r="V62" s="20">
        <f t="shared" si="16"/>
        <v>138698.27999999985</v>
      </c>
    </row>
    <row r="63" spans="1:22" x14ac:dyDescent="0.5">
      <c r="A63" s="14" t="s">
        <v>8</v>
      </c>
      <c r="B63" s="19" t="s">
        <v>136</v>
      </c>
      <c r="C63" s="19" t="s">
        <v>71</v>
      </c>
      <c r="D63" s="19" t="s">
        <v>137</v>
      </c>
      <c r="E63" s="20">
        <v>62997.344999999994</v>
      </c>
      <c r="F63" s="20">
        <v>11705</v>
      </c>
      <c r="G63" s="20">
        <f t="shared" si="1"/>
        <v>51292.344999999994</v>
      </c>
      <c r="H63" s="20">
        <f t="shared" si="2"/>
        <v>7287.3629073755983</v>
      </c>
      <c r="I63" s="20">
        <f t="shared" si="3"/>
        <v>1943.4632288245202</v>
      </c>
      <c r="J63" s="20">
        <f t="shared" si="4"/>
        <v>1935.077442265389</v>
      </c>
      <c r="K63" s="20">
        <f t="shared" si="5"/>
        <v>539.09642153448317</v>
      </c>
      <c r="L63" s="20">
        <f t="shared" si="6"/>
        <v>11704.999999999989</v>
      </c>
      <c r="M63" s="20">
        <f t="shared" si="7"/>
        <v>32485.114081986689</v>
      </c>
      <c r="N63" s="20">
        <f t="shared" si="8"/>
        <v>8522.8644942371557</v>
      </c>
      <c r="O63" s="20">
        <f t="shared" si="9"/>
        <v>8460.8799959801654</v>
      </c>
      <c r="P63" s="20">
        <f t="shared" si="10"/>
        <v>1823.4864277959412</v>
      </c>
      <c r="Q63" s="20">
        <f t="shared" si="11"/>
        <v>51292.344999999958</v>
      </c>
      <c r="R63" s="20">
        <f t="shared" si="12"/>
        <v>39770.621344025298</v>
      </c>
      <c r="S63" s="20">
        <f t="shared" si="13"/>
        <v>10466.306055081048</v>
      </c>
      <c r="T63" s="20">
        <f t="shared" si="14"/>
        <v>10396.02072582722</v>
      </c>
      <c r="U63" s="20">
        <f t="shared" si="15"/>
        <v>2364.3968750663566</v>
      </c>
      <c r="V63" s="20">
        <f t="shared" si="16"/>
        <v>62997.344999999921</v>
      </c>
    </row>
    <row r="64" spans="1:22" x14ac:dyDescent="0.5">
      <c r="A64" s="14" t="s">
        <v>79</v>
      </c>
      <c r="B64" s="19" t="s">
        <v>98</v>
      </c>
      <c r="C64" s="19" t="s">
        <v>72</v>
      </c>
      <c r="D64" s="19" t="s">
        <v>138</v>
      </c>
      <c r="E64" s="20">
        <v>123699.06</v>
      </c>
      <c r="F64" s="20">
        <v>51028</v>
      </c>
      <c r="G64" s="20">
        <f t="shared" si="1"/>
        <v>72671.06</v>
      </c>
      <c r="H64" s="20">
        <f t="shared" si="2"/>
        <v>31769.291280441012</v>
      </c>
      <c r="I64" s="20">
        <f t="shared" si="3"/>
        <v>8472.5366630036406</v>
      </c>
      <c r="J64" s="20">
        <f t="shared" si="4"/>
        <v>8435.9787888866522</v>
      </c>
      <c r="K64" s="20">
        <f t="shared" si="5"/>
        <v>2350.1932676686547</v>
      </c>
      <c r="L64" s="20">
        <f t="shared" si="6"/>
        <v>51027.999999999956</v>
      </c>
      <c r="M64" s="20">
        <f t="shared" si="7"/>
        <v>46024.951180510456</v>
      </c>
      <c r="N64" s="20">
        <f t="shared" si="8"/>
        <v>12075.205316360132</v>
      </c>
      <c r="O64" s="20">
        <f t="shared" si="9"/>
        <v>11987.385599950137</v>
      </c>
      <c r="P64" s="20">
        <f t="shared" si="10"/>
        <v>2583.5179031792077</v>
      </c>
      <c r="Q64" s="20">
        <f t="shared" si="11"/>
        <v>72671.059999999925</v>
      </c>
      <c r="R64" s="20">
        <f t="shared" si="12"/>
        <v>78091.996986093087</v>
      </c>
      <c r="S64" s="20">
        <f t="shared" si="13"/>
        <v>20551.218796376801</v>
      </c>
      <c r="T64" s="20">
        <f t="shared" si="14"/>
        <v>20413.209342796035</v>
      </c>
      <c r="U64" s="20">
        <f t="shared" si="15"/>
        <v>4642.6348747339398</v>
      </c>
      <c r="V64" s="20">
        <f t="shared" si="16"/>
        <v>123699.05999999987</v>
      </c>
    </row>
    <row r="65" spans="1:22" x14ac:dyDescent="0.5">
      <c r="A65" s="14" t="s">
        <v>61</v>
      </c>
      <c r="B65" s="19" t="s">
        <v>131</v>
      </c>
      <c r="C65" s="19" t="s">
        <v>74</v>
      </c>
      <c r="D65" s="19" t="s">
        <v>139</v>
      </c>
      <c r="E65" s="20">
        <v>255728.83499999999</v>
      </c>
      <c r="F65" s="20">
        <v>23591</v>
      </c>
      <c r="G65" s="20">
        <f t="shared" si="1"/>
        <v>232137.83499999999</v>
      </c>
      <c r="H65" s="20">
        <f t="shared" si="2"/>
        <v>14687.413784527786</v>
      </c>
      <c r="I65" s="20">
        <f t="shared" si="3"/>
        <v>3916.979156873068</v>
      </c>
      <c r="J65" s="20">
        <f t="shared" si="4"/>
        <v>3900.0779103359923</v>
      </c>
      <c r="K65" s="20">
        <f t="shared" si="5"/>
        <v>1086.5291482631346</v>
      </c>
      <c r="L65" s="20">
        <f t="shared" si="6"/>
        <v>23590.999999999978</v>
      </c>
      <c r="M65" s="20">
        <f t="shared" si="7"/>
        <v>147020.45797906886</v>
      </c>
      <c r="N65" s="20">
        <f t="shared" si="8"/>
        <v>38572.603995597849</v>
      </c>
      <c r="O65" s="20">
        <f t="shared" si="9"/>
        <v>38292.075834350035</v>
      </c>
      <c r="P65" s="20">
        <f t="shared" si="10"/>
        <v>8252.6971909830536</v>
      </c>
      <c r="Q65" s="20">
        <f t="shared" si="11"/>
        <v>232137.83499999979</v>
      </c>
      <c r="R65" s="20">
        <f t="shared" si="12"/>
        <v>161443.22690954237</v>
      </c>
      <c r="S65" s="20">
        <f t="shared" si="13"/>
        <v>42486.492950128653</v>
      </c>
      <c r="T65" s="20">
        <f t="shared" si="14"/>
        <v>42201.179571165259</v>
      </c>
      <c r="U65" s="20">
        <f t="shared" si="15"/>
        <v>9597.93556916343</v>
      </c>
      <c r="V65" s="20">
        <f t="shared" si="16"/>
        <v>255728.83499999973</v>
      </c>
    </row>
    <row r="66" spans="1:22" x14ac:dyDescent="0.5">
      <c r="A66" s="14" t="s">
        <v>16</v>
      </c>
      <c r="B66" s="19" t="s">
        <v>140</v>
      </c>
      <c r="C66" s="19" t="s">
        <v>75</v>
      </c>
      <c r="D66" s="19" t="s">
        <v>141</v>
      </c>
      <c r="E66" s="20">
        <v>85790.114999999991</v>
      </c>
      <c r="F66" s="20">
        <v>22244</v>
      </c>
      <c r="G66" s="20">
        <f t="shared" si="1"/>
        <v>63546.114999999991</v>
      </c>
      <c r="H66" s="20">
        <f t="shared" si="2"/>
        <v>13848.791158621341</v>
      </c>
      <c r="I66" s="20">
        <f t="shared" si="3"/>
        <v>3693.3273013218823</v>
      </c>
      <c r="J66" s="20">
        <f t="shared" si="4"/>
        <v>3677.3910829347556</v>
      </c>
      <c r="K66" s="20">
        <f t="shared" si="5"/>
        <v>1024.4904571220027</v>
      </c>
      <c r="L66" s="20">
        <f t="shared" si="6"/>
        <v>22243.999999999982</v>
      </c>
      <c r="M66" s="20">
        <f t="shared" si="7"/>
        <v>40245.826063168788</v>
      </c>
      <c r="N66" s="20">
        <f t="shared" si="8"/>
        <v>10558.981603984203</v>
      </c>
      <c r="O66" s="20">
        <f t="shared" si="9"/>
        <v>10482.188974314884</v>
      </c>
      <c r="P66" s="20">
        <f t="shared" si="10"/>
        <v>2259.1183585320591</v>
      </c>
      <c r="Q66" s="20">
        <f t="shared" si="11"/>
        <v>63546.11499999994</v>
      </c>
      <c r="R66" s="20">
        <f t="shared" si="12"/>
        <v>54159.840842901955</v>
      </c>
      <c r="S66" s="20">
        <f t="shared" si="13"/>
        <v>14253.070507822185</v>
      </c>
      <c r="T66" s="20">
        <f t="shared" si="14"/>
        <v>14157.355577621576</v>
      </c>
      <c r="U66" s="20">
        <f t="shared" si="15"/>
        <v>3219.848071654184</v>
      </c>
      <c r="V66" s="20">
        <f t="shared" si="16"/>
        <v>85790.114999999903</v>
      </c>
    </row>
    <row r="67" spans="1:22" x14ac:dyDescent="0.5">
      <c r="A67" s="14" t="s">
        <v>29</v>
      </c>
      <c r="B67" s="19" t="s">
        <v>118</v>
      </c>
      <c r="C67" s="19" t="s">
        <v>76</v>
      </c>
      <c r="D67" s="19" t="s">
        <v>142</v>
      </c>
      <c r="E67" s="20">
        <v>56397.149999999994</v>
      </c>
      <c r="F67" s="20">
        <v>3090</v>
      </c>
      <c r="G67" s="20">
        <f t="shared" si="1"/>
        <v>53307.149999999994</v>
      </c>
      <c r="H67" s="20">
        <f t="shared" si="2"/>
        <v>1923.7890972909524</v>
      </c>
      <c r="I67" s="20">
        <f t="shared" si="3"/>
        <v>513.0543679681989</v>
      </c>
      <c r="J67" s="20">
        <f t="shared" si="4"/>
        <v>510.84060628791559</v>
      </c>
      <c r="K67" s="20">
        <f t="shared" si="5"/>
        <v>142.31592845293062</v>
      </c>
      <c r="L67" s="20">
        <f t="shared" si="6"/>
        <v>3089.9999999999977</v>
      </c>
      <c r="M67" s="20">
        <f t="shared" si="7"/>
        <v>33761.155765749776</v>
      </c>
      <c r="N67" s="20">
        <f t="shared" si="8"/>
        <v>8857.649538619733</v>
      </c>
      <c r="O67" s="20">
        <f t="shared" si="9"/>
        <v>8793.2302388926473</v>
      </c>
      <c r="P67" s="20">
        <f t="shared" si="10"/>
        <v>1895.1144567377921</v>
      </c>
      <c r="Q67" s="20">
        <f t="shared" si="11"/>
        <v>53307.149999999951</v>
      </c>
      <c r="R67" s="20">
        <f t="shared" si="12"/>
        <v>35603.876600390009</v>
      </c>
      <c r="S67" s="20">
        <f t="shared" si="13"/>
        <v>9369.7572895225057</v>
      </c>
      <c r="T67" s="20">
        <f t="shared" si="14"/>
        <v>9306.835713117538</v>
      </c>
      <c r="U67" s="20">
        <f t="shared" si="15"/>
        <v>2116.6803969698813</v>
      </c>
      <c r="V67" s="20">
        <f t="shared" si="16"/>
        <v>56397.149999999929</v>
      </c>
    </row>
    <row r="68" spans="1:22" x14ac:dyDescent="0.5">
      <c r="A68" s="14" t="s">
        <v>68</v>
      </c>
      <c r="B68" s="19" t="s">
        <v>103</v>
      </c>
      <c r="C68" s="19" t="s">
        <v>77</v>
      </c>
      <c r="D68" s="19" t="s">
        <v>143</v>
      </c>
      <c r="E68" s="20">
        <v>119365.51499999998</v>
      </c>
      <c r="F68" s="20">
        <v>12433</v>
      </c>
      <c r="G68" s="20">
        <f t="shared" si="1"/>
        <v>106932.51499999998</v>
      </c>
      <c r="H68" s="20">
        <f t="shared" si="2"/>
        <v>7740.6051283554734</v>
      </c>
      <c r="I68" s="20">
        <f t="shared" si="3"/>
        <v>2064.3381737697787</v>
      </c>
      <c r="J68" s="20">
        <f t="shared" si="4"/>
        <v>2055.4308278244839</v>
      </c>
      <c r="K68" s="20">
        <f t="shared" si="5"/>
        <v>572.62587005025443</v>
      </c>
      <c r="L68" s="20">
        <f t="shared" si="6"/>
        <v>12432.999999999991</v>
      </c>
      <c r="M68" s="20">
        <f t="shared" si="7"/>
        <v>67723.847463958853</v>
      </c>
      <c r="N68" s="20">
        <f t="shared" si="8"/>
        <v>17768.174478530509</v>
      </c>
      <c r="O68" s="20">
        <f t="shared" si="9"/>
        <v>17638.951330522108</v>
      </c>
      <c r="P68" s="20">
        <f t="shared" si="10"/>
        <v>3801.5417269884206</v>
      </c>
      <c r="Q68" s="20">
        <f t="shared" si="11"/>
        <v>106932.51499999988</v>
      </c>
      <c r="R68" s="20">
        <f t="shared" si="12"/>
        <v>75356.202687582656</v>
      </c>
      <c r="S68" s="20">
        <f t="shared" si="13"/>
        <v>19831.248640912847</v>
      </c>
      <c r="T68" s="20">
        <f t="shared" si="14"/>
        <v>19698.074067868096</v>
      </c>
      <c r="U68" s="20">
        <f t="shared" si="15"/>
        <v>4479.9896036362534</v>
      </c>
      <c r="V68" s="20">
        <f t="shared" si="16"/>
        <v>119365.51499999985</v>
      </c>
    </row>
    <row r="69" spans="1:22" x14ac:dyDescent="0.5">
      <c r="A69" s="14" t="s">
        <v>29</v>
      </c>
      <c r="B69" s="19" t="s">
        <v>118</v>
      </c>
      <c r="C69" s="19" t="s">
        <v>78</v>
      </c>
      <c r="D69" s="19" t="s">
        <v>144</v>
      </c>
      <c r="E69" s="20">
        <v>147546.495</v>
      </c>
      <c r="F69" s="20">
        <v>19857</v>
      </c>
      <c r="G69" s="20">
        <f t="shared" si="1"/>
        <v>127689.495</v>
      </c>
      <c r="H69" s="20">
        <f t="shared" si="2"/>
        <v>12362.679645600791</v>
      </c>
      <c r="I69" s="20">
        <f t="shared" si="3"/>
        <v>3296.9969529917557</v>
      </c>
      <c r="J69" s="20">
        <f t="shared" si="4"/>
        <v>3282.7708475919549</v>
      </c>
      <c r="K69" s="20">
        <f t="shared" si="5"/>
        <v>914.55255381548329</v>
      </c>
      <c r="L69" s="20">
        <f t="shared" si="6"/>
        <v>19856.999999999985</v>
      </c>
      <c r="M69" s="20">
        <f t="shared" si="7"/>
        <v>80869.919520081778</v>
      </c>
      <c r="N69" s="20">
        <f t="shared" si="8"/>
        <v>21217.206256071408</v>
      </c>
      <c r="O69" s="20">
        <f t="shared" si="9"/>
        <v>21062.899228770093</v>
      </c>
      <c r="P69" s="20">
        <f t="shared" si="10"/>
        <v>4539.4699950766089</v>
      </c>
      <c r="Q69" s="20">
        <f t="shared" si="11"/>
        <v>127689.49499999989</v>
      </c>
      <c r="R69" s="20">
        <f t="shared" si="12"/>
        <v>93147.033153272132</v>
      </c>
      <c r="S69" s="20">
        <f t="shared" si="13"/>
        <v>24513.204072719029</v>
      </c>
      <c r="T69" s="20">
        <f t="shared" si="14"/>
        <v>24348.588341987466</v>
      </c>
      <c r="U69" s="20">
        <f t="shared" si="15"/>
        <v>5537.6694320212036</v>
      </c>
      <c r="V69" s="20">
        <f t="shared" si="16"/>
        <v>147546.49499999985</v>
      </c>
    </row>
    <row r="70" spans="1:22" x14ac:dyDescent="0.5">
      <c r="A70" s="14" t="s">
        <v>61</v>
      </c>
      <c r="B70" s="19" t="s">
        <v>131</v>
      </c>
      <c r="C70" s="19" t="s">
        <v>80</v>
      </c>
      <c r="D70" s="19" t="s">
        <v>145</v>
      </c>
      <c r="E70" s="20">
        <v>130974.075</v>
      </c>
      <c r="F70" s="20">
        <v>6828</v>
      </c>
      <c r="G70" s="20">
        <f t="shared" si="1"/>
        <v>124146.075</v>
      </c>
      <c r="H70" s="20">
        <f t="shared" si="2"/>
        <v>4251.0135780914643</v>
      </c>
      <c r="I70" s="20">
        <f t="shared" si="3"/>
        <v>1133.7007198986607</v>
      </c>
      <c r="J70" s="20">
        <f t="shared" si="4"/>
        <v>1128.8089513701902</v>
      </c>
      <c r="K70" s="20">
        <f t="shared" si="5"/>
        <v>314.47675063967966</v>
      </c>
      <c r="L70" s="20">
        <f t="shared" si="6"/>
        <v>6827.9999999999955</v>
      </c>
      <c r="M70" s="20">
        <f t="shared" si="7"/>
        <v>78625.756128051391</v>
      </c>
      <c r="N70" s="20">
        <f t="shared" si="8"/>
        <v>20628.422715249286</v>
      </c>
      <c r="O70" s="20">
        <f t="shared" si="9"/>
        <v>20478.397752080811</v>
      </c>
      <c r="P70" s="20">
        <f t="shared" si="10"/>
        <v>4413.498404618409</v>
      </c>
      <c r="Q70" s="20">
        <f t="shared" si="11"/>
        <v>124146.0749999999</v>
      </c>
      <c r="R70" s="20">
        <f t="shared" si="12"/>
        <v>82684.759853117153</v>
      </c>
      <c r="S70" s="20">
        <f t="shared" si="13"/>
        <v>21759.881376447524</v>
      </c>
      <c r="T70" s="20">
        <f t="shared" si="14"/>
        <v>21613.755282005121</v>
      </c>
      <c r="U70" s="20">
        <f t="shared" si="15"/>
        <v>4915.6784884300541</v>
      </c>
      <c r="V70" s="20">
        <f t="shared" si="16"/>
        <v>130974.07499999985</v>
      </c>
    </row>
    <row r="71" spans="1:22" x14ac:dyDescent="0.5">
      <c r="A71" s="14" t="s">
        <v>73</v>
      </c>
      <c r="B71" s="19" t="s">
        <v>146</v>
      </c>
      <c r="C71" s="19" t="s">
        <v>81</v>
      </c>
      <c r="D71" s="19" t="s">
        <v>147</v>
      </c>
      <c r="E71" s="20">
        <v>78285.329999999987</v>
      </c>
      <c r="F71" s="20">
        <v>2000</v>
      </c>
      <c r="G71" s="20">
        <f t="shared" si="1"/>
        <v>76285.329999999987</v>
      </c>
      <c r="H71" s="20">
        <f t="shared" si="2"/>
        <v>1245.1709367578981</v>
      </c>
      <c r="I71" s="20">
        <f t="shared" si="3"/>
        <v>332.07402457488598</v>
      </c>
      <c r="J71" s="20">
        <f t="shared" si="4"/>
        <v>330.64116911839199</v>
      </c>
      <c r="K71" s="20">
        <f t="shared" si="5"/>
        <v>92.113869548822407</v>
      </c>
      <c r="L71" s="20">
        <f t="shared" si="6"/>
        <v>1999.9999999999984</v>
      </c>
      <c r="M71" s="20">
        <f t="shared" si="7"/>
        <v>48313.986187061666</v>
      </c>
      <c r="N71" s="20">
        <f t="shared" si="8"/>
        <v>12675.761470608615</v>
      </c>
      <c r="O71" s="20">
        <f t="shared" si="9"/>
        <v>12583.574071018698</v>
      </c>
      <c r="P71" s="20">
        <f t="shared" si="10"/>
        <v>2712.0082713109437</v>
      </c>
      <c r="Q71" s="20">
        <f t="shared" si="11"/>
        <v>76285.329999999929</v>
      </c>
      <c r="R71" s="20">
        <f t="shared" si="12"/>
        <v>49422.022725276183</v>
      </c>
      <c r="S71" s="20">
        <f t="shared" si="13"/>
        <v>13006.234205632285</v>
      </c>
      <c r="T71" s="20">
        <f t="shared" si="14"/>
        <v>12918.892267733243</v>
      </c>
      <c r="U71" s="20">
        <f t="shared" si="15"/>
        <v>2938.1808013581917</v>
      </c>
      <c r="V71" s="20">
        <f t="shared" si="16"/>
        <v>78285.3299999999</v>
      </c>
    </row>
    <row r="72" spans="1:22" x14ac:dyDescent="0.5">
      <c r="A72" s="14" t="s">
        <v>86</v>
      </c>
      <c r="B72" s="19" t="s">
        <v>125</v>
      </c>
      <c r="C72" s="19" t="s">
        <v>82</v>
      </c>
      <c r="D72" s="19" t="s">
        <v>148</v>
      </c>
      <c r="E72" s="20">
        <v>97957.574999999997</v>
      </c>
      <c r="F72" s="20">
        <v>14000</v>
      </c>
      <c r="G72" s="20">
        <f t="shared" si="1"/>
        <v>83957.574999999997</v>
      </c>
      <c r="H72" s="20">
        <f t="shared" si="2"/>
        <v>8716.1965573052858</v>
      </c>
      <c r="I72" s="20">
        <f t="shared" si="3"/>
        <v>2324.5181720242022</v>
      </c>
      <c r="J72" s="20">
        <f t="shared" si="4"/>
        <v>2314.4881838287438</v>
      </c>
      <c r="K72" s="20">
        <f t="shared" si="5"/>
        <v>644.79708684175682</v>
      </c>
      <c r="L72" s="20">
        <f t="shared" si="6"/>
        <v>13999.999999999987</v>
      </c>
      <c r="M72" s="20">
        <f t="shared" si="7"/>
        <v>53173.069040262315</v>
      </c>
      <c r="N72" s="20">
        <f t="shared" si="8"/>
        <v>13950.60091305541</v>
      </c>
      <c r="O72" s="20">
        <f t="shared" si="9"/>
        <v>13849.141949515168</v>
      </c>
      <c r="P72" s="20">
        <f t="shared" si="10"/>
        <v>2984.7630971670301</v>
      </c>
      <c r="Q72" s="20">
        <f t="shared" si="11"/>
        <v>83957.574999999924</v>
      </c>
      <c r="R72" s="20">
        <f t="shared" si="12"/>
        <v>61841.235104494634</v>
      </c>
      <c r="S72" s="20">
        <f t="shared" si="13"/>
        <v>16274.558243106212</v>
      </c>
      <c r="T72" s="20">
        <f t="shared" si="14"/>
        <v>16165.268233951359</v>
      </c>
      <c r="U72" s="20">
        <f t="shared" si="15"/>
        <v>3676.5134184476865</v>
      </c>
      <c r="V72" s="20">
        <f t="shared" si="16"/>
        <v>97957.574999999895</v>
      </c>
    </row>
    <row r="73" spans="1:22" x14ac:dyDescent="0.5">
      <c r="A73" s="14" t="s">
        <v>61</v>
      </c>
      <c r="B73" s="19" t="s">
        <v>131</v>
      </c>
      <c r="C73" s="19" t="s">
        <v>83</v>
      </c>
      <c r="D73" s="19" t="s">
        <v>149</v>
      </c>
      <c r="E73" s="20">
        <v>65510.324999999997</v>
      </c>
      <c r="F73" s="20">
        <v>3000</v>
      </c>
      <c r="G73" s="20">
        <f t="shared" si="1"/>
        <v>62510.324999999997</v>
      </c>
      <c r="H73" s="20">
        <f t="shared" si="2"/>
        <v>1867.756405136847</v>
      </c>
      <c r="I73" s="20">
        <f t="shared" si="3"/>
        <v>498.111036862329</v>
      </c>
      <c r="J73" s="20">
        <f t="shared" si="4"/>
        <v>495.96175367758798</v>
      </c>
      <c r="K73" s="20">
        <f t="shared" si="5"/>
        <v>138.1708043232336</v>
      </c>
      <c r="L73" s="20">
        <f t="shared" si="6"/>
        <v>2999.9999999999973</v>
      </c>
      <c r="M73" s="20">
        <f t="shared" si="7"/>
        <v>39589.826492180553</v>
      </c>
      <c r="N73" s="20">
        <f t="shared" si="8"/>
        <v>10386.872143703418</v>
      </c>
      <c r="O73" s="20">
        <f t="shared" si="9"/>
        <v>10311.331219789599</v>
      </c>
      <c r="P73" s="20">
        <f t="shared" si="10"/>
        <v>2222.2951443263769</v>
      </c>
      <c r="Q73" s="20">
        <f t="shared" si="11"/>
        <v>62510.324999999946</v>
      </c>
      <c r="R73" s="20">
        <f t="shared" si="12"/>
        <v>41357.08147222767</v>
      </c>
      <c r="S73" s="20">
        <f t="shared" si="13"/>
        <v>10883.80964654665</v>
      </c>
      <c r="T73" s="20">
        <f t="shared" si="14"/>
        <v>10810.720617760591</v>
      </c>
      <c r="U73" s="20">
        <f t="shared" si="15"/>
        <v>2458.7132634650147</v>
      </c>
      <c r="V73" s="20">
        <f t="shared" si="16"/>
        <v>65510.324999999924</v>
      </c>
    </row>
    <row r="74" spans="1:22" x14ac:dyDescent="0.5">
      <c r="A74" s="14" t="s">
        <v>16</v>
      </c>
      <c r="B74" s="19" t="s">
        <v>140</v>
      </c>
      <c r="C74" s="19" t="s">
        <v>84</v>
      </c>
      <c r="D74" s="19" t="s">
        <v>150</v>
      </c>
      <c r="E74" s="20">
        <v>126907.55999999998</v>
      </c>
      <c r="F74" s="20">
        <v>4197</v>
      </c>
      <c r="G74" s="20">
        <f t="shared" ref="G74:G82" si="17">E74-F74</f>
        <v>122710.55999999998</v>
      </c>
      <c r="H74" s="20">
        <f t="shared" ref="H74:H82" si="18">F74*62.2585468378949%</f>
        <v>2612.9912107864488</v>
      </c>
      <c r="I74" s="20">
        <f t="shared" ref="I74:I82" si="19">F74*16.6037012287443%</f>
        <v>696.85734057039826</v>
      </c>
      <c r="J74" s="20">
        <f t="shared" ref="J74:J82" si="20">F74*16.5320584559196%</f>
        <v>693.8504933949456</v>
      </c>
      <c r="K74" s="20">
        <f t="shared" ref="K74:K82" si="21">F74*4.60569347744112%</f>
        <v>193.30095524820382</v>
      </c>
      <c r="L74" s="20">
        <f t="shared" ref="L74:L82" si="22">SUM(H74:K74)</f>
        <v>4196.9999999999964</v>
      </c>
      <c r="M74" s="20">
        <f t="shared" ref="M74:M82" si="23">G74*63.333259732981%</f>
        <v>77716.597684595472</v>
      </c>
      <c r="N74" s="20">
        <f t="shared" ref="N74:N82" si="24">G74*16.6162504253552%</f>
        <v>20389.893947955745</v>
      </c>
      <c r="O74" s="20">
        <f t="shared" ref="O74:O82" si="25">G74*16.4954049107721%</f>
        <v>20241.603740275939</v>
      </c>
      <c r="P74" s="20">
        <f t="shared" ref="P74:P82" si="26">G74*3.55508493089162%</f>
        <v>4362.4646271727197</v>
      </c>
      <c r="Q74" s="20">
        <f t="shared" ref="Q74:Q82" si="27">SUM(M74:P74)</f>
        <v>122710.55999999988</v>
      </c>
      <c r="R74" s="20">
        <f t="shared" ref="R74:R82" si="28">E74*63.1306308925008%</f>
        <v>80117.543278278972</v>
      </c>
      <c r="S74" s="20">
        <f t="shared" ref="S74:S82" si="29">E74*16.61388437097%</f>
        <v>21084.275276419368</v>
      </c>
      <c r="T74" s="20">
        <f t="shared" ref="T74:T82" si="30">E74*16.5023156544569%</f>
        <v>20942.68614056928</v>
      </c>
      <c r="U74" s="20">
        <f t="shared" ref="U74:U82" si="31">E74*3.7531690820722%</f>
        <v>4763.0553047322255</v>
      </c>
      <c r="V74" s="20">
        <f t="shared" ref="V74:V82" si="32">SUM(R74:U74)</f>
        <v>126907.55999999985</v>
      </c>
    </row>
    <row r="75" spans="1:22" x14ac:dyDescent="0.5">
      <c r="A75" s="14" t="s">
        <v>20</v>
      </c>
      <c r="B75" s="19" t="s">
        <v>133</v>
      </c>
      <c r="C75" s="19" t="s">
        <v>85</v>
      </c>
      <c r="D75" s="19" t="s">
        <v>151</v>
      </c>
      <c r="E75" s="20">
        <v>81285.794999999998</v>
      </c>
      <c r="F75" s="20">
        <v>558</v>
      </c>
      <c r="G75" s="20">
        <f t="shared" si="17"/>
        <v>80727.794999999998</v>
      </c>
      <c r="H75" s="20">
        <f t="shared" si="18"/>
        <v>347.40269135545356</v>
      </c>
      <c r="I75" s="20">
        <f t="shared" si="19"/>
        <v>92.648652856393198</v>
      </c>
      <c r="J75" s="20">
        <f t="shared" si="20"/>
        <v>92.248886184031363</v>
      </c>
      <c r="K75" s="20">
        <f t="shared" si="21"/>
        <v>25.69976960412145</v>
      </c>
      <c r="L75" s="20">
        <f t="shared" si="22"/>
        <v>557.99999999999955</v>
      </c>
      <c r="M75" s="20">
        <f t="shared" si="23"/>
        <v>51127.544084058442</v>
      </c>
      <c r="N75" s="20">
        <f t="shared" si="24"/>
        <v>13413.932580067374</v>
      </c>
      <c r="O75" s="20">
        <f t="shared" si="25"/>
        <v>13316.376660788033</v>
      </c>
      <c r="P75" s="20">
        <f t="shared" si="26"/>
        <v>2869.9416750860787</v>
      </c>
      <c r="Q75" s="20">
        <f t="shared" si="27"/>
        <v>80727.79499999994</v>
      </c>
      <c r="R75" s="20">
        <f t="shared" si="28"/>
        <v>51316.235209484868</v>
      </c>
      <c r="S75" s="20">
        <f t="shared" si="29"/>
        <v>13504.727991323711</v>
      </c>
      <c r="T75" s="20">
        <f t="shared" si="30"/>
        <v>13414.038473134744</v>
      </c>
      <c r="U75" s="20">
        <f t="shared" si="31"/>
        <v>3050.7933260565901</v>
      </c>
      <c r="V75" s="20">
        <f t="shared" si="32"/>
        <v>81285.794999999911</v>
      </c>
    </row>
    <row r="76" spans="1:22" x14ac:dyDescent="0.5">
      <c r="A76" s="14" t="s">
        <v>73</v>
      </c>
      <c r="B76" s="19" t="s">
        <v>146</v>
      </c>
      <c r="C76" s="19" t="s">
        <v>87</v>
      </c>
      <c r="D76" s="19" t="s">
        <v>152</v>
      </c>
      <c r="E76" s="20">
        <v>144608.12999999998</v>
      </c>
      <c r="F76" s="20">
        <v>1000</v>
      </c>
      <c r="G76" s="20">
        <f t="shared" si="17"/>
        <v>143608.12999999998</v>
      </c>
      <c r="H76" s="20">
        <f t="shared" si="18"/>
        <v>622.58546837894903</v>
      </c>
      <c r="I76" s="20">
        <f t="shared" si="19"/>
        <v>166.03701228744299</v>
      </c>
      <c r="J76" s="20">
        <f t="shared" si="20"/>
        <v>165.32058455919599</v>
      </c>
      <c r="K76" s="20">
        <f t="shared" si="21"/>
        <v>46.056934774411204</v>
      </c>
      <c r="L76" s="20">
        <f t="shared" si="22"/>
        <v>999.9999999999992</v>
      </c>
      <c r="M76" s="20">
        <f t="shared" si="23"/>
        <v>90951.70997057698</v>
      </c>
      <c r="N76" s="20">
        <f t="shared" si="24"/>
        <v>23862.286511969643</v>
      </c>
      <c r="O76" s="20">
        <f t="shared" si="25"/>
        <v>23688.742528287978</v>
      </c>
      <c r="P76" s="20">
        <f t="shared" si="26"/>
        <v>5105.3909891652474</v>
      </c>
      <c r="Q76" s="20">
        <f t="shared" si="27"/>
        <v>143608.12999999986</v>
      </c>
      <c r="R76" s="20">
        <f t="shared" si="28"/>
        <v>91292.024790847689</v>
      </c>
      <c r="S76" s="20">
        <f t="shared" si="29"/>
        <v>24025.027509221971</v>
      </c>
      <c r="T76" s="20">
        <f t="shared" si="30"/>
        <v>23863.690074607381</v>
      </c>
      <c r="U76" s="20">
        <f t="shared" si="31"/>
        <v>5427.3876253227727</v>
      </c>
      <c r="V76" s="20">
        <f t="shared" si="32"/>
        <v>144608.1299999998</v>
      </c>
    </row>
    <row r="77" spans="1:22" x14ac:dyDescent="0.5">
      <c r="A77" s="14" t="s">
        <v>73</v>
      </c>
      <c r="B77" s="19" t="s">
        <v>146</v>
      </c>
      <c r="C77" s="19" t="s">
        <v>88</v>
      </c>
      <c r="D77" s="19" t="s">
        <v>153</v>
      </c>
      <c r="E77" s="20">
        <v>78449.89499999999</v>
      </c>
      <c r="F77" s="20">
        <v>15259</v>
      </c>
      <c r="G77" s="20">
        <f t="shared" si="17"/>
        <v>63190.89499999999</v>
      </c>
      <c r="H77" s="20">
        <f t="shared" si="18"/>
        <v>9500.0316619943824</v>
      </c>
      <c r="I77" s="20">
        <f t="shared" si="19"/>
        <v>2533.5587704940926</v>
      </c>
      <c r="J77" s="20">
        <f t="shared" si="20"/>
        <v>2522.6267997887717</v>
      </c>
      <c r="K77" s="20">
        <f t="shared" si="21"/>
        <v>702.78276772274057</v>
      </c>
      <c r="L77" s="20">
        <f t="shared" si="22"/>
        <v>15258.999999999989</v>
      </c>
      <c r="M77" s="20">
        <f t="shared" si="23"/>
        <v>40020.853657945292</v>
      </c>
      <c r="N77" s="20">
        <f t="shared" si="24"/>
        <v>10499.957359223255</v>
      </c>
      <c r="O77" s="20">
        <f t="shared" si="25"/>
        <v>10423.59399699084</v>
      </c>
      <c r="P77" s="20">
        <f t="shared" si="26"/>
        <v>2246.4899858405456</v>
      </c>
      <c r="Q77" s="20">
        <f t="shared" si="27"/>
        <v>63190.894999999939</v>
      </c>
      <c r="R77" s="20">
        <f t="shared" si="28"/>
        <v>49525.913648004433</v>
      </c>
      <c r="S77" s="20">
        <f t="shared" si="29"/>
        <v>13033.574844447372</v>
      </c>
      <c r="T77" s="20">
        <f t="shared" si="30"/>
        <v>12946.049303489999</v>
      </c>
      <c r="U77" s="20">
        <f t="shared" si="31"/>
        <v>2944.3572040581039</v>
      </c>
      <c r="V77" s="20">
        <f t="shared" si="32"/>
        <v>78449.894999999917</v>
      </c>
    </row>
    <row r="78" spans="1:22" x14ac:dyDescent="0.5">
      <c r="A78" s="14" t="s">
        <v>61</v>
      </c>
      <c r="B78" s="19" t="s">
        <v>131</v>
      </c>
      <c r="C78" s="19" t="s">
        <v>89</v>
      </c>
      <c r="D78" s="19" t="s">
        <v>154</v>
      </c>
      <c r="E78" s="20">
        <v>330731.14499999996</v>
      </c>
      <c r="F78" s="20">
        <v>5227</v>
      </c>
      <c r="G78" s="20">
        <f t="shared" si="17"/>
        <v>325504.14499999996</v>
      </c>
      <c r="H78" s="20">
        <f t="shared" si="18"/>
        <v>3254.2542432167666</v>
      </c>
      <c r="I78" s="20">
        <f t="shared" si="19"/>
        <v>867.8754632264646</v>
      </c>
      <c r="J78" s="20">
        <f t="shared" si="20"/>
        <v>864.13069549091745</v>
      </c>
      <c r="K78" s="20">
        <f t="shared" si="21"/>
        <v>240.73959806584736</v>
      </c>
      <c r="L78" s="20">
        <f t="shared" si="22"/>
        <v>5226.9999999999964</v>
      </c>
      <c r="M78" s="20">
        <f t="shared" si="23"/>
        <v>206152.38559446906</v>
      </c>
      <c r="N78" s="20">
        <f t="shared" si="24"/>
        <v>54086.583878111298</v>
      </c>
      <c r="O78" s="20">
        <f t="shared" si="25"/>
        <v>53693.226719096725</v>
      </c>
      <c r="P78" s="20">
        <f t="shared" si="26"/>
        <v>11571.948808322608</v>
      </c>
      <c r="Q78" s="20">
        <f t="shared" si="27"/>
        <v>325504.14499999967</v>
      </c>
      <c r="R78" s="20">
        <f t="shared" si="28"/>
        <v>208792.65839649158</v>
      </c>
      <c r="S78" s="20">
        <f t="shared" si="29"/>
        <v>54947.290009085111</v>
      </c>
      <c r="T78" s="20">
        <f t="shared" si="30"/>
        <v>54578.297515499544</v>
      </c>
      <c r="U78" s="20">
        <f t="shared" si="31"/>
        <v>12412.899078923374</v>
      </c>
      <c r="V78" s="20">
        <f t="shared" si="32"/>
        <v>330731.14499999961</v>
      </c>
    </row>
    <row r="79" spans="1:22" x14ac:dyDescent="0.5">
      <c r="A79" s="14" t="s">
        <v>40</v>
      </c>
      <c r="B79" s="19" t="s">
        <v>108</v>
      </c>
      <c r="C79" s="19" t="s">
        <v>91</v>
      </c>
      <c r="D79" s="19" t="s">
        <v>155</v>
      </c>
      <c r="E79" s="20">
        <v>71723.429999999993</v>
      </c>
      <c r="F79" s="20">
        <v>0</v>
      </c>
      <c r="G79" s="20">
        <f t="shared" si="17"/>
        <v>71723.429999999993</v>
      </c>
      <c r="H79" s="20">
        <f t="shared" si="18"/>
        <v>0</v>
      </c>
      <c r="I79" s="20">
        <f t="shared" si="19"/>
        <v>0</v>
      </c>
      <c r="J79" s="20">
        <f t="shared" si="20"/>
        <v>0</v>
      </c>
      <c r="K79" s="20">
        <f t="shared" si="21"/>
        <v>0</v>
      </c>
      <c r="L79" s="20">
        <f t="shared" si="22"/>
        <v>0</v>
      </c>
      <c r="M79" s="20">
        <f t="shared" si="23"/>
        <v>45424.78621130281</v>
      </c>
      <c r="N79" s="20">
        <f t="shared" si="24"/>
        <v>11917.744742454339</v>
      </c>
      <c r="O79" s="20">
        <f t="shared" si="25"/>
        <v>11831.070194394188</v>
      </c>
      <c r="P79" s="20">
        <f t="shared" si="26"/>
        <v>2549.8288518485992</v>
      </c>
      <c r="Q79" s="20">
        <f t="shared" si="27"/>
        <v>71723.42999999992</v>
      </c>
      <c r="R79" s="20">
        <f t="shared" si="28"/>
        <v>45279.45385674118</v>
      </c>
      <c r="S79" s="20">
        <f t="shared" si="29"/>
        <v>11916.047727093604</v>
      </c>
      <c r="T79" s="20">
        <f t="shared" si="30"/>
        <v>11836.026816803436</v>
      </c>
      <c r="U79" s="20">
        <f t="shared" si="31"/>
        <v>2691.9015993616963</v>
      </c>
      <c r="V79" s="20">
        <f t="shared" si="32"/>
        <v>71723.429999999906</v>
      </c>
    </row>
    <row r="80" spans="1:22" x14ac:dyDescent="0.5">
      <c r="A80" s="14" t="s">
        <v>20</v>
      </c>
      <c r="B80" s="19" t="s">
        <v>133</v>
      </c>
      <c r="C80" s="19" t="s">
        <v>92</v>
      </c>
      <c r="D80" s="19" t="s">
        <v>156</v>
      </c>
      <c r="E80" s="20">
        <v>83935.39499999999</v>
      </c>
      <c r="F80" s="20">
        <v>22962</v>
      </c>
      <c r="G80" s="20">
        <f t="shared" si="17"/>
        <v>60973.39499999999</v>
      </c>
      <c r="H80" s="20">
        <f t="shared" si="18"/>
        <v>14295.807524917427</v>
      </c>
      <c r="I80" s="20">
        <f t="shared" si="19"/>
        <v>3812.5418761442661</v>
      </c>
      <c r="J80" s="20">
        <f t="shared" si="20"/>
        <v>3796.0912626482582</v>
      </c>
      <c r="K80" s="20">
        <f t="shared" si="21"/>
        <v>1057.5593362900299</v>
      </c>
      <c r="L80" s="20">
        <f t="shared" si="22"/>
        <v>22961.999999999978</v>
      </c>
      <c r="M80" s="20">
        <f t="shared" si="23"/>
        <v>38616.438623366441</v>
      </c>
      <c r="N80" s="20">
        <f t="shared" si="24"/>
        <v>10131.492006041004</v>
      </c>
      <c r="O80" s="20">
        <f t="shared" si="25"/>
        <v>10057.808393094469</v>
      </c>
      <c r="P80" s="20">
        <f t="shared" si="26"/>
        <v>2167.6559774980242</v>
      </c>
      <c r="Q80" s="20">
        <f t="shared" si="27"/>
        <v>60973.394999999946</v>
      </c>
      <c r="R80" s="20">
        <f t="shared" si="28"/>
        <v>52988.944405612558</v>
      </c>
      <c r="S80" s="20">
        <f t="shared" si="29"/>
        <v>13944.929471616932</v>
      </c>
      <c r="T80" s="20">
        <f t="shared" si="30"/>
        <v>13851.283828715234</v>
      </c>
      <c r="U80" s="20">
        <f t="shared" si="31"/>
        <v>3150.2372940551745</v>
      </c>
      <c r="V80" s="20">
        <f t="shared" si="32"/>
        <v>83935.394999999902</v>
      </c>
    </row>
    <row r="81" spans="1:22" x14ac:dyDescent="0.5">
      <c r="A81" s="14" t="s">
        <v>73</v>
      </c>
      <c r="B81" s="19" t="s">
        <v>146</v>
      </c>
      <c r="C81" s="19" t="s">
        <v>93</v>
      </c>
      <c r="D81" s="19" t="s">
        <v>157</v>
      </c>
      <c r="E81" s="20">
        <v>100655.81999999999</v>
      </c>
      <c r="F81" s="20">
        <v>24070</v>
      </c>
      <c r="G81" s="20">
        <f t="shared" si="17"/>
        <v>76585.819999999992</v>
      </c>
      <c r="H81" s="20">
        <f t="shared" si="18"/>
        <v>14985.632223881303</v>
      </c>
      <c r="I81" s="20">
        <f t="shared" si="19"/>
        <v>3996.5108857587529</v>
      </c>
      <c r="J81" s="20">
        <f t="shared" si="20"/>
        <v>3979.2664703398473</v>
      </c>
      <c r="K81" s="20">
        <f t="shared" si="21"/>
        <v>1108.5904200200775</v>
      </c>
      <c r="L81" s="20">
        <f t="shared" si="22"/>
        <v>24069.999999999982</v>
      </c>
      <c r="M81" s="20">
        <f t="shared" si="23"/>
        <v>48504.296299233298</v>
      </c>
      <c r="N81" s="20">
        <f t="shared" si="24"/>
        <v>12725.691641511767</v>
      </c>
      <c r="O81" s="20">
        <f t="shared" si="25"/>
        <v>12633.141113235079</v>
      </c>
      <c r="P81" s="20">
        <f t="shared" si="26"/>
        <v>2722.6909460197803</v>
      </c>
      <c r="Q81" s="20">
        <f t="shared" si="27"/>
        <v>76585.81999999992</v>
      </c>
      <c r="R81" s="20">
        <f t="shared" si="28"/>
        <v>63544.65419601999</v>
      </c>
      <c r="S81" s="20">
        <f t="shared" si="29"/>
        <v>16722.841547451691</v>
      </c>
      <c r="T81" s="20">
        <f t="shared" si="30"/>
        <v>16610.541140981957</v>
      </c>
      <c r="U81" s="20">
        <f t="shared" si="31"/>
        <v>3777.7831155462454</v>
      </c>
      <c r="V81" s="20">
        <f t="shared" si="32"/>
        <v>100655.81999999989</v>
      </c>
    </row>
    <row r="82" spans="1:22" ht="14.7" thickBot="1" x14ac:dyDescent="0.55000000000000004">
      <c r="A82" s="15" t="s">
        <v>8</v>
      </c>
      <c r="B82" s="21" t="s">
        <v>136</v>
      </c>
      <c r="C82" s="21" t="s">
        <v>94</v>
      </c>
      <c r="D82" s="21" t="s">
        <v>158</v>
      </c>
      <c r="E82" s="22">
        <v>58200.119999999995</v>
      </c>
      <c r="F82" s="22">
        <v>3210</v>
      </c>
      <c r="G82" s="22">
        <f t="shared" si="17"/>
        <v>54990.119999999995</v>
      </c>
      <c r="H82" s="22">
        <f t="shared" si="18"/>
        <v>1998.4993534964262</v>
      </c>
      <c r="I82" s="22">
        <f t="shared" si="19"/>
        <v>532.97880944269207</v>
      </c>
      <c r="J82" s="22">
        <f t="shared" si="20"/>
        <v>530.67907643501917</v>
      </c>
      <c r="K82" s="22">
        <f t="shared" si="21"/>
        <v>147.84276062585997</v>
      </c>
      <c r="L82" s="22">
        <f t="shared" si="22"/>
        <v>3209.9999999999973</v>
      </c>
      <c r="M82" s="22">
        <f t="shared" si="23"/>
        <v>34827.035527077926</v>
      </c>
      <c r="N82" s="22">
        <f t="shared" si="24"/>
        <v>9137.2960484033338</v>
      </c>
      <c r="O82" s="22">
        <f t="shared" si="25"/>
        <v>9070.8429549194698</v>
      </c>
      <c r="P82" s="22">
        <f t="shared" si="26"/>
        <v>1954.9454695992188</v>
      </c>
      <c r="Q82" s="22">
        <f t="shared" si="27"/>
        <v>54990.119999999944</v>
      </c>
      <c r="R82" s="22">
        <f t="shared" si="28"/>
        <v>36742.102936192532</v>
      </c>
      <c r="S82" s="22">
        <f t="shared" si="29"/>
        <v>9669.3006405657834</v>
      </c>
      <c r="T82" s="22">
        <f t="shared" si="30"/>
        <v>9604.3675136727015</v>
      </c>
      <c r="U82" s="22">
        <f t="shared" si="31"/>
        <v>2184.3489095689183</v>
      </c>
      <c r="V82" s="22">
        <f t="shared" si="32"/>
        <v>58200.119999999937</v>
      </c>
    </row>
    <row r="83" spans="1:22" x14ac:dyDescent="0.5">
      <c r="E83" s="16">
        <f>SUM(E9:E82)</f>
        <v>16384727.504999999</v>
      </c>
      <c r="F83" s="16">
        <f t="shared" ref="F83:V83" si="33">SUM(F9:F82)</f>
        <v>3754531</v>
      </c>
      <c r="G83" s="16">
        <f>SUM(G9:G82)</f>
        <v>12630196.504999999</v>
      </c>
      <c r="H83" s="16">
        <f t="shared" si="33"/>
        <v>2337516.4411782841</v>
      </c>
      <c r="I83" s="16">
        <f t="shared" si="33"/>
        <v>623391.10978058551</v>
      </c>
      <c r="J83" s="16">
        <f t="shared" si="33"/>
        <v>620701.25966562273</v>
      </c>
      <c r="K83" s="16">
        <f t="shared" si="33"/>
        <v>172922.18937550488</v>
      </c>
      <c r="L83" s="16">
        <f t="shared" si="33"/>
        <v>3754530.9999999986</v>
      </c>
      <c r="M83" s="16">
        <f t="shared" si="33"/>
        <v>7999115.1572975349</v>
      </c>
      <c r="N83" s="16">
        <f t="shared" si="33"/>
        <v>2098665.0804852606</v>
      </c>
      <c r="O83" s="16">
        <f t="shared" si="33"/>
        <v>2083402.0545259351</v>
      </c>
      <c r="P83" s="16">
        <f t="shared" si="33"/>
        <v>449014.21269125526</v>
      </c>
      <c r="Q83" s="16">
        <f t="shared" si="33"/>
        <v>12630196.504999988</v>
      </c>
      <c r="R83" s="16">
        <f>SUM(R9:R82)</f>
        <v>10343781.843923608</v>
      </c>
      <c r="S83" s="16">
        <f t="shared" ref="S83:U83" si="34">SUM(S9:S82)</f>
        <v>2722139.6821792172</v>
      </c>
      <c r="T83" s="16">
        <f t="shared" si="34"/>
        <v>2703859.4519977206</v>
      </c>
      <c r="U83" s="16">
        <f t="shared" si="34"/>
        <v>614946.52689943963</v>
      </c>
      <c r="V83" s="16">
        <f t="shared" si="33"/>
        <v>16384727.504999978</v>
      </c>
    </row>
  </sheetData>
  <mergeCells count="2">
    <mergeCell ref="A2:K2"/>
    <mergeCell ref="A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3"/>
  <sheetViews>
    <sheetView workbookViewId="0">
      <selection activeCell="I6" sqref="I6"/>
    </sheetView>
  </sheetViews>
  <sheetFormatPr defaultRowHeight="14.35" x14ac:dyDescent="0.5"/>
  <cols>
    <col min="1" max="1" width="22.29296875" customWidth="1"/>
    <col min="2" max="2" width="5.1171875" bestFit="1" customWidth="1"/>
    <col min="3" max="3" width="15.29296875" bestFit="1" customWidth="1"/>
    <col min="4" max="4" width="7.1171875" bestFit="1" customWidth="1"/>
    <col min="5" max="5" width="13.703125" customWidth="1"/>
    <col min="6" max="6" width="12.1171875" customWidth="1"/>
    <col min="7" max="7" width="19.1171875" customWidth="1"/>
    <col min="8" max="8" width="15.29296875" customWidth="1"/>
    <col min="9" max="9" width="13.41015625" customWidth="1"/>
    <col min="10" max="10" width="16.41015625" customWidth="1"/>
    <col min="11" max="11" width="12.87890625" customWidth="1"/>
    <col min="12" max="12" width="11.5859375" customWidth="1"/>
    <col min="13" max="13" width="16.29296875" customWidth="1"/>
    <col min="14" max="14" width="15.703125" customWidth="1"/>
    <col min="15" max="15" width="17.5859375" customWidth="1"/>
    <col min="16" max="16" width="12.5859375" customWidth="1"/>
    <col min="17" max="17" width="10.1171875" bestFit="1" customWidth="1"/>
    <col min="18" max="18" width="16" customWidth="1"/>
    <col min="19" max="19" width="14.29296875" customWidth="1"/>
    <col min="20" max="20" width="15.703125" customWidth="1"/>
    <col min="21" max="21" width="13.5859375" customWidth="1"/>
    <col min="22" max="22" width="13.41015625" customWidth="1"/>
  </cols>
  <sheetData>
    <row r="1" spans="1:22" ht="20.7" x14ac:dyDescent="0.7">
      <c r="A1" s="1" t="s">
        <v>197</v>
      </c>
      <c r="B1" s="1"/>
    </row>
    <row r="2" spans="1:22" x14ac:dyDescent="0.5">
      <c r="A2" s="118" t="s">
        <v>199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</row>
    <row r="3" spans="1:22" x14ac:dyDescent="0.5">
      <c r="A3" s="118" t="s">
        <v>198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22" ht="14.7" thickBot="1" x14ac:dyDescent="0.55000000000000004"/>
    <row r="5" spans="1:22" ht="15.7" x14ac:dyDescent="0.55000000000000004">
      <c r="A5" s="2"/>
      <c r="B5" s="2"/>
      <c r="C5" s="2"/>
      <c r="D5" s="2"/>
      <c r="E5" s="2"/>
      <c r="F5" s="2"/>
      <c r="G5" s="2"/>
      <c r="H5" s="3" t="s">
        <v>0</v>
      </c>
      <c r="I5" s="4"/>
      <c r="J5" s="4"/>
      <c r="K5" s="4"/>
      <c r="L5" s="5"/>
      <c r="M5" s="3" t="s">
        <v>1</v>
      </c>
      <c r="N5" s="4"/>
      <c r="O5" s="4"/>
      <c r="P5" s="4"/>
      <c r="Q5" s="5"/>
      <c r="R5" s="3" t="s">
        <v>2</v>
      </c>
      <c r="S5" s="4"/>
      <c r="T5" s="4"/>
      <c r="U5" s="4"/>
      <c r="V5" s="5"/>
    </row>
    <row r="6" spans="1:22" ht="15.7" x14ac:dyDescent="0.55000000000000004">
      <c r="A6" s="2"/>
      <c r="B6" s="2"/>
      <c r="C6" s="2"/>
      <c r="D6" s="2"/>
      <c r="E6" s="2"/>
      <c r="F6" s="2"/>
      <c r="G6" s="2"/>
      <c r="H6" s="6">
        <v>0.62258546837894901</v>
      </c>
      <c r="I6" s="7">
        <v>0.166037012287443</v>
      </c>
      <c r="J6" s="7">
        <v>0.16532058455919599</v>
      </c>
      <c r="K6" s="7">
        <v>4.6056934774411203E-2</v>
      </c>
      <c r="L6" s="8">
        <v>0.99999999999999989</v>
      </c>
      <c r="M6" s="6">
        <v>0.63333259732980995</v>
      </c>
      <c r="N6" s="7">
        <v>0.166162504253552</v>
      </c>
      <c r="O6" s="7">
        <v>0.16495404910772099</v>
      </c>
      <c r="P6" s="7">
        <v>3.5550849308916201E-2</v>
      </c>
      <c r="Q6" s="8">
        <v>1</v>
      </c>
      <c r="R6" s="6">
        <v>0.63130630892500805</v>
      </c>
      <c r="S6" s="7">
        <v>0.1661388437097</v>
      </c>
      <c r="T6" s="7">
        <v>0.16502315654456901</v>
      </c>
      <c r="U6" s="7">
        <v>3.7531690820721997E-2</v>
      </c>
      <c r="V6" s="8">
        <v>0.99999999999999989</v>
      </c>
    </row>
    <row r="7" spans="1:22" ht="16" thickBot="1" x14ac:dyDescent="0.6">
      <c r="A7" s="2"/>
      <c r="B7" s="2"/>
      <c r="C7" s="2"/>
      <c r="D7" s="2"/>
      <c r="E7" s="2"/>
      <c r="F7" s="2"/>
      <c r="G7" s="2"/>
      <c r="H7" s="23">
        <f t="shared" ref="H7:V7" si="0">H83</f>
        <v>2337516.4411782841</v>
      </c>
      <c r="I7" s="24">
        <f t="shared" si="0"/>
        <v>623391.10978058551</v>
      </c>
      <c r="J7" s="24">
        <f t="shared" si="0"/>
        <v>620701.25966562273</v>
      </c>
      <c r="K7" s="24">
        <f t="shared" si="0"/>
        <v>172922.18937550488</v>
      </c>
      <c r="L7" s="25">
        <f t="shared" si="0"/>
        <v>3754530.9999999986</v>
      </c>
      <c r="M7" s="23">
        <f t="shared" si="0"/>
        <v>8360451.3304118691</v>
      </c>
      <c r="N7" s="24">
        <f t="shared" si="0"/>
        <v>2193466.0170787796</v>
      </c>
      <c r="O7" s="24">
        <f t="shared" si="0"/>
        <v>2177513.529437528</v>
      </c>
      <c r="P7" s="24">
        <f t="shared" si="0"/>
        <v>469297.09074680938</v>
      </c>
      <c r="Q7" s="25">
        <f t="shared" si="0"/>
        <v>13200727.967674989</v>
      </c>
      <c r="R7" s="23">
        <f t="shared" si="0"/>
        <v>10703961.955750544</v>
      </c>
      <c r="S7" s="23">
        <f t="shared" si="0"/>
        <v>2816927.1196880448</v>
      </c>
      <c r="T7" s="24">
        <f t="shared" si="0"/>
        <v>2798010.3548763371</v>
      </c>
      <c r="U7" s="24">
        <f t="shared" si="0"/>
        <v>636359.53736005235</v>
      </c>
      <c r="V7" s="25">
        <f t="shared" si="0"/>
        <v>16955258.967674982</v>
      </c>
    </row>
    <row r="8" spans="1:22" ht="47.7" thickTop="1" thickBot="1" x14ac:dyDescent="0.6">
      <c r="A8" s="9" t="s">
        <v>3</v>
      </c>
      <c r="B8" s="9"/>
      <c r="C8" s="9" t="s">
        <v>4</v>
      </c>
      <c r="D8" s="9"/>
      <c r="E8" s="10" t="s">
        <v>5</v>
      </c>
      <c r="F8" s="10" t="s">
        <v>6</v>
      </c>
      <c r="G8" s="10" t="s">
        <v>7</v>
      </c>
      <c r="H8" s="11" t="s">
        <v>196</v>
      </c>
      <c r="I8" s="10" t="s">
        <v>193</v>
      </c>
      <c r="J8" s="10" t="s">
        <v>194</v>
      </c>
      <c r="K8" s="10" t="s">
        <v>195</v>
      </c>
      <c r="L8" s="12" t="s">
        <v>191</v>
      </c>
      <c r="M8" s="11" t="s">
        <v>196</v>
      </c>
      <c r="N8" s="10" t="s">
        <v>193</v>
      </c>
      <c r="O8" s="10" t="s">
        <v>194</v>
      </c>
      <c r="P8" s="10" t="s">
        <v>195</v>
      </c>
      <c r="Q8" s="12" t="s">
        <v>191</v>
      </c>
      <c r="R8" s="11" t="s">
        <v>196</v>
      </c>
      <c r="S8" s="10" t="s">
        <v>193</v>
      </c>
      <c r="T8" s="10" t="s">
        <v>194</v>
      </c>
      <c r="U8" s="10" t="s">
        <v>195</v>
      </c>
      <c r="V8" s="12" t="s">
        <v>191</v>
      </c>
    </row>
    <row r="9" spans="1:22" x14ac:dyDescent="0.5">
      <c r="A9" s="13" t="s">
        <v>56</v>
      </c>
      <c r="B9" s="18" t="s">
        <v>127</v>
      </c>
      <c r="C9" s="18" t="s">
        <v>9</v>
      </c>
      <c r="D9" s="18" t="s">
        <v>159</v>
      </c>
      <c r="E9" s="17">
        <v>92071.788749999992</v>
      </c>
      <c r="F9" s="17">
        <v>0</v>
      </c>
      <c r="G9" s="17">
        <f>E9-F9</f>
        <v>92071.788749999992</v>
      </c>
      <c r="H9" s="17">
        <f>F9*62.2585468378949%</f>
        <v>0</v>
      </c>
      <c r="I9" s="17">
        <f>F9*16.6037012287443%</f>
        <v>0</v>
      </c>
      <c r="J9" s="17">
        <f>F9*16.5320584559196%</f>
        <v>0</v>
      </c>
      <c r="K9" s="17">
        <f>F9*4.60569347744112%</f>
        <v>0</v>
      </c>
      <c r="L9" s="17">
        <f>SUM(H9:K9)</f>
        <v>0</v>
      </c>
      <c r="M9" s="17">
        <f>G9*63.333259732981%</f>
        <v>58312.065109839074</v>
      </c>
      <c r="N9" s="17">
        <f>G9*16.6162504253552%</f>
        <v>15298.878989804016</v>
      </c>
      <c r="O9" s="17">
        <f>G9*16.4954049107721%</f>
        <v>15187.614362903212</v>
      </c>
      <c r="P9" s="17">
        <f>G9*3.55508493089162%</f>
        <v>3273.2302874536158</v>
      </c>
      <c r="Q9" s="17">
        <f>SUM(M9:P9)</f>
        <v>92071.78874999992</v>
      </c>
      <c r="R9" s="17">
        <f>E9*63.1306308925008%</f>
        <v>58125.501111885569</v>
      </c>
      <c r="S9" s="17">
        <f>E9*16.61388437097%</f>
        <v>15296.700521208761</v>
      </c>
      <c r="T9" s="17">
        <f>E9*16.5023156544569%</f>
        <v>15193.977208229737</v>
      </c>
      <c r="U9" s="17">
        <f>E9*3.7531690820722%</f>
        <v>3455.6099086758295</v>
      </c>
      <c r="V9" s="17">
        <f>SUM(R9:U9)</f>
        <v>92071.788749999905</v>
      </c>
    </row>
    <row r="10" spans="1:22" x14ac:dyDescent="0.5">
      <c r="A10" s="14" t="s">
        <v>61</v>
      </c>
      <c r="B10" s="19" t="s">
        <v>131</v>
      </c>
      <c r="C10" s="19" t="s">
        <v>10</v>
      </c>
      <c r="D10" s="19" t="s">
        <v>160</v>
      </c>
      <c r="E10" s="20">
        <v>505857.08317499992</v>
      </c>
      <c r="F10" s="20">
        <v>38042</v>
      </c>
      <c r="G10" s="20">
        <f t="shared" ref="G10:G73" si="1">E10-F10</f>
        <v>467815.08317499992</v>
      </c>
      <c r="H10" s="20">
        <f t="shared" ref="H10:H73" si="2">F10*62.2585468378949%</f>
        <v>23684.396388071978</v>
      </c>
      <c r="I10" s="20">
        <f t="shared" ref="I10:I73" si="3">F10*16.6037012287443%</f>
        <v>6316.3800214389066</v>
      </c>
      <c r="J10" s="20">
        <f t="shared" ref="J10:J73" si="4">F10*16.5320584559196%</f>
        <v>6289.1256778009338</v>
      </c>
      <c r="K10" s="20">
        <f t="shared" ref="K10:K73" si="5">F10*4.60569347744112%</f>
        <v>1752.0979126881509</v>
      </c>
      <c r="L10" s="20">
        <f t="shared" ref="L10:L73" si="6">SUM(H10:K10)</f>
        <v>38041.999999999971</v>
      </c>
      <c r="M10" s="20">
        <f t="shared" ref="M10:M73" si="7">G10*63.333259732981%</f>
        <v>296282.5416972838</v>
      </c>
      <c r="N10" s="20">
        <f t="shared" ref="N10:N73" si="8">G10*16.6162504253552%</f>
        <v>77733.325747941708</v>
      </c>
      <c r="O10" s="20">
        <f t="shared" ref="O10:O73" si="9">G10*16.4954049107721%</f>
        <v>77167.992203381509</v>
      </c>
      <c r="P10" s="20">
        <f t="shared" ref="P10:P73" si="10">G10*3.55508493089162%</f>
        <v>16631.223526392521</v>
      </c>
      <c r="Q10" s="20">
        <f t="shared" ref="Q10:Q73" si="11">SUM(M10:P10)</f>
        <v>467815.08317499951</v>
      </c>
      <c r="R10" s="20">
        <f t="shared" ref="R10:R73" si="12">E10*63.1306308925008%</f>
        <v>319350.76802277996</v>
      </c>
      <c r="S10" s="20">
        <f t="shared" ref="S10:S73" si="13">E10*16.61388437097%</f>
        <v>84042.510881056005</v>
      </c>
      <c r="T10" s="20">
        <f t="shared" ref="T10:T73" si="14">E10*16.5023156544569%</f>
        <v>83478.132625967075</v>
      </c>
      <c r="U10" s="20">
        <f t="shared" ref="U10:U73" si="15">E10*3.7531690820722%</f>
        <v>18985.671645196348</v>
      </c>
      <c r="V10" s="20">
        <f t="shared" ref="V10:V73" si="16">SUM(R10:U10)</f>
        <v>505857.0831749994</v>
      </c>
    </row>
    <row r="11" spans="1:22" x14ac:dyDescent="0.5">
      <c r="A11" s="14" t="s">
        <v>90</v>
      </c>
      <c r="B11" s="19" t="s">
        <v>122</v>
      </c>
      <c r="C11" s="19" t="s">
        <v>11</v>
      </c>
      <c r="D11" s="19" t="s">
        <v>161</v>
      </c>
      <c r="E11" s="20">
        <v>250151.39077499995</v>
      </c>
      <c r="F11" s="20">
        <v>53238</v>
      </c>
      <c r="G11" s="20">
        <f t="shared" si="1"/>
        <v>196913.39077499995</v>
      </c>
      <c r="H11" s="20">
        <f t="shared" si="2"/>
        <v>33145.205165558487</v>
      </c>
      <c r="I11" s="20">
        <f t="shared" si="3"/>
        <v>8839.4784601588908</v>
      </c>
      <c r="J11" s="20">
        <f t="shared" si="4"/>
        <v>8801.3372807624764</v>
      </c>
      <c r="K11" s="20">
        <f t="shared" si="5"/>
        <v>2451.9790935201036</v>
      </c>
      <c r="L11" s="20">
        <f t="shared" si="6"/>
        <v>53237.999999999956</v>
      </c>
      <c r="M11" s="20">
        <f t="shared" si="7"/>
        <v>124711.66922855056</v>
      </c>
      <c r="N11" s="20">
        <f t="shared" si="8"/>
        <v>32719.622132232278</v>
      </c>
      <c r="O11" s="20">
        <f t="shared" si="9"/>
        <v>32481.661131867197</v>
      </c>
      <c r="P11" s="20">
        <f t="shared" si="10"/>
        <v>7000.4382823497526</v>
      </c>
      <c r="Q11" s="20">
        <f t="shared" si="11"/>
        <v>196913.3907749998</v>
      </c>
      <c r="R11" s="20">
        <f t="shared" si="12"/>
        <v>157922.1511826225</v>
      </c>
      <c r="S11" s="20">
        <f t="shared" si="13"/>
        <v>41559.862815731802</v>
      </c>
      <c r="T11" s="20">
        <f t="shared" si="14"/>
        <v>41280.772119704474</v>
      </c>
      <c r="U11" s="20">
        <f t="shared" si="15"/>
        <v>9388.6046569409064</v>
      </c>
      <c r="V11" s="20">
        <f t="shared" si="16"/>
        <v>250151.39077499969</v>
      </c>
    </row>
    <row r="12" spans="1:22" x14ac:dyDescent="0.5">
      <c r="A12" s="14" t="s">
        <v>79</v>
      </c>
      <c r="B12" s="19" t="s">
        <v>98</v>
      </c>
      <c r="C12" s="19" t="s">
        <v>12</v>
      </c>
      <c r="D12" s="19" t="s">
        <v>162</v>
      </c>
      <c r="E12" s="20">
        <v>184536.71707499996</v>
      </c>
      <c r="F12" s="20">
        <v>71863</v>
      </c>
      <c r="G12" s="20">
        <f t="shared" si="1"/>
        <v>112673.71707499996</v>
      </c>
      <c r="H12" s="20">
        <f t="shared" si="2"/>
        <v>44740.859514116411</v>
      </c>
      <c r="I12" s="20">
        <f t="shared" si="3"/>
        <v>11931.917814012517</v>
      </c>
      <c r="J12" s="20">
        <f t="shared" si="4"/>
        <v>11880.433168177502</v>
      </c>
      <c r="K12" s="20">
        <f t="shared" si="5"/>
        <v>3309.7895036935124</v>
      </c>
      <c r="L12" s="20">
        <f t="shared" si="6"/>
        <v>71862.999999999942</v>
      </c>
      <c r="M12" s="20">
        <f t="shared" si="7"/>
        <v>71359.937885913881</v>
      </c>
      <c r="N12" s="20">
        <f t="shared" si="8"/>
        <v>18722.146992738195</v>
      </c>
      <c r="O12" s="20">
        <f t="shared" si="9"/>
        <v>18585.985859539007</v>
      </c>
      <c r="P12" s="20">
        <f t="shared" si="10"/>
        <v>4005.6463368087821</v>
      </c>
      <c r="Q12" s="20">
        <f t="shared" si="11"/>
        <v>112673.71707499988</v>
      </c>
      <c r="R12" s="20">
        <f t="shared" si="12"/>
        <v>116499.19371775672</v>
      </c>
      <c r="S12" s="20">
        <f t="shared" si="13"/>
        <v>30658.716796824541</v>
      </c>
      <c r="T12" s="20">
        <f t="shared" si="14"/>
        <v>30452.831550088558</v>
      </c>
      <c r="U12" s="20">
        <f t="shared" si="15"/>
        <v>6925.9750103299484</v>
      </c>
      <c r="V12" s="20">
        <f t="shared" si="16"/>
        <v>184536.71707499976</v>
      </c>
    </row>
    <row r="13" spans="1:22" x14ac:dyDescent="0.5">
      <c r="A13" s="14" t="s">
        <v>90</v>
      </c>
      <c r="B13" s="19" t="s">
        <v>122</v>
      </c>
      <c r="C13" s="19" t="s">
        <v>14</v>
      </c>
      <c r="D13" s="19" t="s">
        <v>163</v>
      </c>
      <c r="E13" s="20">
        <v>76445.829674999986</v>
      </c>
      <c r="F13" s="20">
        <v>2046</v>
      </c>
      <c r="G13" s="20">
        <f t="shared" si="1"/>
        <v>74399.829674999986</v>
      </c>
      <c r="H13" s="20">
        <f t="shared" si="2"/>
        <v>1273.8098683033297</v>
      </c>
      <c r="I13" s="20">
        <f t="shared" si="3"/>
        <v>339.71172714010839</v>
      </c>
      <c r="J13" s="20">
        <f t="shared" si="4"/>
        <v>338.24591600811499</v>
      </c>
      <c r="K13" s="20">
        <f t="shared" si="5"/>
        <v>94.232488548445318</v>
      </c>
      <c r="L13" s="20">
        <f t="shared" si="6"/>
        <v>2045.9999999999986</v>
      </c>
      <c r="M13" s="20">
        <f t="shared" si="7"/>
        <v>47119.837368963214</v>
      </c>
      <c r="N13" s="20">
        <f t="shared" si="8"/>
        <v>12362.46201483573</v>
      </c>
      <c r="O13" s="20">
        <f t="shared" si="9"/>
        <v>12272.553157816024</v>
      </c>
      <c r="P13" s="20">
        <f t="shared" si="10"/>
        <v>2644.9771333849562</v>
      </c>
      <c r="Q13" s="20">
        <f t="shared" si="11"/>
        <v>74399.829674999914</v>
      </c>
      <c r="R13" s="20">
        <f t="shared" si="12"/>
        <v>48260.734564834078</v>
      </c>
      <c r="S13" s="20">
        <f t="shared" si="13"/>
        <v>12700.621748633168</v>
      </c>
      <c r="T13" s="20">
        <f t="shared" si="14"/>
        <v>12615.332117636981</v>
      </c>
      <c r="U13" s="20">
        <f t="shared" si="15"/>
        <v>2869.1412438956741</v>
      </c>
      <c r="V13" s="20">
        <f t="shared" si="16"/>
        <v>76445.829674999899</v>
      </c>
    </row>
    <row r="14" spans="1:22" x14ac:dyDescent="0.5">
      <c r="A14" s="14" t="s">
        <v>8</v>
      </c>
      <c r="B14" s="19" t="s">
        <v>136</v>
      </c>
      <c r="C14" s="19" t="s">
        <v>15</v>
      </c>
      <c r="D14" s="19" t="s">
        <v>164</v>
      </c>
      <c r="E14" s="20">
        <v>59923.255274999996</v>
      </c>
      <c r="F14" s="20">
        <v>12511</v>
      </c>
      <c r="G14" s="20">
        <f t="shared" si="1"/>
        <v>47412.255274999996</v>
      </c>
      <c r="H14" s="20">
        <f t="shared" si="2"/>
        <v>7789.1667948890308</v>
      </c>
      <c r="I14" s="20">
        <f t="shared" si="3"/>
        <v>2077.2890607281993</v>
      </c>
      <c r="J14" s="20">
        <f t="shared" si="4"/>
        <v>2068.3258334201009</v>
      </c>
      <c r="K14" s="20">
        <f t="shared" si="5"/>
        <v>576.21831096265851</v>
      </c>
      <c r="L14" s="20">
        <f t="shared" si="6"/>
        <v>12510.999999999991</v>
      </c>
      <c r="M14" s="20">
        <f t="shared" si="7"/>
        <v>30027.72677857973</v>
      </c>
      <c r="N14" s="20">
        <f t="shared" si="8"/>
        <v>7878.1390688026804</v>
      </c>
      <c r="O14" s="20">
        <f t="shared" si="9"/>
        <v>7820.8434849401528</v>
      </c>
      <c r="P14" s="20">
        <f t="shared" si="10"/>
        <v>1685.5459426773921</v>
      </c>
      <c r="Q14" s="20">
        <f t="shared" si="11"/>
        <v>47412.255274999952</v>
      </c>
      <c r="R14" s="20">
        <f t="shared" si="12"/>
        <v>37829.929106431257</v>
      </c>
      <c r="S14" s="20">
        <f t="shared" si="13"/>
        <v>9955.580342709678</v>
      </c>
      <c r="T14" s="20">
        <f t="shared" si="14"/>
        <v>9888.724735906495</v>
      </c>
      <c r="U14" s="20">
        <f t="shared" si="15"/>
        <v>2249.0210899524982</v>
      </c>
      <c r="V14" s="20">
        <f t="shared" si="16"/>
        <v>59923.255274999923</v>
      </c>
    </row>
    <row r="15" spans="1:22" x14ac:dyDescent="0.5">
      <c r="A15" s="14" t="s">
        <v>56</v>
      </c>
      <c r="B15" s="19" t="s">
        <v>127</v>
      </c>
      <c r="C15" s="19" t="s">
        <v>17</v>
      </c>
      <c r="D15" s="19" t="s">
        <v>165</v>
      </c>
      <c r="E15" s="20">
        <v>358453.30949999992</v>
      </c>
      <c r="F15" s="20">
        <v>21000</v>
      </c>
      <c r="G15" s="20">
        <f t="shared" si="1"/>
        <v>337453.30949999992</v>
      </c>
      <c r="H15" s="20">
        <f t="shared" si="2"/>
        <v>13074.29483595793</v>
      </c>
      <c r="I15" s="20">
        <f t="shared" si="3"/>
        <v>3486.777258036303</v>
      </c>
      <c r="J15" s="20">
        <f t="shared" si="4"/>
        <v>3471.7322757431157</v>
      </c>
      <c r="K15" s="20">
        <f t="shared" si="5"/>
        <v>967.19563026263529</v>
      </c>
      <c r="L15" s="20">
        <f t="shared" si="6"/>
        <v>20999.999999999985</v>
      </c>
      <c r="M15" s="20">
        <f t="shared" si="7"/>
        <v>213720.18098317517</v>
      </c>
      <c r="N15" s="20">
        <f t="shared" si="8"/>
        <v>56072.086975168939</v>
      </c>
      <c r="O15" s="20">
        <f t="shared" si="9"/>
        <v>55664.289786825953</v>
      </c>
      <c r="P15" s="20">
        <f t="shared" si="10"/>
        <v>11996.751754829556</v>
      </c>
      <c r="Q15" s="20">
        <f t="shared" si="11"/>
        <v>337453.30949999962</v>
      </c>
      <c r="R15" s="20">
        <f t="shared" si="12"/>
        <v>226293.83574239843</v>
      </c>
      <c r="S15" s="20">
        <f t="shared" si="13"/>
        <v>59553.018364245196</v>
      </c>
      <c r="T15" s="20">
        <f t="shared" si="14"/>
        <v>59153.096607537329</v>
      </c>
      <c r="U15" s="20">
        <f t="shared" si="15"/>
        <v>13453.358785818567</v>
      </c>
      <c r="V15" s="20">
        <f t="shared" si="16"/>
        <v>358453.30949999951</v>
      </c>
    </row>
    <row r="16" spans="1:22" x14ac:dyDescent="0.5">
      <c r="A16" s="14" t="s">
        <v>18</v>
      </c>
      <c r="B16" s="19" t="s">
        <v>166</v>
      </c>
      <c r="C16" s="19" t="s">
        <v>18</v>
      </c>
      <c r="D16" s="19" t="s">
        <v>167</v>
      </c>
      <c r="E16" s="20">
        <v>2874430.8971999995</v>
      </c>
      <c r="F16" s="20">
        <v>1102913</v>
      </c>
      <c r="G16" s="20">
        <f t="shared" si="1"/>
        <v>1771517.8971999995</v>
      </c>
      <c r="H16" s="20">
        <f t="shared" si="2"/>
        <v>686657.6066862318</v>
      </c>
      <c r="I16" s="20">
        <f t="shared" si="3"/>
        <v>183124.37933298061</v>
      </c>
      <c r="J16" s="20">
        <f t="shared" si="4"/>
        <v>182334.22187793654</v>
      </c>
      <c r="K16" s="20">
        <f t="shared" si="5"/>
        <v>50796.792102850181</v>
      </c>
      <c r="L16" s="20">
        <f t="shared" si="6"/>
        <v>1102912.9999999993</v>
      </c>
      <c r="M16" s="20">
        <f t="shared" si="7"/>
        <v>1121960.0310499191</v>
      </c>
      <c r="N16" s="20">
        <f t="shared" si="8"/>
        <v>294359.85012873844</v>
      </c>
      <c r="O16" s="20">
        <f t="shared" si="9"/>
        <v>292219.05020993535</v>
      </c>
      <c r="P16" s="20">
        <f t="shared" si="10"/>
        <v>62978.965811405287</v>
      </c>
      <c r="Q16" s="20">
        <f t="shared" si="11"/>
        <v>1771517.8971999981</v>
      </c>
      <c r="R16" s="20">
        <f t="shared" si="12"/>
        <v>1814646.3599713307</v>
      </c>
      <c r="S16" s="20">
        <f t="shared" si="13"/>
        <v>477554.62558424339</v>
      </c>
      <c r="T16" s="20">
        <f t="shared" si="14"/>
        <v>474347.65992518148</v>
      </c>
      <c r="U16" s="20">
        <f t="shared" si="15"/>
        <v>107882.25171924091</v>
      </c>
      <c r="V16" s="20">
        <f t="shared" si="16"/>
        <v>2874430.8971999967</v>
      </c>
    </row>
    <row r="17" spans="1:22" x14ac:dyDescent="0.5">
      <c r="A17" s="14" t="s">
        <v>29</v>
      </c>
      <c r="B17" s="19" t="s">
        <v>118</v>
      </c>
      <c r="C17" s="19" t="s">
        <v>168</v>
      </c>
      <c r="D17" s="19" t="s">
        <v>169</v>
      </c>
      <c r="E17" s="20">
        <v>45458.504099999991</v>
      </c>
      <c r="F17" s="20">
        <v>0</v>
      </c>
      <c r="G17" s="20">
        <f t="shared" si="1"/>
        <v>45458.504099999991</v>
      </c>
      <c r="H17" s="20">
        <f t="shared" si="2"/>
        <v>0</v>
      </c>
      <c r="I17" s="20">
        <f t="shared" si="3"/>
        <v>0</v>
      </c>
      <c r="J17" s="20">
        <f t="shared" si="4"/>
        <v>0</v>
      </c>
      <c r="K17" s="20">
        <f t="shared" si="5"/>
        <v>0</v>
      </c>
      <c r="L17" s="20">
        <f t="shared" si="6"/>
        <v>0</v>
      </c>
      <c r="M17" s="20">
        <f t="shared" si="7"/>
        <v>28790.352472380808</v>
      </c>
      <c r="N17" s="20">
        <f t="shared" si="8"/>
        <v>7553.4988808763592</v>
      </c>
      <c r="O17" s="20">
        <f t="shared" si="9"/>
        <v>7498.5643176749345</v>
      </c>
      <c r="P17" s="20">
        <f t="shared" si="10"/>
        <v>1616.0884290678489</v>
      </c>
      <c r="Q17" s="20">
        <f t="shared" si="11"/>
        <v>45458.504099999955</v>
      </c>
      <c r="R17" s="20">
        <f t="shared" si="12"/>
        <v>28698.240432623334</v>
      </c>
      <c r="S17" s="20">
        <f t="shared" si="13"/>
        <v>7552.4233079466539</v>
      </c>
      <c r="T17" s="20">
        <f t="shared" si="14"/>
        <v>7501.7058383762305</v>
      </c>
      <c r="U17" s="20">
        <f t="shared" si="15"/>
        <v>1706.1345210537229</v>
      </c>
      <c r="V17" s="20">
        <f t="shared" si="16"/>
        <v>45458.504099999947</v>
      </c>
    </row>
    <row r="18" spans="1:22" x14ac:dyDescent="0.5">
      <c r="A18" s="14" t="s">
        <v>61</v>
      </c>
      <c r="B18" s="19" t="s">
        <v>131</v>
      </c>
      <c r="C18" s="19" t="s">
        <v>19</v>
      </c>
      <c r="D18" s="19" t="s">
        <v>170</v>
      </c>
      <c r="E18" s="20">
        <v>58676.349374999991</v>
      </c>
      <c r="F18" s="20">
        <v>11470</v>
      </c>
      <c r="G18" s="20">
        <f t="shared" si="1"/>
        <v>47206.349374999991</v>
      </c>
      <c r="H18" s="20">
        <f t="shared" si="2"/>
        <v>7141.0553223065453</v>
      </c>
      <c r="I18" s="20">
        <f t="shared" si="3"/>
        <v>1904.4445309369712</v>
      </c>
      <c r="J18" s="20">
        <f t="shared" si="4"/>
        <v>1896.2271048939779</v>
      </c>
      <c r="K18" s="20">
        <f t="shared" si="5"/>
        <v>528.27304186249648</v>
      </c>
      <c r="L18" s="20">
        <f t="shared" si="6"/>
        <v>11469.999999999991</v>
      </c>
      <c r="M18" s="20">
        <f t="shared" si="7"/>
        <v>29897.319860127194</v>
      </c>
      <c r="N18" s="20">
        <f t="shared" si="8"/>
        <v>7843.9252288180978</v>
      </c>
      <c r="O18" s="20">
        <f t="shared" si="9"/>
        <v>7786.8784729999825</v>
      </c>
      <c r="P18" s="20">
        <f t="shared" si="10"/>
        <v>1678.2258130546752</v>
      </c>
      <c r="Q18" s="20">
        <f t="shared" si="11"/>
        <v>47206.349374999947</v>
      </c>
      <c r="R18" s="20">
        <f t="shared" si="12"/>
        <v>37042.749545125444</v>
      </c>
      <c r="S18" s="20">
        <f t="shared" si="13"/>
        <v>9748.4208382688757</v>
      </c>
      <c r="T18" s="20">
        <f t="shared" si="14"/>
        <v>9682.9563883744468</v>
      </c>
      <c r="U18" s="20">
        <f t="shared" si="15"/>
        <v>2202.2226032311642</v>
      </c>
      <c r="V18" s="20">
        <f t="shared" si="16"/>
        <v>58676.349374999932</v>
      </c>
    </row>
    <row r="19" spans="1:22" x14ac:dyDescent="0.5">
      <c r="A19" s="14" t="s">
        <v>68</v>
      </c>
      <c r="B19" s="19" t="s">
        <v>103</v>
      </c>
      <c r="C19" s="19" t="s">
        <v>171</v>
      </c>
      <c r="D19" s="19" t="s">
        <v>172</v>
      </c>
      <c r="E19" s="20">
        <v>664961.84752499987</v>
      </c>
      <c r="F19" s="20">
        <v>461103</v>
      </c>
      <c r="G19" s="20">
        <f t="shared" si="1"/>
        <v>203858.84752499987</v>
      </c>
      <c r="H19" s="20">
        <f t="shared" si="2"/>
        <v>287076.02722593851</v>
      </c>
      <c r="I19" s="20">
        <f t="shared" si="3"/>
        <v>76560.16447677683</v>
      </c>
      <c r="J19" s="20">
        <f t="shared" si="4"/>
        <v>76229.817501998943</v>
      </c>
      <c r="K19" s="20">
        <f t="shared" si="5"/>
        <v>21236.990795285328</v>
      </c>
      <c r="L19" s="20">
        <f t="shared" si="6"/>
        <v>461102.99999999965</v>
      </c>
      <c r="M19" s="20">
        <f t="shared" si="7"/>
        <v>129110.45339166987</v>
      </c>
      <c r="N19" s="20">
        <f t="shared" si="8"/>
        <v>33873.696618996997</v>
      </c>
      <c r="O19" s="20">
        <f t="shared" si="9"/>
        <v>33627.342345682235</v>
      </c>
      <c r="P19" s="20">
        <f t="shared" si="10"/>
        <v>7247.3551686505953</v>
      </c>
      <c r="Q19" s="20">
        <f t="shared" si="11"/>
        <v>203858.8475249997</v>
      </c>
      <c r="R19" s="20">
        <f t="shared" si="12"/>
        <v>419794.60953696159</v>
      </c>
      <c r="S19" s="20">
        <f t="shared" si="13"/>
        <v>110475.9924588693</v>
      </c>
      <c r="T19" s="20">
        <f t="shared" si="14"/>
        <v>109734.10306028387</v>
      </c>
      <c r="U19" s="20">
        <f t="shared" si="15"/>
        <v>24957.142468884376</v>
      </c>
      <c r="V19" s="20">
        <f t="shared" si="16"/>
        <v>664961.84752499918</v>
      </c>
    </row>
    <row r="20" spans="1:22" x14ac:dyDescent="0.5">
      <c r="A20" s="14" t="s">
        <v>52</v>
      </c>
      <c r="B20" s="19" t="s">
        <v>120</v>
      </c>
      <c r="C20" s="19" t="s">
        <v>21</v>
      </c>
      <c r="D20" s="19" t="s">
        <v>173</v>
      </c>
      <c r="E20" s="20">
        <v>308256.77722499991</v>
      </c>
      <c r="F20" s="20">
        <v>125635</v>
      </c>
      <c r="G20" s="20">
        <f t="shared" si="1"/>
        <v>182621.77722499991</v>
      </c>
      <c r="H20" s="20">
        <f t="shared" si="2"/>
        <v>78218.52531978926</v>
      </c>
      <c r="I20" s="20">
        <f t="shared" si="3"/>
        <v>20860.0600387329</v>
      </c>
      <c r="J20" s="20">
        <f t="shared" si="4"/>
        <v>20770.051641094589</v>
      </c>
      <c r="K20" s="20">
        <f t="shared" si="5"/>
        <v>5786.3630003831513</v>
      </c>
      <c r="L20" s="20">
        <f t="shared" si="6"/>
        <v>125634.9999999999</v>
      </c>
      <c r="M20" s="20">
        <f t="shared" si="7"/>
        <v>115660.32449889513</v>
      </c>
      <c r="N20" s="20">
        <f t="shared" si="8"/>
        <v>30344.891834940274</v>
      </c>
      <c r="O20" s="20">
        <f t="shared" si="9"/>
        <v>30124.201608511918</v>
      </c>
      <c r="P20" s="20">
        <f t="shared" si="10"/>
        <v>6492.3592826524364</v>
      </c>
      <c r="Q20" s="20">
        <f t="shared" si="11"/>
        <v>182621.77722499977</v>
      </c>
      <c r="R20" s="20">
        <f t="shared" si="12"/>
        <v>194604.44823103314</v>
      </c>
      <c r="S20" s="20">
        <f t="shared" si="13"/>
        <v>51213.424533840065</v>
      </c>
      <c r="T20" s="20">
        <f t="shared" si="14"/>
        <v>50869.506403925494</v>
      </c>
      <c r="U20" s="20">
        <f t="shared" si="15"/>
        <v>11569.398056200875</v>
      </c>
      <c r="V20" s="20">
        <f t="shared" si="16"/>
        <v>308256.77722499956</v>
      </c>
    </row>
    <row r="21" spans="1:22" x14ac:dyDescent="0.5">
      <c r="A21" s="14" t="s">
        <v>79</v>
      </c>
      <c r="B21" s="19" t="s">
        <v>98</v>
      </c>
      <c r="C21" s="19" t="s">
        <v>22</v>
      </c>
      <c r="D21" s="19" t="s">
        <v>174</v>
      </c>
      <c r="E21" s="20">
        <v>157012.66192499999</v>
      </c>
      <c r="F21" s="20">
        <v>24486</v>
      </c>
      <c r="G21" s="20">
        <f t="shared" si="1"/>
        <v>132526.66192499999</v>
      </c>
      <c r="H21" s="20">
        <f t="shared" si="2"/>
        <v>15244.627778726946</v>
      </c>
      <c r="I21" s="20">
        <f t="shared" si="3"/>
        <v>4065.5822828703294</v>
      </c>
      <c r="J21" s="20">
        <f t="shared" si="4"/>
        <v>4048.0398335164728</v>
      </c>
      <c r="K21" s="20">
        <f t="shared" si="5"/>
        <v>1127.7501048862327</v>
      </c>
      <c r="L21" s="20">
        <f t="shared" si="6"/>
        <v>24485.999999999978</v>
      </c>
      <c r="M21" s="20">
        <f t="shared" si="7"/>
        <v>83933.455012409875</v>
      </c>
      <c r="N21" s="20">
        <f t="shared" si="8"/>
        <v>22020.96202582186</v>
      </c>
      <c r="O21" s="20">
        <f t="shared" si="9"/>
        <v>21860.809499258787</v>
      </c>
      <c r="P21" s="20">
        <f t="shared" si="10"/>
        <v>4711.4353875093566</v>
      </c>
      <c r="Q21" s="20">
        <f t="shared" si="11"/>
        <v>132526.66192499988</v>
      </c>
      <c r="R21" s="20">
        <f t="shared" si="12"/>
        <v>99123.084054361883</v>
      </c>
      <c r="S21" s="20">
        <f t="shared" si="13"/>
        <v>26085.902100001535</v>
      </c>
      <c r="T21" s="20">
        <f t="shared" si="14"/>
        <v>25910.725088328763</v>
      </c>
      <c r="U21" s="20">
        <f t="shared" si="15"/>
        <v>5892.9506823076481</v>
      </c>
      <c r="V21" s="20">
        <f t="shared" si="16"/>
        <v>157012.66192499985</v>
      </c>
    </row>
    <row r="22" spans="1:22" x14ac:dyDescent="0.5">
      <c r="A22" s="14" t="s">
        <v>13</v>
      </c>
      <c r="B22" s="19" t="s">
        <v>114</v>
      </c>
      <c r="C22" s="19" t="s">
        <v>23</v>
      </c>
      <c r="D22" s="19" t="s">
        <v>175</v>
      </c>
      <c r="E22" s="20">
        <v>172156.56974999997</v>
      </c>
      <c r="F22" s="20">
        <v>18162</v>
      </c>
      <c r="G22" s="20">
        <f t="shared" si="1"/>
        <v>153994.56974999997</v>
      </c>
      <c r="H22" s="20">
        <f t="shared" si="2"/>
        <v>11307.397276698472</v>
      </c>
      <c r="I22" s="20">
        <f t="shared" si="3"/>
        <v>3015.5642171645395</v>
      </c>
      <c r="J22" s="20">
        <f t="shared" si="4"/>
        <v>3002.5524567641173</v>
      </c>
      <c r="K22" s="20">
        <f t="shared" si="5"/>
        <v>836.48604937285631</v>
      </c>
      <c r="L22" s="20">
        <f t="shared" si="6"/>
        <v>18161.999999999985</v>
      </c>
      <c r="M22" s="20">
        <f t="shared" si="7"/>
        <v>97529.780834454068</v>
      </c>
      <c r="N22" s="20">
        <f t="shared" si="8"/>
        <v>25588.123351108279</v>
      </c>
      <c r="O22" s="20">
        <f t="shared" si="9"/>
        <v>25402.027820863859</v>
      </c>
      <c r="P22" s="20">
        <f t="shared" si="10"/>
        <v>5474.637743573634</v>
      </c>
      <c r="Q22" s="20">
        <f t="shared" si="11"/>
        <v>153994.56974999985</v>
      </c>
      <c r="R22" s="20">
        <f t="shared" si="12"/>
        <v>108683.52860606316</v>
      </c>
      <c r="S22" s="20">
        <f t="shared" si="13"/>
        <v>28601.893435293307</v>
      </c>
      <c r="T22" s="20">
        <f t="shared" si="14"/>
        <v>28409.820560030257</v>
      </c>
      <c r="U22" s="20">
        <f t="shared" si="15"/>
        <v>6461.3271486130598</v>
      </c>
      <c r="V22" s="20">
        <f t="shared" si="16"/>
        <v>172156.56974999979</v>
      </c>
    </row>
    <row r="23" spans="1:22" x14ac:dyDescent="0.5">
      <c r="A23" s="14" t="s">
        <v>8</v>
      </c>
      <c r="B23" s="19" t="s">
        <v>136</v>
      </c>
      <c r="C23" s="19" t="s">
        <v>24</v>
      </c>
      <c r="D23" s="19" t="s">
        <v>176</v>
      </c>
      <c r="E23" s="20">
        <v>391180.30447499995</v>
      </c>
      <c r="F23" s="20">
        <v>23196</v>
      </c>
      <c r="G23" s="20">
        <f t="shared" si="1"/>
        <v>367984.30447499995</v>
      </c>
      <c r="H23" s="20">
        <f t="shared" si="2"/>
        <v>14441.492524518102</v>
      </c>
      <c r="I23" s="20">
        <f t="shared" si="3"/>
        <v>3851.3945370195279</v>
      </c>
      <c r="J23" s="20">
        <f t="shared" si="4"/>
        <v>3834.7762794351102</v>
      </c>
      <c r="K23" s="20">
        <f t="shared" si="5"/>
        <v>1068.3366590272421</v>
      </c>
      <c r="L23" s="20">
        <f t="shared" si="6"/>
        <v>23195.999999999982</v>
      </c>
      <c r="M23" s="20">
        <f t="shared" si="7"/>
        <v>233056.45532975532</v>
      </c>
      <c r="N23" s="20">
        <f t="shared" si="8"/>
        <v>61145.193557567552</v>
      </c>
      <c r="O23" s="20">
        <f t="shared" si="9"/>
        <v>60700.501031239692</v>
      </c>
      <c r="P23" s="20">
        <f t="shared" si="10"/>
        <v>13082.154556437061</v>
      </c>
      <c r="Q23" s="20">
        <f t="shared" si="11"/>
        <v>367984.3044749996</v>
      </c>
      <c r="R23" s="20">
        <f t="shared" si="12"/>
        <v>246954.59414227298</v>
      </c>
      <c r="S23" s="20">
        <f t="shared" si="13"/>
        <v>64990.24346748487</v>
      </c>
      <c r="T23" s="20">
        <f t="shared" si="14"/>
        <v>64553.808622530087</v>
      </c>
      <c r="U23" s="20">
        <f t="shared" si="15"/>
        <v>14681.658242711592</v>
      </c>
      <c r="V23" s="20">
        <f t="shared" si="16"/>
        <v>391180.30447499949</v>
      </c>
    </row>
    <row r="24" spans="1:22" x14ac:dyDescent="0.5">
      <c r="A24" s="14" t="s">
        <v>29</v>
      </c>
      <c r="B24" s="19" t="s">
        <v>118</v>
      </c>
      <c r="C24" s="19" t="s">
        <v>26</v>
      </c>
      <c r="D24" s="19" t="s">
        <v>177</v>
      </c>
      <c r="E24" s="20">
        <v>719180.82967499993</v>
      </c>
      <c r="F24" s="20">
        <v>123092</v>
      </c>
      <c r="G24" s="20">
        <f t="shared" si="1"/>
        <v>596088.82967499993</v>
      </c>
      <c r="H24" s="20">
        <f t="shared" si="2"/>
        <v>76635.290473701592</v>
      </c>
      <c r="I24" s="20">
        <f t="shared" si="3"/>
        <v>20437.827916485934</v>
      </c>
      <c r="J24" s="20">
        <f t="shared" si="4"/>
        <v>20349.641394560553</v>
      </c>
      <c r="K24" s="20">
        <f t="shared" si="5"/>
        <v>5669.2402152518234</v>
      </c>
      <c r="L24" s="20">
        <f t="shared" si="6"/>
        <v>123091.9999999999</v>
      </c>
      <c r="M24" s="20">
        <f t="shared" si="7"/>
        <v>377522.48673735443</v>
      </c>
      <c r="N24" s="20">
        <f t="shared" si="8"/>
        <v>99047.61269636701</v>
      </c>
      <c r="O24" s="20">
        <f t="shared" si="9"/>
        <v>98327.266082773873</v>
      </c>
      <c r="P24" s="20">
        <f t="shared" si="10"/>
        <v>21191.464158504139</v>
      </c>
      <c r="Q24" s="20">
        <f t="shared" si="11"/>
        <v>596088.82967499946</v>
      </c>
      <c r="R24" s="20">
        <f t="shared" si="12"/>
        <v>454023.39503174904</v>
      </c>
      <c r="S24" s="20">
        <f t="shared" si="13"/>
        <v>119483.87146038716</v>
      </c>
      <c r="T24" s="20">
        <f t="shared" si="14"/>
        <v>118681.49063931053</v>
      </c>
      <c r="U24" s="20">
        <f t="shared" si="15"/>
        <v>26992.072543552425</v>
      </c>
      <c r="V24" s="20">
        <f t="shared" si="16"/>
        <v>719180.82967499911</v>
      </c>
    </row>
    <row r="25" spans="1:22" x14ac:dyDescent="0.5">
      <c r="A25" s="14" t="s">
        <v>86</v>
      </c>
      <c r="B25" s="19" t="s">
        <v>125</v>
      </c>
      <c r="C25" s="19" t="s">
        <v>27</v>
      </c>
      <c r="D25" s="19" t="s">
        <v>178</v>
      </c>
      <c r="E25" s="20">
        <v>135354.63487499999</v>
      </c>
      <c r="F25" s="20">
        <v>9000</v>
      </c>
      <c r="G25" s="20">
        <f t="shared" si="1"/>
        <v>126354.63487499999</v>
      </c>
      <c r="H25" s="20">
        <f t="shared" si="2"/>
        <v>5603.2692154105407</v>
      </c>
      <c r="I25" s="20">
        <f t="shared" si="3"/>
        <v>1494.333110586987</v>
      </c>
      <c r="J25" s="20">
        <f t="shared" si="4"/>
        <v>1487.885261032764</v>
      </c>
      <c r="K25" s="20">
        <f t="shared" si="5"/>
        <v>414.51241296970085</v>
      </c>
      <c r="L25" s="20">
        <f t="shared" si="6"/>
        <v>8999.9999999999945</v>
      </c>
      <c r="M25" s="20">
        <f t="shared" si="7"/>
        <v>80024.509090043532</v>
      </c>
      <c r="N25" s="20">
        <f t="shared" si="8"/>
        <v>20995.402554873195</v>
      </c>
      <c r="O25" s="20">
        <f t="shared" si="9"/>
        <v>20842.708646158902</v>
      </c>
      <c r="P25" s="20">
        <f t="shared" si="10"/>
        <v>4492.0145839242523</v>
      </c>
      <c r="Q25" s="20">
        <f t="shared" si="11"/>
        <v>126354.63487499987</v>
      </c>
      <c r="R25" s="20">
        <f t="shared" si="12"/>
        <v>85450.234938828391</v>
      </c>
      <c r="S25" s="20">
        <f t="shared" si="13"/>
        <v>22487.66252888113</v>
      </c>
      <c r="T25" s="20">
        <f t="shared" si="14"/>
        <v>22336.649100010101</v>
      </c>
      <c r="U25" s="20">
        <f t="shared" si="15"/>
        <v>5080.0883072802144</v>
      </c>
      <c r="V25" s="20">
        <f t="shared" si="16"/>
        <v>135354.63487499984</v>
      </c>
    </row>
    <row r="26" spans="1:22" x14ac:dyDescent="0.5">
      <c r="A26" s="14" t="s">
        <v>52</v>
      </c>
      <c r="B26" s="19" t="s">
        <v>120</v>
      </c>
      <c r="C26" s="19" t="s">
        <v>28</v>
      </c>
      <c r="D26" s="19" t="s">
        <v>179</v>
      </c>
      <c r="E26" s="20">
        <v>91274.797349999979</v>
      </c>
      <c r="F26" s="20">
        <v>26196</v>
      </c>
      <c r="G26" s="20">
        <f t="shared" si="1"/>
        <v>65078.797349999979</v>
      </c>
      <c r="H26" s="20">
        <f t="shared" si="2"/>
        <v>16309.248929654948</v>
      </c>
      <c r="I26" s="20">
        <f t="shared" si="3"/>
        <v>4349.5055738818564</v>
      </c>
      <c r="J26" s="20">
        <f t="shared" si="4"/>
        <v>4330.7380331126978</v>
      </c>
      <c r="K26" s="20">
        <f t="shared" si="5"/>
        <v>1206.507463350476</v>
      </c>
      <c r="L26" s="20">
        <f t="shared" si="6"/>
        <v>26195.999999999982</v>
      </c>
      <c r="M26" s="20">
        <f t="shared" si="7"/>
        <v>41216.523756775838</v>
      </c>
      <c r="N26" s="20">
        <f t="shared" si="8"/>
        <v>10813.65594148542</v>
      </c>
      <c r="O26" s="20">
        <f t="shared" si="9"/>
        <v>10735.011133943319</v>
      </c>
      <c r="P26" s="20">
        <f t="shared" si="10"/>
        <v>2313.6065177953442</v>
      </c>
      <c r="Q26" s="20">
        <f t="shared" si="11"/>
        <v>65078.797349999921</v>
      </c>
      <c r="R26" s="20">
        <f t="shared" si="12"/>
        <v>57622.355412906581</v>
      </c>
      <c r="S26" s="20">
        <f t="shared" si="13"/>
        <v>15164.289291566183</v>
      </c>
      <c r="T26" s="20">
        <f t="shared" si="14"/>
        <v>15062.455171662859</v>
      </c>
      <c r="U26" s="20">
        <f t="shared" si="15"/>
        <v>3425.6974738642548</v>
      </c>
      <c r="V26" s="20">
        <f t="shared" si="16"/>
        <v>91274.797349999892</v>
      </c>
    </row>
    <row r="27" spans="1:22" x14ac:dyDescent="0.5">
      <c r="A27" s="14" t="s">
        <v>16</v>
      </c>
      <c r="B27" s="19" t="s">
        <v>140</v>
      </c>
      <c r="C27" s="19" t="s">
        <v>30</v>
      </c>
      <c r="D27" s="19" t="s">
        <v>180</v>
      </c>
      <c r="E27" s="20">
        <v>471680.72077499994</v>
      </c>
      <c r="F27" s="20">
        <v>153118</v>
      </c>
      <c r="G27" s="20">
        <f t="shared" si="1"/>
        <v>318562.72077499994</v>
      </c>
      <c r="H27" s="20">
        <f t="shared" si="2"/>
        <v>95329.041747247917</v>
      </c>
      <c r="I27" s="20">
        <f t="shared" si="3"/>
        <v>25423.255247428697</v>
      </c>
      <c r="J27" s="20">
        <f t="shared" si="4"/>
        <v>25313.557266534972</v>
      </c>
      <c r="K27" s="20">
        <f t="shared" si="5"/>
        <v>7052.1457387882947</v>
      </c>
      <c r="L27" s="20">
        <f t="shared" si="6"/>
        <v>153117.99999999988</v>
      </c>
      <c r="M27" s="20">
        <f t="shared" si="7"/>
        <v>201756.1553608817</v>
      </c>
      <c r="N27" s="20">
        <f t="shared" si="8"/>
        <v>52933.179445799025</v>
      </c>
      <c r="O27" s="20">
        <f t="shared" si="9"/>
        <v>52548.210686608552</v>
      </c>
      <c r="P27" s="20">
        <f t="shared" si="10"/>
        <v>11325.175281710372</v>
      </c>
      <c r="Q27" s="20">
        <f t="shared" si="11"/>
        <v>318562.7207749997</v>
      </c>
      <c r="R27" s="20">
        <f t="shared" si="12"/>
        <v>297775.01482355251</v>
      </c>
      <c r="S27" s="20">
        <f t="shared" si="13"/>
        <v>78364.489549716352</v>
      </c>
      <c r="T27" s="20">
        <f t="shared" si="14"/>
        <v>77838.241423507963</v>
      </c>
      <c r="U27" s="20">
        <f t="shared" si="15"/>
        <v>17702.974978222599</v>
      </c>
      <c r="V27" s="20">
        <f t="shared" si="16"/>
        <v>471680.72077499947</v>
      </c>
    </row>
    <row r="28" spans="1:22" x14ac:dyDescent="0.5">
      <c r="A28" s="14" t="s">
        <v>36</v>
      </c>
      <c r="B28" s="19" t="s">
        <v>106</v>
      </c>
      <c r="C28" s="19" t="s">
        <v>31</v>
      </c>
      <c r="D28" s="19" t="s">
        <v>181</v>
      </c>
      <c r="E28" s="20">
        <v>118030.78417499998</v>
      </c>
      <c r="F28" s="20">
        <v>3471</v>
      </c>
      <c r="G28" s="20">
        <f t="shared" si="1"/>
        <v>114559.78417499998</v>
      </c>
      <c r="H28" s="20">
        <f t="shared" si="2"/>
        <v>2160.994160743332</v>
      </c>
      <c r="I28" s="20">
        <f t="shared" si="3"/>
        <v>576.31446964971462</v>
      </c>
      <c r="J28" s="20">
        <f t="shared" si="4"/>
        <v>573.82774900496929</v>
      </c>
      <c r="K28" s="20">
        <f t="shared" si="5"/>
        <v>159.8636206019813</v>
      </c>
      <c r="L28" s="20">
        <f t="shared" si="6"/>
        <v>3470.9999999999977</v>
      </c>
      <c r="M28" s="20">
        <f t="shared" si="7"/>
        <v>72554.445661095189</v>
      </c>
      <c r="N28" s="20">
        <f t="shared" si="8"/>
        <v>19035.540625264432</v>
      </c>
      <c r="O28" s="20">
        <f t="shared" si="9"/>
        <v>18897.100264572866</v>
      </c>
      <c r="P28" s="20">
        <f t="shared" si="10"/>
        <v>4072.6976240673871</v>
      </c>
      <c r="Q28" s="20">
        <f t="shared" si="11"/>
        <v>114559.78417499988</v>
      </c>
      <c r="R28" s="20">
        <f t="shared" si="12"/>
        <v>74513.578697043471</v>
      </c>
      <c r="S28" s="20">
        <f t="shared" si="13"/>
        <v>19609.498004983652</v>
      </c>
      <c r="T28" s="20">
        <f t="shared" si="14"/>
        <v>19477.81257398926</v>
      </c>
      <c r="U28" s="20">
        <f t="shared" si="15"/>
        <v>4429.8948989834662</v>
      </c>
      <c r="V28" s="20">
        <f t="shared" si="16"/>
        <v>118030.78417499983</v>
      </c>
    </row>
    <row r="29" spans="1:22" x14ac:dyDescent="0.5">
      <c r="A29" s="14" t="s">
        <v>16</v>
      </c>
      <c r="B29" s="19" t="s">
        <v>140</v>
      </c>
      <c r="C29" s="19" t="s">
        <v>32</v>
      </c>
      <c r="D29" s="19" t="s">
        <v>182</v>
      </c>
      <c r="E29" s="20">
        <v>88268.939999999988</v>
      </c>
      <c r="F29" s="20">
        <v>56150</v>
      </c>
      <c r="G29" s="20">
        <f t="shared" si="1"/>
        <v>32118.939999999988</v>
      </c>
      <c r="H29" s="20">
        <f t="shared" si="2"/>
        <v>34958.174049477988</v>
      </c>
      <c r="I29" s="20">
        <f t="shared" si="3"/>
        <v>9322.9782399399246</v>
      </c>
      <c r="J29" s="20">
        <f t="shared" si="4"/>
        <v>9282.7508229988543</v>
      </c>
      <c r="K29" s="20">
        <f t="shared" si="5"/>
        <v>2586.0968875831891</v>
      </c>
      <c r="L29" s="20">
        <f t="shared" si="6"/>
        <v>56149.999999999956</v>
      </c>
      <c r="M29" s="20">
        <f t="shared" si="7"/>
        <v>20341.97169368032</v>
      </c>
      <c r="N29" s="20">
        <f t="shared" si="8"/>
        <v>5336.9635043695798</v>
      </c>
      <c r="O29" s="20">
        <f t="shared" si="9"/>
        <v>5298.1492060479422</v>
      </c>
      <c r="P29" s="20">
        <f t="shared" si="10"/>
        <v>1141.8555959021205</v>
      </c>
      <c r="Q29" s="20">
        <f t="shared" si="11"/>
        <v>32118.939999999962</v>
      </c>
      <c r="R29" s="20">
        <f t="shared" si="12"/>
        <v>55724.738704122981</v>
      </c>
      <c r="S29" s="20">
        <f t="shared" si="13"/>
        <v>14664.899627080882</v>
      </c>
      <c r="T29" s="20">
        <f t="shared" si="14"/>
        <v>14566.419103643168</v>
      </c>
      <c r="U29" s="20">
        <f t="shared" si="15"/>
        <v>3312.88256515286</v>
      </c>
      <c r="V29" s="20">
        <f t="shared" si="16"/>
        <v>88268.9399999999</v>
      </c>
    </row>
    <row r="30" spans="1:22" x14ac:dyDescent="0.5">
      <c r="A30" s="14" t="s">
        <v>68</v>
      </c>
      <c r="B30" s="19" t="s">
        <v>103</v>
      </c>
      <c r="C30" s="19" t="s">
        <v>33</v>
      </c>
      <c r="D30" s="19" t="s">
        <v>183</v>
      </c>
      <c r="E30" s="20">
        <v>185110.89367499997</v>
      </c>
      <c r="F30" s="20">
        <v>0</v>
      </c>
      <c r="G30" s="20">
        <f t="shared" si="1"/>
        <v>185110.89367499997</v>
      </c>
      <c r="H30" s="20">
        <f t="shared" si="2"/>
        <v>0</v>
      </c>
      <c r="I30" s="20">
        <f t="shared" si="3"/>
        <v>0</v>
      </c>
      <c r="J30" s="20">
        <f t="shared" si="4"/>
        <v>0</v>
      </c>
      <c r="K30" s="20">
        <f t="shared" si="5"/>
        <v>0</v>
      </c>
      <c r="L30" s="20">
        <f t="shared" si="6"/>
        <v>0</v>
      </c>
      <c r="M30" s="20">
        <f t="shared" si="7"/>
        <v>117236.76308523002</v>
      </c>
      <c r="N30" s="20">
        <f t="shared" si="8"/>
        <v>30758.489657650996</v>
      </c>
      <c r="O30" s="20">
        <f t="shared" si="9"/>
        <v>30534.791445640065</v>
      </c>
      <c r="P30" s="20">
        <f t="shared" si="10"/>
        <v>6580.8494864787326</v>
      </c>
      <c r="Q30" s="20">
        <f t="shared" si="11"/>
        <v>185110.8936749998</v>
      </c>
      <c r="R30" s="20">
        <f t="shared" si="12"/>
        <v>116861.67502777383</v>
      </c>
      <c r="S30" s="20">
        <f t="shared" si="13"/>
        <v>30754.10983323371</v>
      </c>
      <c r="T30" s="20">
        <f t="shared" si="14"/>
        <v>30547.583985034587</v>
      </c>
      <c r="U30" s="20">
        <f t="shared" si="15"/>
        <v>6947.5248289576421</v>
      </c>
      <c r="V30" s="20">
        <f t="shared" si="16"/>
        <v>185110.89367499977</v>
      </c>
    </row>
    <row r="31" spans="1:22" x14ac:dyDescent="0.5">
      <c r="A31" s="14" t="s">
        <v>46</v>
      </c>
      <c r="B31" s="19" t="s">
        <v>95</v>
      </c>
      <c r="C31" s="19" t="s">
        <v>34</v>
      </c>
      <c r="D31" s="19" t="s">
        <v>184</v>
      </c>
      <c r="E31" s="20">
        <v>192203.47439999998</v>
      </c>
      <c r="F31" s="20">
        <v>83925</v>
      </c>
      <c r="G31" s="20">
        <f t="shared" si="1"/>
        <v>108278.47439999998</v>
      </c>
      <c r="H31" s="20">
        <f t="shared" si="2"/>
        <v>52250.485433703296</v>
      </c>
      <c r="I31" s="20">
        <f t="shared" si="3"/>
        <v>13934.656256223654</v>
      </c>
      <c r="J31" s="20">
        <f t="shared" si="4"/>
        <v>13874.530059130524</v>
      </c>
      <c r="K31" s="20">
        <f t="shared" si="5"/>
        <v>3865.3282509424603</v>
      </c>
      <c r="L31" s="20">
        <f t="shared" si="6"/>
        <v>83924.999999999942</v>
      </c>
      <c r="M31" s="20">
        <f t="shared" si="7"/>
        <v>68576.287426661322</v>
      </c>
      <c r="N31" s="20">
        <f t="shared" si="8"/>
        <v>17991.822463058117</v>
      </c>
      <c r="O31" s="20">
        <f t="shared" si="9"/>
        <v>17860.972783486708</v>
      </c>
      <c r="P31" s="20">
        <f t="shared" si="10"/>
        <v>3849.3917267937395</v>
      </c>
      <c r="Q31" s="20">
        <f t="shared" si="11"/>
        <v>108278.47439999988</v>
      </c>
      <c r="R31" s="20">
        <f t="shared" si="12"/>
        <v>121339.26598602624</v>
      </c>
      <c r="S31" s="20">
        <f t="shared" si="13"/>
        <v>31932.462993802917</v>
      </c>
      <c r="T31" s="20">
        <f t="shared" si="14"/>
        <v>31718.024044321257</v>
      </c>
      <c r="U31" s="20">
        <f t="shared" si="15"/>
        <v>7213.7213758493544</v>
      </c>
      <c r="V31" s="20">
        <f t="shared" si="16"/>
        <v>192203.47439999977</v>
      </c>
    </row>
    <row r="32" spans="1:22" x14ac:dyDescent="0.5">
      <c r="A32" s="14" t="s">
        <v>46</v>
      </c>
      <c r="B32" s="19" t="s">
        <v>95</v>
      </c>
      <c r="C32" s="19" t="s">
        <v>35</v>
      </c>
      <c r="D32" s="19" t="s">
        <v>185</v>
      </c>
      <c r="E32" s="20">
        <v>123332.27669999999</v>
      </c>
      <c r="F32" s="20">
        <v>31367</v>
      </c>
      <c r="G32" s="20">
        <f t="shared" si="1"/>
        <v>91965.276699999988</v>
      </c>
      <c r="H32" s="20">
        <f t="shared" si="2"/>
        <v>19528.638386642495</v>
      </c>
      <c r="I32" s="20">
        <f t="shared" si="3"/>
        <v>5208.0829644202249</v>
      </c>
      <c r="J32" s="20">
        <f t="shared" si="4"/>
        <v>5185.6107758683002</v>
      </c>
      <c r="K32" s="20">
        <f t="shared" si="5"/>
        <v>1444.6678730689562</v>
      </c>
      <c r="L32" s="20">
        <f t="shared" si="6"/>
        <v>31366.999999999975</v>
      </c>
      <c r="M32" s="20">
        <f t="shared" si="7"/>
        <v>58244.607556565643</v>
      </c>
      <c r="N32" s="20">
        <f t="shared" si="8"/>
        <v>15281.180680842835</v>
      </c>
      <c r="O32" s="20">
        <f t="shared" si="9"/>
        <v>15170.044768976946</v>
      </c>
      <c r="P32" s="20">
        <f t="shared" si="10"/>
        <v>3269.4436936144816</v>
      </c>
      <c r="Q32" s="20">
        <f t="shared" si="11"/>
        <v>91965.2766999999</v>
      </c>
      <c r="R32" s="20">
        <f t="shared" si="12"/>
        <v>77860.444374794752</v>
      </c>
      <c r="S32" s="20">
        <f t="shared" si="13"/>
        <v>20490.281843022771</v>
      </c>
      <c r="T32" s="20">
        <f t="shared" si="14"/>
        <v>20352.681604862199</v>
      </c>
      <c r="U32" s="20">
        <f t="shared" si="15"/>
        <v>4628.8688773201347</v>
      </c>
      <c r="V32" s="20">
        <f t="shared" si="16"/>
        <v>123332.27669999984</v>
      </c>
    </row>
    <row r="33" spans="1:22" x14ac:dyDescent="0.5">
      <c r="A33" s="14" t="s">
        <v>56</v>
      </c>
      <c r="B33" s="19" t="s">
        <v>127</v>
      </c>
      <c r="C33" s="19" t="s">
        <v>37</v>
      </c>
      <c r="D33" s="19" t="s">
        <v>186</v>
      </c>
      <c r="E33" s="20">
        <v>75976.633124999993</v>
      </c>
      <c r="F33" s="20">
        <v>20750</v>
      </c>
      <c r="G33" s="20">
        <f t="shared" si="1"/>
        <v>55226.633124999993</v>
      </c>
      <c r="H33" s="20">
        <f t="shared" si="2"/>
        <v>12918.648468863192</v>
      </c>
      <c r="I33" s="20">
        <f t="shared" si="3"/>
        <v>3445.2680049644423</v>
      </c>
      <c r="J33" s="20">
        <f t="shared" si="4"/>
        <v>3430.4021296033166</v>
      </c>
      <c r="K33" s="20">
        <f t="shared" si="5"/>
        <v>955.68139656903247</v>
      </c>
      <c r="L33" s="20">
        <f t="shared" si="6"/>
        <v>20749.999999999982</v>
      </c>
      <c r="M33" s="20">
        <f t="shared" si="7"/>
        <v>34976.826998836761</v>
      </c>
      <c r="N33" s="20">
        <f t="shared" si="8"/>
        <v>9176.5956615421674</v>
      </c>
      <c r="O33" s="20">
        <f t="shared" si="9"/>
        <v>9109.856752555339</v>
      </c>
      <c r="P33" s="20">
        <f t="shared" si="10"/>
        <v>1963.3537120656745</v>
      </c>
      <c r="Q33" s="20">
        <f t="shared" si="11"/>
        <v>55226.633124999942</v>
      </c>
      <c r="R33" s="20">
        <f t="shared" si="12"/>
        <v>47964.527822693235</v>
      </c>
      <c r="S33" s="20">
        <f t="shared" si="13"/>
        <v>12622.669976343588</v>
      </c>
      <c r="T33" s="20">
        <f t="shared" si="14"/>
        <v>12537.903821916161</v>
      </c>
      <c r="U33" s="20">
        <f t="shared" si="15"/>
        <v>2851.531504046925</v>
      </c>
      <c r="V33" s="20">
        <f t="shared" si="16"/>
        <v>75976.63312499992</v>
      </c>
    </row>
    <row r="34" spans="1:22" x14ac:dyDescent="0.5">
      <c r="A34" s="14" t="s">
        <v>29</v>
      </c>
      <c r="B34" s="19" t="s">
        <v>118</v>
      </c>
      <c r="C34" s="19" t="s">
        <v>38</v>
      </c>
      <c r="D34" s="19" t="s">
        <v>187</v>
      </c>
      <c r="E34" s="20">
        <v>86601.04267499999</v>
      </c>
      <c r="F34" s="20">
        <v>11000</v>
      </c>
      <c r="G34" s="20">
        <f t="shared" si="1"/>
        <v>75601.04267499999</v>
      </c>
      <c r="H34" s="20">
        <f t="shared" si="2"/>
        <v>6848.4401521684395</v>
      </c>
      <c r="I34" s="20">
        <f t="shared" si="3"/>
        <v>1826.4071351618729</v>
      </c>
      <c r="J34" s="20">
        <f t="shared" si="4"/>
        <v>1818.5264301511559</v>
      </c>
      <c r="K34" s="20">
        <f t="shared" si="5"/>
        <v>506.62628251852323</v>
      </c>
      <c r="L34" s="20">
        <f t="shared" si="6"/>
        <v>10999.999999999993</v>
      </c>
      <c r="M34" s="20">
        <f t="shared" si="7"/>
        <v>47880.604718199545</v>
      </c>
      <c r="N34" s="20">
        <f t="shared" si="8"/>
        <v>12562.058575057652</v>
      </c>
      <c r="O34" s="20">
        <f t="shared" si="9"/>
        <v>12470.698106006859</v>
      </c>
      <c r="P34" s="20">
        <f t="shared" si="10"/>
        <v>2687.6812757358675</v>
      </c>
      <c r="Q34" s="20">
        <f t="shared" si="11"/>
        <v>75601.042674999931</v>
      </c>
      <c r="R34" s="20">
        <f t="shared" si="12"/>
        <v>54671.784600211337</v>
      </c>
      <c r="S34" s="20">
        <f t="shared" si="13"/>
        <v>14387.797094078882</v>
      </c>
      <c r="T34" s="20">
        <f t="shared" si="14"/>
        <v>14291.177422279425</v>
      </c>
      <c r="U34" s="20">
        <f t="shared" si="15"/>
        <v>3250.2835584302511</v>
      </c>
      <c r="V34" s="20">
        <f t="shared" si="16"/>
        <v>86601.042674999888</v>
      </c>
    </row>
    <row r="35" spans="1:22" x14ac:dyDescent="0.5">
      <c r="A35" s="14" t="s">
        <v>20</v>
      </c>
      <c r="B35" s="19" t="s">
        <v>133</v>
      </c>
      <c r="C35" s="19" t="s">
        <v>39</v>
      </c>
      <c r="D35" s="19" t="s">
        <v>188</v>
      </c>
      <c r="E35" s="20">
        <v>87176.290499999988</v>
      </c>
      <c r="F35" s="20">
        <v>21841</v>
      </c>
      <c r="G35" s="20">
        <f t="shared" si="1"/>
        <v>65335.290499999988</v>
      </c>
      <c r="H35" s="20">
        <f t="shared" si="2"/>
        <v>13597.889214864625</v>
      </c>
      <c r="I35" s="20">
        <f t="shared" si="3"/>
        <v>3626.4143853700425</v>
      </c>
      <c r="J35" s="20">
        <f t="shared" si="4"/>
        <v>3610.7668873573994</v>
      </c>
      <c r="K35" s="20">
        <f t="shared" si="5"/>
        <v>1005.9295124079151</v>
      </c>
      <c r="L35" s="20">
        <f t="shared" si="6"/>
        <v>21840.999999999982</v>
      </c>
      <c r="M35" s="20">
        <f t="shared" si="7"/>
        <v>41378.969229662653</v>
      </c>
      <c r="N35" s="20">
        <f t="shared" si="8"/>
        <v>10856.275485613303</v>
      </c>
      <c r="O35" s="20">
        <f t="shared" si="9"/>
        <v>10777.320717604214</v>
      </c>
      <c r="P35" s="20">
        <f t="shared" si="10"/>
        <v>2322.7250671197639</v>
      </c>
      <c r="Q35" s="20">
        <f t="shared" si="11"/>
        <v>65335.29049999993</v>
      </c>
      <c r="R35" s="20">
        <f t="shared" si="12"/>
        <v>55034.942181329228</v>
      </c>
      <c r="S35" s="20">
        <f t="shared" si="13"/>
        <v>14483.368102570901</v>
      </c>
      <c r="T35" s="20">
        <f t="shared" si="14"/>
        <v>14386.106634156322</v>
      </c>
      <c r="U35" s="20">
        <f t="shared" si="15"/>
        <v>3271.8735819434437</v>
      </c>
      <c r="V35" s="20">
        <f t="shared" si="16"/>
        <v>87176.290499999886</v>
      </c>
    </row>
    <row r="36" spans="1:22" x14ac:dyDescent="0.5">
      <c r="A36" s="14" t="s">
        <v>25</v>
      </c>
      <c r="B36" s="19" t="s">
        <v>100</v>
      </c>
      <c r="C36" s="19" t="s">
        <v>41</v>
      </c>
      <c r="D36" s="19" t="s">
        <v>189</v>
      </c>
      <c r="E36" s="20">
        <v>84257.202374999979</v>
      </c>
      <c r="F36" s="20">
        <v>36720</v>
      </c>
      <c r="G36" s="20">
        <f t="shared" si="1"/>
        <v>47537.202374999979</v>
      </c>
      <c r="H36" s="20">
        <f t="shared" si="2"/>
        <v>22861.338398875007</v>
      </c>
      <c r="I36" s="20">
        <f t="shared" si="3"/>
        <v>6096.8790911949072</v>
      </c>
      <c r="J36" s="20">
        <f t="shared" si="4"/>
        <v>6070.5718650136769</v>
      </c>
      <c r="K36" s="20">
        <f t="shared" si="5"/>
        <v>1691.2106449163794</v>
      </c>
      <c r="L36" s="20">
        <f t="shared" si="6"/>
        <v>36719.999999999964</v>
      </c>
      <c r="M36" s="20">
        <f t="shared" si="7"/>
        <v>30106.859849951546</v>
      </c>
      <c r="N36" s="20">
        <f t="shared" si="8"/>
        <v>7898.9005918378962</v>
      </c>
      <c r="O36" s="20">
        <f t="shared" si="9"/>
        <v>7841.4540150094172</v>
      </c>
      <c r="P36" s="20">
        <f t="shared" si="10"/>
        <v>1689.9879182010775</v>
      </c>
      <c r="Q36" s="20">
        <f t="shared" si="11"/>
        <v>47537.202374999935</v>
      </c>
      <c r="R36" s="20">
        <f t="shared" si="12"/>
        <v>53192.103431708652</v>
      </c>
      <c r="S36" s="20">
        <f t="shared" si="13"/>
        <v>13998.394176796683</v>
      </c>
      <c r="T36" s="20">
        <f t="shared" si="14"/>
        <v>13904.389497537053</v>
      </c>
      <c r="U36" s="20">
        <f t="shared" si="15"/>
        <v>3162.3152689575022</v>
      </c>
      <c r="V36" s="20">
        <f t="shared" si="16"/>
        <v>84257.202374999892</v>
      </c>
    </row>
    <row r="37" spans="1:22" x14ac:dyDescent="0.5">
      <c r="A37" s="14" t="s">
        <v>73</v>
      </c>
      <c r="B37" s="19" t="s">
        <v>146</v>
      </c>
      <c r="C37" s="19" t="s">
        <v>42</v>
      </c>
      <c r="D37" s="19" t="s">
        <v>190</v>
      </c>
      <c r="E37" s="20">
        <v>76423.33395</v>
      </c>
      <c r="F37" s="20">
        <v>2340</v>
      </c>
      <c r="G37" s="20">
        <f t="shared" si="1"/>
        <v>74083.33395</v>
      </c>
      <c r="H37" s="20">
        <f t="shared" si="2"/>
        <v>1456.8499960067406</v>
      </c>
      <c r="I37" s="20">
        <f t="shared" si="3"/>
        <v>388.5266087526166</v>
      </c>
      <c r="J37" s="20">
        <f t="shared" si="4"/>
        <v>386.85016786851861</v>
      </c>
      <c r="K37" s="20">
        <f t="shared" si="5"/>
        <v>107.77322737212221</v>
      </c>
      <c r="L37" s="20">
        <f t="shared" si="6"/>
        <v>2339.9999999999982</v>
      </c>
      <c r="M37" s="20">
        <f t="shared" si="7"/>
        <v>46919.390309405186</v>
      </c>
      <c r="N37" s="20">
        <f t="shared" si="8"/>
        <v>12309.872292584188</v>
      </c>
      <c r="O37" s="20">
        <f t="shared" si="9"/>
        <v>12220.345906451994</v>
      </c>
      <c r="P37" s="20">
        <f t="shared" si="10"/>
        <v>2633.7254415585658</v>
      </c>
      <c r="Q37" s="20">
        <f t="shared" si="11"/>
        <v>74083.333949999927</v>
      </c>
      <c r="R37" s="20">
        <f t="shared" si="12"/>
        <v>48246.532871717747</v>
      </c>
      <c r="S37" s="20">
        <f t="shared" si="13"/>
        <v>12696.884334893259</v>
      </c>
      <c r="T37" s="20">
        <f t="shared" si="14"/>
        <v>12611.619802088726</v>
      </c>
      <c r="U37" s="20">
        <f t="shared" si="15"/>
        <v>2868.296941300187</v>
      </c>
      <c r="V37" s="20">
        <f t="shared" si="16"/>
        <v>76423.333949999913</v>
      </c>
    </row>
    <row r="38" spans="1:22" x14ac:dyDescent="0.5">
      <c r="A38" s="14" t="s">
        <v>46</v>
      </c>
      <c r="B38" s="19" t="s">
        <v>95</v>
      </c>
      <c r="C38" s="19" t="s">
        <v>43</v>
      </c>
      <c r="D38" s="19" t="s">
        <v>96</v>
      </c>
      <c r="E38" s="20">
        <v>98474.500574999984</v>
      </c>
      <c r="F38" s="20">
        <v>22000</v>
      </c>
      <c r="G38" s="20">
        <f t="shared" si="1"/>
        <v>76474.500574999984</v>
      </c>
      <c r="H38" s="20">
        <f t="shared" si="2"/>
        <v>13696.880304336879</v>
      </c>
      <c r="I38" s="20">
        <f t="shared" si="3"/>
        <v>3652.8142703237459</v>
      </c>
      <c r="J38" s="20">
        <f t="shared" si="4"/>
        <v>3637.0528603023117</v>
      </c>
      <c r="K38" s="20">
        <f t="shared" si="5"/>
        <v>1013.2525650370465</v>
      </c>
      <c r="L38" s="20">
        <f t="shared" si="6"/>
        <v>21999.999999999985</v>
      </c>
      <c r="M38" s="20">
        <f t="shared" si="7"/>
        <v>48433.794078664781</v>
      </c>
      <c r="N38" s="20">
        <f t="shared" si="8"/>
        <v>12707.1945270817</v>
      </c>
      <c r="O38" s="20">
        <f t="shared" si="9"/>
        <v>12614.778523336985</v>
      </c>
      <c r="P38" s="20">
        <f t="shared" si="10"/>
        <v>2718.7334459164499</v>
      </c>
      <c r="Q38" s="20">
        <f t="shared" si="11"/>
        <v>76474.500574999925</v>
      </c>
      <c r="R38" s="20">
        <f t="shared" si="12"/>
        <v>62167.57348123681</v>
      </c>
      <c r="S38" s="20">
        <f t="shared" si="13"/>
        <v>16360.439660420683</v>
      </c>
      <c r="T38" s="20">
        <f t="shared" si="14"/>
        <v>16250.572924036473</v>
      </c>
      <c r="U38" s="20">
        <f t="shared" si="15"/>
        <v>3695.9145093059101</v>
      </c>
      <c r="V38" s="20">
        <f t="shared" si="16"/>
        <v>98474.500574999867</v>
      </c>
    </row>
    <row r="39" spans="1:22" x14ac:dyDescent="0.5">
      <c r="A39" s="14" t="s">
        <v>46</v>
      </c>
      <c r="B39" s="19" t="s">
        <v>95</v>
      </c>
      <c r="C39" s="19" t="s">
        <v>44</v>
      </c>
      <c r="D39" s="19" t="s">
        <v>97</v>
      </c>
      <c r="E39" s="20">
        <v>95381.873999999982</v>
      </c>
      <c r="F39" s="20">
        <v>16000</v>
      </c>
      <c r="G39" s="20">
        <f t="shared" si="1"/>
        <v>79381.873999999982</v>
      </c>
      <c r="H39" s="20">
        <f t="shared" si="2"/>
        <v>9961.3674940631845</v>
      </c>
      <c r="I39" s="20">
        <f t="shared" si="3"/>
        <v>2656.5921965990879</v>
      </c>
      <c r="J39" s="20">
        <f t="shared" si="4"/>
        <v>2645.1293529471359</v>
      </c>
      <c r="K39" s="20">
        <f t="shared" si="5"/>
        <v>736.91095639057926</v>
      </c>
      <c r="L39" s="20">
        <f t="shared" si="6"/>
        <v>15999.999999999987</v>
      </c>
      <c r="M39" s="20">
        <f t="shared" si="7"/>
        <v>50275.128441327695</v>
      </c>
      <c r="N39" s="20">
        <f t="shared" si="8"/>
        <v>13190.290976179926</v>
      </c>
      <c r="O39" s="20">
        <f t="shared" si="9"/>
        <v>13094.361542058918</v>
      </c>
      <c r="P39" s="20">
        <f t="shared" si="10"/>
        <v>2822.0930404333722</v>
      </c>
      <c r="Q39" s="20">
        <f t="shared" si="11"/>
        <v>79381.873999999909</v>
      </c>
      <c r="R39" s="20">
        <f t="shared" si="12"/>
        <v>60215.178813290171</v>
      </c>
      <c r="S39" s="20">
        <f t="shared" si="13"/>
        <v>15846.634257224292</v>
      </c>
      <c r="T39" s="20">
        <f t="shared" si="14"/>
        <v>15740.217924616352</v>
      </c>
      <c r="U39" s="20">
        <f t="shared" si="15"/>
        <v>3579.8430048690616</v>
      </c>
      <c r="V39" s="20">
        <f t="shared" si="16"/>
        <v>95381.87399999988</v>
      </c>
    </row>
    <row r="40" spans="1:22" x14ac:dyDescent="0.5">
      <c r="A40" s="14" t="s">
        <v>79</v>
      </c>
      <c r="B40" s="19" t="s">
        <v>98</v>
      </c>
      <c r="C40" s="19" t="s">
        <v>45</v>
      </c>
      <c r="D40" s="19" t="s">
        <v>99</v>
      </c>
      <c r="E40" s="20">
        <v>93835.025099999984</v>
      </c>
      <c r="F40" s="20">
        <v>7523</v>
      </c>
      <c r="G40" s="20">
        <f t="shared" si="1"/>
        <v>86312.025099999984</v>
      </c>
      <c r="H40" s="20">
        <f t="shared" si="2"/>
        <v>4683.7104786148338</v>
      </c>
      <c r="I40" s="20">
        <f t="shared" si="3"/>
        <v>1249.0964434384337</v>
      </c>
      <c r="J40" s="20">
        <f t="shared" si="4"/>
        <v>1243.7067576388315</v>
      </c>
      <c r="K40" s="20">
        <f t="shared" si="5"/>
        <v>346.48632030789548</v>
      </c>
      <c r="L40" s="20">
        <f t="shared" si="6"/>
        <v>7522.9999999999945</v>
      </c>
      <c r="M40" s="20">
        <f t="shared" si="7"/>
        <v>54664.219037378738</v>
      </c>
      <c r="N40" s="20">
        <f t="shared" si="8"/>
        <v>14341.822237811435</v>
      </c>
      <c r="O40" s="20">
        <f t="shared" si="9"/>
        <v>14237.518026932245</v>
      </c>
      <c r="P40" s="20">
        <f t="shared" si="10"/>
        <v>3068.4657978774922</v>
      </c>
      <c r="Q40" s="20">
        <f t="shared" si="11"/>
        <v>86312.025099999912</v>
      </c>
      <c r="R40" s="20">
        <f t="shared" si="12"/>
        <v>59238.643343766467</v>
      </c>
      <c r="S40" s="20">
        <f t="shared" si="13"/>
        <v>15589.642569584672</v>
      </c>
      <c r="T40" s="20">
        <f t="shared" si="14"/>
        <v>15484.95203644086</v>
      </c>
      <c r="U40" s="20">
        <f t="shared" si="15"/>
        <v>3521.7871502078874</v>
      </c>
      <c r="V40" s="20">
        <f t="shared" si="16"/>
        <v>93835.025099999897</v>
      </c>
    </row>
    <row r="41" spans="1:22" x14ac:dyDescent="0.5">
      <c r="A41" s="14" t="s">
        <v>25</v>
      </c>
      <c r="B41" s="19" t="s">
        <v>100</v>
      </c>
      <c r="C41" s="19" t="s">
        <v>47</v>
      </c>
      <c r="D41" s="19" t="s">
        <v>101</v>
      </c>
      <c r="E41" s="20">
        <v>160748.02349999995</v>
      </c>
      <c r="F41" s="20">
        <v>62820</v>
      </c>
      <c r="G41" s="20">
        <f t="shared" si="1"/>
        <v>97928.023499999952</v>
      </c>
      <c r="H41" s="20">
        <f t="shared" si="2"/>
        <v>39110.819123565576</v>
      </c>
      <c r="I41" s="20">
        <f t="shared" si="3"/>
        <v>10430.445111897168</v>
      </c>
      <c r="J41" s="20">
        <f t="shared" si="4"/>
        <v>10385.439122008693</v>
      </c>
      <c r="K41" s="20">
        <f t="shared" si="5"/>
        <v>2893.2966425285117</v>
      </c>
      <c r="L41" s="20">
        <f t="shared" si="6"/>
        <v>62819.999999999949</v>
      </c>
      <c r="M41" s="20">
        <f t="shared" si="7"/>
        <v>62021.009474629638</v>
      </c>
      <c r="N41" s="20">
        <f t="shared" si="8"/>
        <v>16271.965621360683</v>
      </c>
      <c r="O41" s="20">
        <f t="shared" si="9"/>
        <v>16153.623997441047</v>
      </c>
      <c r="P41" s="20">
        <f t="shared" si="10"/>
        <v>3481.4244065685029</v>
      </c>
      <c r="Q41" s="20">
        <f t="shared" si="11"/>
        <v>97928.023499999865</v>
      </c>
      <c r="R41" s="20">
        <f t="shared" si="12"/>
        <v>101481.24138277541</v>
      </c>
      <c r="S41" s="20">
        <f t="shared" si="13"/>
        <v>26706.490752909671</v>
      </c>
      <c r="T41" s="20">
        <f t="shared" si="14"/>
        <v>26527.146246270549</v>
      </c>
      <c r="U41" s="20">
        <f t="shared" si="15"/>
        <v>6033.1451180441518</v>
      </c>
      <c r="V41" s="20">
        <f t="shared" si="16"/>
        <v>160748.02349999978</v>
      </c>
    </row>
    <row r="42" spans="1:22" x14ac:dyDescent="0.5">
      <c r="A42" s="14" t="s">
        <v>46</v>
      </c>
      <c r="B42" s="19" t="s">
        <v>95</v>
      </c>
      <c r="C42" s="19" t="s">
        <v>48</v>
      </c>
      <c r="D42" s="19" t="s">
        <v>102</v>
      </c>
      <c r="E42" s="20">
        <v>227153.26124999995</v>
      </c>
      <c r="F42" s="20">
        <v>84824</v>
      </c>
      <c r="G42" s="20">
        <f t="shared" si="1"/>
        <v>142329.26124999995</v>
      </c>
      <c r="H42" s="20">
        <f t="shared" si="2"/>
        <v>52810.18976977597</v>
      </c>
      <c r="I42" s="20">
        <f t="shared" si="3"/>
        <v>14083.923530270065</v>
      </c>
      <c r="J42" s="20">
        <f t="shared" si="4"/>
        <v>14023.15326464924</v>
      </c>
      <c r="K42" s="20">
        <f t="shared" si="5"/>
        <v>3906.7334353046558</v>
      </c>
      <c r="L42" s="20">
        <f t="shared" si="6"/>
        <v>84823.999999999942</v>
      </c>
      <c r="M42" s="20">
        <f t="shared" si="7"/>
        <v>90141.760703495544</v>
      </c>
      <c r="N42" s="20">
        <f t="shared" si="8"/>
        <v>23649.78647785803</v>
      </c>
      <c r="O42" s="20">
        <f t="shared" si="9"/>
        <v>23477.787949698144</v>
      </c>
      <c r="P42" s="20">
        <f t="shared" si="10"/>
        <v>5059.926118948114</v>
      </c>
      <c r="Q42" s="20">
        <f t="shared" si="11"/>
        <v>142329.26124999984</v>
      </c>
      <c r="R42" s="20">
        <f t="shared" si="12"/>
        <v>143403.2869200155</v>
      </c>
      <c r="S42" s="20">
        <f t="shared" si="13"/>
        <v>37738.980168962393</v>
      </c>
      <c r="T42" s="20">
        <f t="shared" si="14"/>
        <v>37485.548190868125</v>
      </c>
      <c r="U42" s="20">
        <f t="shared" si="15"/>
        <v>8525.4459701536889</v>
      </c>
      <c r="V42" s="20">
        <f t="shared" si="16"/>
        <v>227153.26124999972</v>
      </c>
    </row>
    <row r="43" spans="1:22" x14ac:dyDescent="0.5">
      <c r="A43" s="14" t="s">
        <v>68</v>
      </c>
      <c r="B43" s="19" t="s">
        <v>103</v>
      </c>
      <c r="C43" s="19" t="s">
        <v>49</v>
      </c>
      <c r="D43" s="19" t="s">
        <v>104</v>
      </c>
      <c r="E43" s="20">
        <v>157504.35419999997</v>
      </c>
      <c r="F43" s="20">
        <v>8070</v>
      </c>
      <c r="G43" s="20">
        <f t="shared" si="1"/>
        <v>149434.35419999997</v>
      </c>
      <c r="H43" s="20">
        <f t="shared" si="2"/>
        <v>5024.2647298181182</v>
      </c>
      <c r="I43" s="20">
        <f t="shared" si="3"/>
        <v>1339.9186891596651</v>
      </c>
      <c r="J43" s="20">
        <f t="shared" si="4"/>
        <v>1334.1371173927116</v>
      </c>
      <c r="K43" s="20">
        <f t="shared" si="5"/>
        <v>371.6794636294984</v>
      </c>
      <c r="L43" s="20">
        <f t="shared" si="6"/>
        <v>8069.9999999999936</v>
      </c>
      <c r="M43" s="20">
        <f t="shared" si="7"/>
        <v>94641.647675788772</v>
      </c>
      <c r="N43" s="20">
        <f t="shared" si="8"/>
        <v>24830.386515384293</v>
      </c>
      <c r="O43" s="20">
        <f t="shared" si="9"/>
        <v>24649.801801087367</v>
      </c>
      <c r="P43" s="20">
        <f t="shared" si="10"/>
        <v>5312.5182077394074</v>
      </c>
      <c r="Q43" s="20">
        <f t="shared" si="11"/>
        <v>149434.35419999983</v>
      </c>
      <c r="R43" s="20">
        <f t="shared" si="12"/>
        <v>99433.49248961905</v>
      </c>
      <c r="S43" s="20">
        <f t="shared" si="13"/>
        <v>26167.591286031024</v>
      </c>
      <c r="T43" s="20">
        <f t="shared" si="14"/>
        <v>25991.865699597842</v>
      </c>
      <c r="U43" s="20">
        <f t="shared" si="15"/>
        <v>5911.4047247518847</v>
      </c>
      <c r="V43" s="20">
        <f t="shared" si="16"/>
        <v>157504.3541999998</v>
      </c>
    </row>
    <row r="44" spans="1:22" x14ac:dyDescent="0.5">
      <c r="A44" s="14" t="s">
        <v>79</v>
      </c>
      <c r="B44" s="19" t="s">
        <v>98</v>
      </c>
      <c r="C44" s="19" t="s">
        <v>50</v>
      </c>
      <c r="D44" s="19" t="s">
        <v>105</v>
      </c>
      <c r="E44" s="20">
        <v>186471</v>
      </c>
      <c r="F44" s="20">
        <v>95058</v>
      </c>
      <c r="G44" s="20">
        <f t="shared" si="1"/>
        <v>91413</v>
      </c>
      <c r="H44" s="20">
        <f t="shared" si="2"/>
        <v>59181.729453166132</v>
      </c>
      <c r="I44" s="20">
        <f t="shared" si="3"/>
        <v>15783.146314019756</v>
      </c>
      <c r="J44" s="20">
        <f t="shared" si="4"/>
        <v>15715.044127028052</v>
      </c>
      <c r="K44" s="20">
        <f t="shared" si="5"/>
        <v>4378.0801057859799</v>
      </c>
      <c r="L44" s="20">
        <f t="shared" si="6"/>
        <v>95057.999999999927</v>
      </c>
      <c r="M44" s="20">
        <f t="shared" si="7"/>
        <v>57894.832719709921</v>
      </c>
      <c r="N44" s="20">
        <f t="shared" si="8"/>
        <v>15189.413001329949</v>
      </c>
      <c r="O44" s="20">
        <f t="shared" si="9"/>
        <v>15078.944491084099</v>
      </c>
      <c r="P44" s="20">
        <f t="shared" si="10"/>
        <v>3249.8097878759568</v>
      </c>
      <c r="Q44" s="20">
        <f t="shared" si="11"/>
        <v>91412.999999999927</v>
      </c>
      <c r="R44" s="20">
        <f t="shared" si="12"/>
        <v>117720.31873155516</v>
      </c>
      <c r="S44" s="20">
        <f t="shared" si="13"/>
        <v>30980.076325391463</v>
      </c>
      <c r="T44" s="20">
        <f t="shared" si="14"/>
        <v>30772.033024022327</v>
      </c>
      <c r="U44" s="20">
        <f t="shared" si="15"/>
        <v>6998.5719190308519</v>
      </c>
      <c r="V44" s="20">
        <f t="shared" si="16"/>
        <v>186470.9999999998</v>
      </c>
    </row>
    <row r="45" spans="1:22" x14ac:dyDescent="0.5">
      <c r="A45" s="14" t="s">
        <v>36</v>
      </c>
      <c r="B45" s="19" t="s">
        <v>106</v>
      </c>
      <c r="C45" s="19" t="s">
        <v>51</v>
      </c>
      <c r="D45" s="19" t="s">
        <v>107</v>
      </c>
      <c r="E45" s="20">
        <v>154078.57665</v>
      </c>
      <c r="F45" s="20">
        <v>0</v>
      </c>
      <c r="G45" s="20">
        <f t="shared" si="1"/>
        <v>154078.57665</v>
      </c>
      <c r="H45" s="20">
        <f t="shared" si="2"/>
        <v>0</v>
      </c>
      <c r="I45" s="20">
        <f t="shared" si="3"/>
        <v>0</v>
      </c>
      <c r="J45" s="20">
        <f t="shared" si="4"/>
        <v>0</v>
      </c>
      <c r="K45" s="20">
        <f t="shared" si="5"/>
        <v>0</v>
      </c>
      <c r="L45" s="20">
        <f t="shared" si="6"/>
        <v>0</v>
      </c>
      <c r="M45" s="20">
        <f t="shared" si="7"/>
        <v>97582.985142624704</v>
      </c>
      <c r="N45" s="20">
        <f t="shared" si="8"/>
        <v>25602.082147986865</v>
      </c>
      <c r="O45" s="20">
        <f t="shared" si="9"/>
        <v>25415.885099171854</v>
      </c>
      <c r="P45" s="20">
        <f t="shared" si="10"/>
        <v>5477.6242602164448</v>
      </c>
      <c r="Q45" s="20">
        <f t="shared" si="11"/>
        <v>154078.57664999989</v>
      </c>
      <c r="R45" s="20">
        <f t="shared" si="12"/>
        <v>97270.777509330423</v>
      </c>
      <c r="S45" s="20">
        <f t="shared" si="13"/>
        <v>25598.436565067379</v>
      </c>
      <c r="T45" s="20">
        <f t="shared" si="14"/>
        <v>25426.533074677325</v>
      </c>
      <c r="U45" s="20">
        <f t="shared" si="15"/>
        <v>5782.8295009247158</v>
      </c>
      <c r="V45" s="20">
        <f t="shared" si="16"/>
        <v>154078.57664999986</v>
      </c>
    </row>
    <row r="46" spans="1:22" x14ac:dyDescent="0.5">
      <c r="A46" s="14" t="s">
        <v>40</v>
      </c>
      <c r="B46" s="19" t="s">
        <v>108</v>
      </c>
      <c r="C46" s="19" t="s">
        <v>53</v>
      </c>
      <c r="D46" s="19" t="s">
        <v>109</v>
      </c>
      <c r="E46" s="20">
        <v>746058.93614999985</v>
      </c>
      <c r="F46" s="20">
        <v>157127</v>
      </c>
      <c r="G46" s="20">
        <f t="shared" si="1"/>
        <v>588931.93614999985</v>
      </c>
      <c r="H46" s="20">
        <f t="shared" si="2"/>
        <v>97824.986889979118</v>
      </c>
      <c r="I46" s="20">
        <f t="shared" si="3"/>
        <v>26088.897629689054</v>
      </c>
      <c r="J46" s="20">
        <f t="shared" si="4"/>
        <v>25976.327490032789</v>
      </c>
      <c r="K46" s="20">
        <f t="shared" si="5"/>
        <v>7236.7879902989089</v>
      </c>
      <c r="L46" s="20">
        <f t="shared" si="6"/>
        <v>157126.99999999988</v>
      </c>
      <c r="M46" s="20">
        <f t="shared" si="7"/>
        <v>372989.79277235322</v>
      </c>
      <c r="N46" s="20">
        <f t="shared" si="8"/>
        <v>97858.405345576961</v>
      </c>
      <c r="O46" s="20">
        <f t="shared" si="9"/>
        <v>97146.707516792274</v>
      </c>
      <c r="P46" s="20">
        <f t="shared" si="10"/>
        <v>20937.030515276903</v>
      </c>
      <c r="Q46" s="20">
        <f t="shared" si="11"/>
        <v>588931.93614999938</v>
      </c>
      <c r="R46" s="20">
        <f t="shared" si="12"/>
        <v>470991.71322137461</v>
      </c>
      <c r="S46" s="20">
        <f t="shared" si="13"/>
        <v>123949.36899124985</v>
      </c>
      <c r="T46" s="20">
        <f t="shared" si="14"/>
        <v>123117.00061175604</v>
      </c>
      <c r="U46" s="20">
        <f t="shared" si="15"/>
        <v>28000.853325618569</v>
      </c>
      <c r="V46" s="20">
        <f t="shared" si="16"/>
        <v>746058.93614999903</v>
      </c>
    </row>
    <row r="47" spans="1:22" x14ac:dyDescent="0.5">
      <c r="A47" s="14" t="s">
        <v>40</v>
      </c>
      <c r="B47" s="19" t="s">
        <v>108</v>
      </c>
      <c r="C47" s="19" t="s">
        <v>54</v>
      </c>
      <c r="D47" s="19" t="s">
        <v>110</v>
      </c>
      <c r="E47" s="20">
        <v>167003.97749999998</v>
      </c>
      <c r="F47" s="20">
        <v>13121</v>
      </c>
      <c r="G47" s="20">
        <f t="shared" si="1"/>
        <v>153882.97749999998</v>
      </c>
      <c r="H47" s="20">
        <f t="shared" si="2"/>
        <v>8168.9439306001896</v>
      </c>
      <c r="I47" s="20">
        <f t="shared" si="3"/>
        <v>2178.5716382235396</v>
      </c>
      <c r="J47" s="20">
        <f t="shared" si="4"/>
        <v>2169.1713900012105</v>
      </c>
      <c r="K47" s="20">
        <f t="shared" si="5"/>
        <v>604.31304117504942</v>
      </c>
      <c r="L47" s="20">
        <f t="shared" si="6"/>
        <v>13120.999999999989</v>
      </c>
      <c r="M47" s="20">
        <f t="shared" si="7"/>
        <v>97459.105824919694</v>
      </c>
      <c r="N47" s="20">
        <f t="shared" si="8"/>
        <v>25569.580903392995</v>
      </c>
      <c r="O47" s="20">
        <f t="shared" si="9"/>
        <v>25383.62022737732</v>
      </c>
      <c r="P47" s="20">
        <f t="shared" si="10"/>
        <v>5470.6705443098417</v>
      </c>
      <c r="Q47" s="20">
        <f t="shared" si="11"/>
        <v>153882.97749999983</v>
      </c>
      <c r="R47" s="20">
        <f t="shared" si="12"/>
        <v>105430.66461132007</v>
      </c>
      <c r="S47" s="20">
        <f t="shared" si="13"/>
        <v>27745.847716770746</v>
      </c>
      <c r="T47" s="20">
        <f t="shared" si="14"/>
        <v>27559.523522548177</v>
      </c>
      <c r="U47" s="20">
        <f t="shared" si="15"/>
        <v>6267.9416493608123</v>
      </c>
      <c r="V47" s="20">
        <f t="shared" si="16"/>
        <v>167003.9774999998</v>
      </c>
    </row>
    <row r="48" spans="1:22" x14ac:dyDescent="0.5">
      <c r="A48" s="14" t="s">
        <v>79</v>
      </c>
      <c r="B48" s="19" t="s">
        <v>98</v>
      </c>
      <c r="C48" s="19" t="s">
        <v>55</v>
      </c>
      <c r="D48" s="19" t="s">
        <v>111</v>
      </c>
      <c r="E48" s="20">
        <v>134349.82582499998</v>
      </c>
      <c r="F48" s="20">
        <v>4838</v>
      </c>
      <c r="G48" s="20">
        <f t="shared" si="1"/>
        <v>129511.82582499998</v>
      </c>
      <c r="H48" s="20">
        <f t="shared" si="2"/>
        <v>3012.0684960173553</v>
      </c>
      <c r="I48" s="20">
        <f t="shared" si="3"/>
        <v>803.28706544664919</v>
      </c>
      <c r="J48" s="20">
        <f t="shared" si="4"/>
        <v>799.82098809739023</v>
      </c>
      <c r="K48" s="20">
        <f t="shared" si="5"/>
        <v>222.82345043860141</v>
      </c>
      <c r="L48" s="20">
        <f t="shared" si="6"/>
        <v>4837.9999999999964</v>
      </c>
      <c r="M48" s="20">
        <f t="shared" si="7"/>
        <v>82024.061034673199</v>
      </c>
      <c r="N48" s="20">
        <f t="shared" si="8"/>
        <v>21520.009309531844</v>
      </c>
      <c r="O48" s="20">
        <f t="shared" si="9"/>
        <v>21363.500077167653</v>
      </c>
      <c r="P48" s="20">
        <f t="shared" si="10"/>
        <v>4604.2554036271758</v>
      </c>
      <c r="Q48" s="20">
        <f t="shared" si="11"/>
        <v>129511.82582499988</v>
      </c>
      <c r="R48" s="20">
        <f t="shared" si="12"/>
        <v>84815.892646298453</v>
      </c>
      <c r="S48" s="20">
        <f t="shared" si="13"/>
        <v>22320.724715165084</v>
      </c>
      <c r="T48" s="20">
        <f t="shared" si="14"/>
        <v>22170.83233885455</v>
      </c>
      <c r="U48" s="20">
        <f t="shared" si="15"/>
        <v>5042.3761246817503</v>
      </c>
      <c r="V48" s="20">
        <f t="shared" si="16"/>
        <v>134349.82582499983</v>
      </c>
    </row>
    <row r="49" spans="1:22" x14ac:dyDescent="0.5">
      <c r="A49" s="14" t="s">
        <v>36</v>
      </c>
      <c r="B49" s="19" t="s">
        <v>106</v>
      </c>
      <c r="C49" s="19" t="s">
        <v>112</v>
      </c>
      <c r="D49" s="19" t="s">
        <v>113</v>
      </c>
      <c r="E49" s="20">
        <v>300539.67232499999</v>
      </c>
      <c r="F49" s="20">
        <v>53541</v>
      </c>
      <c r="G49" s="20">
        <f t="shared" si="1"/>
        <v>246998.67232499999</v>
      </c>
      <c r="H49" s="20">
        <f t="shared" si="2"/>
        <v>33333.848562477309</v>
      </c>
      <c r="I49" s="20">
        <f t="shared" si="3"/>
        <v>8889.7876748819854</v>
      </c>
      <c r="J49" s="20">
        <f t="shared" si="4"/>
        <v>8851.4294178839118</v>
      </c>
      <c r="K49" s="20">
        <f t="shared" si="5"/>
        <v>2465.9343447567503</v>
      </c>
      <c r="L49" s="20">
        <f t="shared" si="6"/>
        <v>53540.999999999956</v>
      </c>
      <c r="M49" s="20">
        <f t="shared" si="7"/>
        <v>156432.3106806069</v>
      </c>
      <c r="N49" s="20">
        <f t="shared" si="8"/>
        <v>41041.917940824511</v>
      </c>
      <c r="O49" s="20">
        <f t="shared" si="9"/>
        <v>40743.431124239934</v>
      </c>
      <c r="P49" s="20">
        <f t="shared" si="10"/>
        <v>8781.0125793284442</v>
      </c>
      <c r="Q49" s="20">
        <f t="shared" si="11"/>
        <v>246998.67232499976</v>
      </c>
      <c r="R49" s="20">
        <f t="shared" si="12"/>
        <v>189732.59122102711</v>
      </c>
      <c r="S49" s="20">
        <f t="shared" si="13"/>
        <v>49931.313648967618</v>
      </c>
      <c r="T49" s="20">
        <f t="shared" si="14"/>
        <v>49596.005393941945</v>
      </c>
      <c r="U49" s="20">
        <f t="shared" si="15"/>
        <v>11279.762061062998</v>
      </c>
      <c r="V49" s="20">
        <f t="shared" si="16"/>
        <v>300539.6723249997</v>
      </c>
    </row>
    <row r="50" spans="1:22" x14ac:dyDescent="0.5">
      <c r="A50" s="14" t="s">
        <v>13</v>
      </c>
      <c r="B50" s="19" t="s">
        <v>114</v>
      </c>
      <c r="C50" s="19" t="s">
        <v>57</v>
      </c>
      <c r="D50" s="19" t="s">
        <v>115</v>
      </c>
      <c r="E50" s="20">
        <v>192183.12112499998</v>
      </c>
      <c r="F50" s="20">
        <v>3240</v>
      </c>
      <c r="G50" s="20">
        <f t="shared" si="1"/>
        <v>188943.12112499998</v>
      </c>
      <c r="H50" s="20">
        <f t="shared" si="2"/>
        <v>2017.1769175477948</v>
      </c>
      <c r="I50" s="20">
        <f t="shared" si="3"/>
        <v>537.95991981131533</v>
      </c>
      <c r="J50" s="20">
        <f t="shared" si="4"/>
        <v>535.63869397179496</v>
      </c>
      <c r="K50" s="20">
        <f t="shared" si="5"/>
        <v>149.22446866909229</v>
      </c>
      <c r="L50" s="20">
        <f t="shared" si="6"/>
        <v>3239.9999999999977</v>
      </c>
      <c r="M50" s="20">
        <f t="shared" si="7"/>
        <v>119663.83764969712</v>
      </c>
      <c r="N50" s="20">
        <f t="shared" si="8"/>
        <v>31395.2621676122</v>
      </c>
      <c r="O50" s="20">
        <f t="shared" si="9"/>
        <v>31166.932880619323</v>
      </c>
      <c r="P50" s="20">
        <f t="shared" si="10"/>
        <v>6717.0884270711758</v>
      </c>
      <c r="Q50" s="20">
        <f t="shared" si="11"/>
        <v>188943.12112499983</v>
      </c>
      <c r="R50" s="20">
        <f t="shared" si="12"/>
        <v>121326.41683511145</v>
      </c>
      <c r="S50" s="20">
        <f t="shared" si="13"/>
        <v>31929.08152422871</v>
      </c>
      <c r="T50" s="20">
        <f t="shared" si="14"/>
        <v>31714.665282634738</v>
      </c>
      <c r="U50" s="20">
        <f t="shared" si="15"/>
        <v>7212.9574830248657</v>
      </c>
      <c r="V50" s="20">
        <f t="shared" si="16"/>
        <v>192183.12112499974</v>
      </c>
    </row>
    <row r="51" spans="1:22" x14ac:dyDescent="0.5">
      <c r="A51" s="14" t="s">
        <v>13</v>
      </c>
      <c r="B51" s="19" t="s">
        <v>114</v>
      </c>
      <c r="C51" s="19" t="s">
        <v>58</v>
      </c>
      <c r="D51" s="19" t="s">
        <v>116</v>
      </c>
      <c r="E51" s="20">
        <v>947605.63499999978</v>
      </c>
      <c r="F51" s="20">
        <v>218911</v>
      </c>
      <c r="G51" s="20">
        <f t="shared" si="1"/>
        <v>728694.63499999978</v>
      </c>
      <c r="H51" s="20">
        <f t="shared" si="2"/>
        <v>136290.80746830412</v>
      </c>
      <c r="I51" s="20">
        <f t="shared" si="3"/>
        <v>36347.328396856436</v>
      </c>
      <c r="J51" s="20">
        <f t="shared" si="4"/>
        <v>36190.494486438154</v>
      </c>
      <c r="K51" s="20">
        <f t="shared" si="5"/>
        <v>10082.369648401131</v>
      </c>
      <c r="L51" s="20">
        <f t="shared" si="6"/>
        <v>218910.99999999985</v>
      </c>
      <c r="M51" s="20">
        <f t="shared" si="7"/>
        <v>461506.0658448477</v>
      </c>
      <c r="N51" s="20">
        <f t="shared" si="8"/>
        <v>121081.72538772799</v>
      </c>
      <c r="O51" s="20">
        <f t="shared" si="9"/>
        <v>120201.13060632278</v>
      </c>
      <c r="P51" s="20">
        <f t="shared" si="10"/>
        <v>25905.713161100684</v>
      </c>
      <c r="Q51" s="20">
        <f t="shared" si="11"/>
        <v>728694.63499999908</v>
      </c>
      <c r="R51" s="20">
        <f t="shared" si="12"/>
        <v>598229.41574838816</v>
      </c>
      <c r="S51" s="20">
        <f t="shared" si="13"/>
        <v>157434.10449169597</v>
      </c>
      <c r="T51" s="20">
        <f t="shared" si="14"/>
        <v>156376.87304712069</v>
      </c>
      <c r="U51" s="20">
        <f t="shared" si="15"/>
        <v>35565.241712793933</v>
      </c>
      <c r="V51" s="20">
        <f t="shared" si="16"/>
        <v>947605.63499999885</v>
      </c>
    </row>
    <row r="52" spans="1:22" x14ac:dyDescent="0.5">
      <c r="A52" s="14" t="s">
        <v>40</v>
      </c>
      <c r="B52" s="19" t="s">
        <v>108</v>
      </c>
      <c r="C52" s="19" t="s">
        <v>59</v>
      </c>
      <c r="D52" s="19" t="s">
        <v>117</v>
      </c>
      <c r="E52" s="20">
        <v>170341.91459999999</v>
      </c>
      <c r="F52" s="20">
        <v>5394</v>
      </c>
      <c r="G52" s="20">
        <f t="shared" si="1"/>
        <v>164947.91459999999</v>
      </c>
      <c r="H52" s="20">
        <f t="shared" si="2"/>
        <v>3358.2260164360509</v>
      </c>
      <c r="I52" s="20">
        <f t="shared" si="3"/>
        <v>895.60364427846753</v>
      </c>
      <c r="J52" s="20">
        <f t="shared" si="4"/>
        <v>891.73923311230317</v>
      </c>
      <c r="K52" s="20">
        <f t="shared" si="5"/>
        <v>248.43110617317402</v>
      </c>
      <c r="L52" s="20">
        <f t="shared" si="6"/>
        <v>5393.9999999999955</v>
      </c>
      <c r="M52" s="20">
        <f t="shared" si="7"/>
        <v>104466.89117775367</v>
      </c>
      <c r="N52" s="20">
        <f t="shared" si="8"/>
        <v>27408.15856133703</v>
      </c>
      <c r="O52" s="20">
        <f t="shared" si="9"/>
        <v>27208.826405144566</v>
      </c>
      <c r="P52" s="20">
        <f t="shared" si="10"/>
        <v>5864.0384557645784</v>
      </c>
      <c r="Q52" s="20">
        <f t="shared" si="11"/>
        <v>164947.91459999984</v>
      </c>
      <c r="R52" s="20">
        <f t="shared" si="12"/>
        <v>107537.92536134491</v>
      </c>
      <c r="S52" s="20">
        <f t="shared" si="13"/>
        <v>28300.408726940459</v>
      </c>
      <c r="T52" s="20">
        <f t="shared" si="14"/>
        <v>28110.360439137403</v>
      </c>
      <c r="U52" s="20">
        <f t="shared" si="15"/>
        <v>6393.2200725770299</v>
      </c>
      <c r="V52" s="20">
        <f t="shared" si="16"/>
        <v>170341.91459999981</v>
      </c>
    </row>
    <row r="53" spans="1:22" x14ac:dyDescent="0.5">
      <c r="A53" s="14" t="s">
        <v>29</v>
      </c>
      <c r="B53" s="19" t="s">
        <v>118</v>
      </c>
      <c r="C53" s="19" t="s">
        <v>60</v>
      </c>
      <c r="D53" s="19" t="s">
        <v>119</v>
      </c>
      <c r="E53" s="20">
        <v>54527.494949999986</v>
      </c>
      <c r="F53" s="20">
        <v>0</v>
      </c>
      <c r="G53" s="20">
        <f t="shared" si="1"/>
        <v>54527.494949999986</v>
      </c>
      <c r="H53" s="20">
        <f t="shared" si="2"/>
        <v>0</v>
      </c>
      <c r="I53" s="20">
        <f t="shared" si="3"/>
        <v>0</v>
      </c>
      <c r="J53" s="20">
        <f t="shared" si="4"/>
        <v>0</v>
      </c>
      <c r="K53" s="20">
        <f t="shared" si="5"/>
        <v>0</v>
      </c>
      <c r="L53" s="20">
        <f t="shared" si="6"/>
        <v>0</v>
      </c>
      <c r="M53" s="20">
        <f t="shared" si="7"/>
        <v>34534.040002571586</v>
      </c>
      <c r="N53" s="20">
        <f t="shared" si="8"/>
        <v>9060.4251115649076</v>
      </c>
      <c r="O53" s="20">
        <f t="shared" si="9"/>
        <v>8994.5310797033053</v>
      </c>
      <c r="P53" s="20">
        <f t="shared" si="10"/>
        <v>1938.4987561601386</v>
      </c>
      <c r="Q53" s="20">
        <f t="shared" si="11"/>
        <v>54527.494949999942</v>
      </c>
      <c r="R53" s="20">
        <f t="shared" si="12"/>
        <v>34423.551571811498</v>
      </c>
      <c r="S53" s="20">
        <f t="shared" si="13"/>
        <v>9059.1349613795028</v>
      </c>
      <c r="T53" s="20">
        <f t="shared" si="14"/>
        <v>8998.2993351170444</v>
      </c>
      <c r="U53" s="20">
        <f t="shared" si="15"/>
        <v>2046.5090816918796</v>
      </c>
      <c r="V53" s="20">
        <f t="shared" si="16"/>
        <v>54527.494949999927</v>
      </c>
    </row>
    <row r="54" spans="1:22" x14ac:dyDescent="0.5">
      <c r="A54" s="14" t="s">
        <v>52</v>
      </c>
      <c r="B54" s="19" t="s">
        <v>120</v>
      </c>
      <c r="C54" s="19" t="s">
        <v>62</v>
      </c>
      <c r="D54" s="19" t="s">
        <v>121</v>
      </c>
      <c r="E54" s="20">
        <v>58014.332324999988</v>
      </c>
      <c r="F54" s="20">
        <v>14599</v>
      </c>
      <c r="G54" s="20">
        <f t="shared" si="1"/>
        <v>43415.332324999988</v>
      </c>
      <c r="H54" s="20">
        <f t="shared" si="2"/>
        <v>9089.1252528642763</v>
      </c>
      <c r="I54" s="20">
        <f t="shared" si="3"/>
        <v>2423.9743423843802</v>
      </c>
      <c r="J54" s="20">
        <f t="shared" si="4"/>
        <v>2413.5152139797024</v>
      </c>
      <c r="K54" s="20">
        <f t="shared" si="5"/>
        <v>672.38519077162914</v>
      </c>
      <c r="L54" s="20">
        <f t="shared" si="6"/>
        <v>14598.999999999987</v>
      </c>
      <c r="M54" s="20">
        <f t="shared" si="7"/>
        <v>27496.345185329101</v>
      </c>
      <c r="N54" s="20">
        <f t="shared" si="8"/>
        <v>7214.0003421221845</v>
      </c>
      <c r="O54" s="20">
        <f t="shared" si="9"/>
        <v>7161.534860366075</v>
      </c>
      <c r="P54" s="20">
        <f t="shared" si="10"/>
        <v>1543.4519371825929</v>
      </c>
      <c r="Q54" s="20">
        <f t="shared" si="11"/>
        <v>43415.332324999952</v>
      </c>
      <c r="R54" s="20">
        <f t="shared" si="12"/>
        <v>36624.81400484452</v>
      </c>
      <c r="S54" s="20">
        <f t="shared" si="13"/>
        <v>9638.4340910657684</v>
      </c>
      <c r="T54" s="20">
        <f t="shared" si="14"/>
        <v>9573.7082450971229</v>
      </c>
      <c r="U54" s="20">
        <f t="shared" si="15"/>
        <v>2177.3759839925174</v>
      </c>
      <c r="V54" s="20">
        <f t="shared" si="16"/>
        <v>58014.33232499993</v>
      </c>
    </row>
    <row r="55" spans="1:22" x14ac:dyDescent="0.5">
      <c r="A55" s="14" t="s">
        <v>90</v>
      </c>
      <c r="B55" s="19" t="s">
        <v>122</v>
      </c>
      <c r="C55" s="19" t="s">
        <v>63</v>
      </c>
      <c r="D55" s="19" t="s">
        <v>123</v>
      </c>
      <c r="E55" s="20">
        <v>397870.10459999996</v>
      </c>
      <c r="F55" s="20">
        <v>8250</v>
      </c>
      <c r="G55" s="20">
        <f t="shared" si="1"/>
        <v>389620.10459999996</v>
      </c>
      <c r="H55" s="20">
        <f t="shared" si="2"/>
        <v>5136.3301141263291</v>
      </c>
      <c r="I55" s="20">
        <f t="shared" si="3"/>
        <v>1369.8053513714046</v>
      </c>
      <c r="J55" s="20">
        <f t="shared" si="4"/>
        <v>1363.8948226133668</v>
      </c>
      <c r="K55" s="20">
        <f t="shared" si="5"/>
        <v>379.96971188889245</v>
      </c>
      <c r="L55" s="20">
        <f t="shared" si="6"/>
        <v>8249.9999999999927</v>
      </c>
      <c r="M55" s="20">
        <f t="shared" si="7"/>
        <v>246759.11281823021</v>
      </c>
      <c r="N55" s="20">
        <f t="shared" si="8"/>
        <v>64740.252287866868</v>
      </c>
      <c r="O55" s="20">
        <f t="shared" si="9"/>
        <v>64269.413867543786</v>
      </c>
      <c r="P55" s="20">
        <f t="shared" si="10"/>
        <v>13851.325626358766</v>
      </c>
      <c r="Q55" s="20">
        <f t="shared" si="11"/>
        <v>389620.10459999961</v>
      </c>
      <c r="R55" s="20">
        <f t="shared" si="12"/>
        <v>251177.90716663279</v>
      </c>
      <c r="S55" s="20">
        <f t="shared" si="13"/>
        <v>66101.679124901377</v>
      </c>
      <c r="T55" s="20">
        <f t="shared" si="14"/>
        <v>65657.780555809833</v>
      </c>
      <c r="U55" s="20">
        <f t="shared" si="15"/>
        <v>14932.737752655519</v>
      </c>
      <c r="V55" s="20">
        <f t="shared" si="16"/>
        <v>397870.10459999955</v>
      </c>
    </row>
    <row r="56" spans="1:22" x14ac:dyDescent="0.5">
      <c r="A56" s="14" t="s">
        <v>40</v>
      </c>
      <c r="B56" s="19" t="s">
        <v>108</v>
      </c>
      <c r="C56" s="19" t="s">
        <v>64</v>
      </c>
      <c r="D56" s="19" t="s">
        <v>124</v>
      </c>
      <c r="E56" s="20">
        <v>174993.17354999998</v>
      </c>
      <c r="F56" s="20">
        <v>438</v>
      </c>
      <c r="G56" s="20">
        <f t="shared" si="1"/>
        <v>174555.17354999998</v>
      </c>
      <c r="H56" s="20">
        <f t="shared" si="2"/>
        <v>272.69243514997964</v>
      </c>
      <c r="I56" s="20">
        <f t="shared" si="3"/>
        <v>72.724211381900034</v>
      </c>
      <c r="J56" s="20">
        <f t="shared" si="4"/>
        <v>72.410416036927842</v>
      </c>
      <c r="K56" s="20">
        <f t="shared" si="5"/>
        <v>20.172937431192107</v>
      </c>
      <c r="L56" s="20">
        <f t="shared" si="6"/>
        <v>437.9999999999996</v>
      </c>
      <c r="M56" s="20">
        <f t="shared" si="7"/>
        <v>110551.48144177723</v>
      </c>
      <c r="N56" s="20">
        <f t="shared" si="8"/>
        <v>29004.52476748138</v>
      </c>
      <c r="O56" s="20">
        <f t="shared" si="9"/>
        <v>28793.582669773456</v>
      </c>
      <c r="P56" s="20">
        <f t="shared" si="10"/>
        <v>6205.5846709677644</v>
      </c>
      <c r="Q56" s="20">
        <f t="shared" si="11"/>
        <v>174555.17354999983</v>
      </c>
      <c r="R56" s="20">
        <f t="shared" si="12"/>
        <v>110474.29448092381</v>
      </c>
      <c r="S56" s="20">
        <f t="shared" si="13"/>
        <v>29073.163510687849</v>
      </c>
      <c r="T56" s="20">
        <f t="shared" si="14"/>
        <v>28877.925872972577</v>
      </c>
      <c r="U56" s="20">
        <f t="shared" si="15"/>
        <v>6567.7896854155451</v>
      </c>
      <c r="V56" s="20">
        <f t="shared" si="16"/>
        <v>174993.17354999977</v>
      </c>
    </row>
    <row r="57" spans="1:22" x14ac:dyDescent="0.5">
      <c r="A57" s="14" t="s">
        <v>86</v>
      </c>
      <c r="B57" s="19" t="s">
        <v>125</v>
      </c>
      <c r="C57" s="19" t="s">
        <v>65</v>
      </c>
      <c r="D57" s="19" t="s">
        <v>126</v>
      </c>
      <c r="E57" s="20">
        <v>153110.18924999997</v>
      </c>
      <c r="F57" s="20">
        <v>0</v>
      </c>
      <c r="G57" s="20">
        <f t="shared" si="1"/>
        <v>153110.18924999997</v>
      </c>
      <c r="H57" s="20">
        <f t="shared" si="2"/>
        <v>0</v>
      </c>
      <c r="I57" s="20">
        <f t="shared" si="3"/>
        <v>0</v>
      </c>
      <c r="J57" s="20">
        <f t="shared" si="4"/>
        <v>0</v>
      </c>
      <c r="K57" s="20">
        <f t="shared" si="5"/>
        <v>0</v>
      </c>
      <c r="L57" s="20">
        <f t="shared" si="6"/>
        <v>0</v>
      </c>
      <c r="M57" s="20">
        <f t="shared" si="7"/>
        <v>96969.673835361231</v>
      </c>
      <c r="N57" s="20">
        <f t="shared" si="8"/>
        <v>25441.172472515271</v>
      </c>
      <c r="O57" s="20">
        <f t="shared" si="9"/>
        <v>25256.14567643695</v>
      </c>
      <c r="P57" s="20">
        <f t="shared" si="10"/>
        <v>5443.19726568639</v>
      </c>
      <c r="Q57" s="20">
        <f t="shared" si="11"/>
        <v>153110.18924999985</v>
      </c>
      <c r="R57" s="20">
        <f t="shared" si="12"/>
        <v>96659.428434226909</v>
      </c>
      <c r="S57" s="20">
        <f t="shared" si="13"/>
        <v>25437.549802168331</v>
      </c>
      <c r="T57" s="20">
        <f t="shared" si="14"/>
        <v>25266.726729171332</v>
      </c>
      <c r="U57" s="20">
        <f t="shared" si="15"/>
        <v>5746.4842844332316</v>
      </c>
      <c r="V57" s="20">
        <f t="shared" si="16"/>
        <v>153110.18924999982</v>
      </c>
    </row>
    <row r="58" spans="1:22" x14ac:dyDescent="0.5">
      <c r="A58" s="14" t="s">
        <v>56</v>
      </c>
      <c r="B58" s="19" t="s">
        <v>127</v>
      </c>
      <c r="C58" s="19" t="s">
        <v>66</v>
      </c>
      <c r="D58" s="19" t="s">
        <v>128</v>
      </c>
      <c r="E58" s="20">
        <v>391961.22749999992</v>
      </c>
      <c r="F58" s="20">
        <v>30346</v>
      </c>
      <c r="G58" s="20">
        <f t="shared" si="1"/>
        <v>361615.22749999992</v>
      </c>
      <c r="H58" s="20">
        <f t="shared" si="2"/>
        <v>18892.978623427585</v>
      </c>
      <c r="I58" s="20">
        <f t="shared" si="3"/>
        <v>5038.5591748747456</v>
      </c>
      <c r="J58" s="20">
        <f t="shared" si="4"/>
        <v>5016.8184590333613</v>
      </c>
      <c r="K58" s="20">
        <f t="shared" si="5"/>
        <v>1397.6437426642824</v>
      </c>
      <c r="L58" s="20">
        <f t="shared" si="6"/>
        <v>30345.999999999978</v>
      </c>
      <c r="M58" s="20">
        <f t="shared" si="7"/>
        <v>229022.71126658507</v>
      </c>
      <c r="N58" s="20">
        <f t="shared" si="8"/>
        <v>60086.891777617915</v>
      </c>
      <c r="O58" s="20">
        <f t="shared" si="9"/>
        <v>59649.895995134684</v>
      </c>
      <c r="P58" s="20">
        <f t="shared" si="10"/>
        <v>12855.728460661947</v>
      </c>
      <c r="Q58" s="20">
        <f t="shared" si="11"/>
        <v>361615.22749999963</v>
      </c>
      <c r="R58" s="20">
        <f t="shared" si="12"/>
        <v>247447.59577474027</v>
      </c>
      <c r="S58" s="20">
        <f t="shared" si="13"/>
        <v>65119.985115884643</v>
      </c>
      <c r="T58" s="20">
        <f t="shared" si="14"/>
        <v>64682.679005133912</v>
      </c>
      <c r="U58" s="20">
        <f t="shared" si="15"/>
        <v>14710.967604240674</v>
      </c>
      <c r="V58" s="20">
        <f t="shared" si="16"/>
        <v>391961.22749999951</v>
      </c>
    </row>
    <row r="59" spans="1:22" x14ac:dyDescent="0.5">
      <c r="A59" s="14" t="s">
        <v>90</v>
      </c>
      <c r="B59" s="19" t="s">
        <v>122</v>
      </c>
      <c r="C59" s="19" t="s">
        <v>129</v>
      </c>
      <c r="D59" s="19" t="s">
        <v>130</v>
      </c>
      <c r="E59" s="20">
        <v>325331.03249999997</v>
      </c>
      <c r="F59" s="20">
        <v>124607</v>
      </c>
      <c r="G59" s="20">
        <f t="shared" si="1"/>
        <v>200724.03249999997</v>
      </c>
      <c r="H59" s="20">
        <f t="shared" si="2"/>
        <v>77578.507458295702</v>
      </c>
      <c r="I59" s="20">
        <f t="shared" si="3"/>
        <v>20689.373990101409</v>
      </c>
      <c r="J59" s="20">
        <f t="shared" si="4"/>
        <v>20600.102080167733</v>
      </c>
      <c r="K59" s="20">
        <f t="shared" si="5"/>
        <v>5739.0164714350567</v>
      </c>
      <c r="L59" s="20">
        <f t="shared" si="6"/>
        <v>124606.9999999999</v>
      </c>
      <c r="M59" s="20">
        <f t="shared" si="7"/>
        <v>127125.07284973816</v>
      </c>
      <c r="N59" s="20">
        <f t="shared" si="8"/>
        <v>33352.807904071356</v>
      </c>
      <c r="O59" s="20">
        <f t="shared" si="9"/>
        <v>33110.241914104779</v>
      </c>
      <c r="P59" s="20">
        <f t="shared" si="10"/>
        <v>7135.9098320854973</v>
      </c>
      <c r="Q59" s="20">
        <f t="shared" si="11"/>
        <v>200724.0324999998</v>
      </c>
      <c r="R59" s="20">
        <f t="shared" si="12"/>
        <v>205383.53330633679</v>
      </c>
      <c r="S59" s="20">
        <f t="shared" si="13"/>
        <v>54050.121562432818</v>
      </c>
      <c r="T59" s="20">
        <f t="shared" si="14"/>
        <v>53687.153905053761</v>
      </c>
      <c r="U59" s="20">
        <f t="shared" si="15"/>
        <v>12210.223726176258</v>
      </c>
      <c r="V59" s="20">
        <f t="shared" si="16"/>
        <v>325331.03249999962</v>
      </c>
    </row>
    <row r="60" spans="1:22" x14ac:dyDescent="0.5">
      <c r="A60" s="14" t="s">
        <v>61</v>
      </c>
      <c r="B60" s="19" t="s">
        <v>131</v>
      </c>
      <c r="C60" s="19" t="s">
        <v>67</v>
      </c>
      <c r="D60" s="19" t="s">
        <v>132</v>
      </c>
      <c r="E60" s="20">
        <v>69058.662075</v>
      </c>
      <c r="F60" s="20">
        <v>5000</v>
      </c>
      <c r="G60" s="20">
        <f t="shared" si="1"/>
        <v>64058.662075</v>
      </c>
      <c r="H60" s="20">
        <f t="shared" si="2"/>
        <v>3112.927341894745</v>
      </c>
      <c r="I60" s="20">
        <f t="shared" si="3"/>
        <v>830.18506143721504</v>
      </c>
      <c r="J60" s="20">
        <f t="shared" si="4"/>
        <v>826.60292279597991</v>
      </c>
      <c r="K60" s="20">
        <f t="shared" si="5"/>
        <v>230.284673872056</v>
      </c>
      <c r="L60" s="20">
        <f t="shared" si="6"/>
        <v>4999.9999999999964</v>
      </c>
      <c r="M60" s="20">
        <f t="shared" si="7"/>
        <v>40570.438833432345</v>
      </c>
      <c r="N60" s="20">
        <f t="shared" si="8"/>
        <v>10644.147709514038</v>
      </c>
      <c r="O60" s="20">
        <f t="shared" si="9"/>
        <v>10566.735689694455</v>
      </c>
      <c r="P60" s="20">
        <f t="shared" si="10"/>
        <v>2277.3398423591102</v>
      </c>
      <c r="Q60" s="20">
        <f t="shared" si="11"/>
        <v>64058.662074999949</v>
      </c>
      <c r="R60" s="20">
        <f t="shared" si="12"/>
        <v>43597.169053867678</v>
      </c>
      <c r="S60" s="20">
        <f t="shared" si="13"/>
        <v>11473.326265279409</v>
      </c>
      <c r="T60" s="20">
        <f t="shared" si="14"/>
        <v>11396.278402361215</v>
      </c>
      <c r="U60" s="20">
        <f t="shared" si="15"/>
        <v>2591.8883534916199</v>
      </c>
      <c r="V60" s="20">
        <f t="shared" si="16"/>
        <v>69058.662074999927</v>
      </c>
    </row>
    <row r="61" spans="1:22" x14ac:dyDescent="0.5">
      <c r="A61" s="14" t="s">
        <v>20</v>
      </c>
      <c r="B61" s="19" t="s">
        <v>133</v>
      </c>
      <c r="C61" s="19" t="s">
        <v>69</v>
      </c>
      <c r="D61" s="19" t="s">
        <v>134</v>
      </c>
      <c r="E61" s="20">
        <v>239389.86442499998</v>
      </c>
      <c r="F61" s="20">
        <v>22840</v>
      </c>
      <c r="G61" s="20">
        <f t="shared" si="1"/>
        <v>216549.86442499998</v>
      </c>
      <c r="H61" s="20">
        <f t="shared" si="2"/>
        <v>14219.852097775196</v>
      </c>
      <c r="I61" s="20">
        <f t="shared" si="3"/>
        <v>3792.2853606451981</v>
      </c>
      <c r="J61" s="20">
        <f t="shared" si="4"/>
        <v>3775.9221513320363</v>
      </c>
      <c r="K61" s="20">
        <f t="shared" si="5"/>
        <v>1051.9403902475519</v>
      </c>
      <c r="L61" s="20">
        <f t="shared" si="6"/>
        <v>22839.999999999985</v>
      </c>
      <c r="M61" s="20">
        <f t="shared" si="7"/>
        <v>137148.08808770345</v>
      </c>
      <c r="N61" s="20">
        <f t="shared" si="8"/>
        <v>35982.467768625167</v>
      </c>
      <c r="O61" s="20">
        <f t="shared" si="9"/>
        <v>35720.77697063177</v>
      </c>
      <c r="P61" s="20">
        <f t="shared" si="10"/>
        <v>7698.5315980394071</v>
      </c>
      <c r="Q61" s="20">
        <f t="shared" si="11"/>
        <v>216549.8644249998</v>
      </c>
      <c r="R61" s="20">
        <f t="shared" si="12"/>
        <v>151128.33170420481</v>
      </c>
      <c r="S61" s="20">
        <f t="shared" si="13"/>
        <v>39771.955271391336</v>
      </c>
      <c r="T61" s="20">
        <f t="shared" si="14"/>
        <v>39504.871072189919</v>
      </c>
      <c r="U61" s="20">
        <f t="shared" si="15"/>
        <v>8984.7063772136553</v>
      </c>
      <c r="V61" s="20">
        <f t="shared" si="16"/>
        <v>239389.86442499972</v>
      </c>
    </row>
    <row r="62" spans="1:22" x14ac:dyDescent="0.5">
      <c r="A62" s="14" t="s">
        <v>25</v>
      </c>
      <c r="B62" s="19" t="s">
        <v>100</v>
      </c>
      <c r="C62" s="19" t="s">
        <v>70</v>
      </c>
      <c r="D62" s="19" t="s">
        <v>135</v>
      </c>
      <c r="E62" s="20">
        <v>143552.71979999999</v>
      </c>
      <c r="F62" s="20">
        <v>5090</v>
      </c>
      <c r="G62" s="20">
        <f t="shared" si="1"/>
        <v>138462.71979999999</v>
      </c>
      <c r="H62" s="20">
        <f t="shared" si="2"/>
        <v>3168.9600340488505</v>
      </c>
      <c r="I62" s="20">
        <f t="shared" si="3"/>
        <v>845.12839254308483</v>
      </c>
      <c r="J62" s="20">
        <f t="shared" si="4"/>
        <v>841.48177540630763</v>
      </c>
      <c r="K62" s="20">
        <f t="shared" si="5"/>
        <v>234.42979800175303</v>
      </c>
      <c r="L62" s="20">
        <f t="shared" si="6"/>
        <v>5089.9999999999955</v>
      </c>
      <c r="M62" s="20">
        <f t="shared" si="7"/>
        <v>87692.953964283704</v>
      </c>
      <c r="N62" s="20">
        <f t="shared" si="8"/>
        <v>23007.312267725876</v>
      </c>
      <c r="O62" s="20">
        <f t="shared" si="9"/>
        <v>22839.98628147781</v>
      </c>
      <c r="P62" s="20">
        <f t="shared" si="10"/>
        <v>4922.4672865124876</v>
      </c>
      <c r="Q62" s="20">
        <f t="shared" si="11"/>
        <v>138462.71979999988</v>
      </c>
      <c r="R62" s="20">
        <f t="shared" si="12"/>
        <v>90625.737673083902</v>
      </c>
      <c r="S62" s="20">
        <f t="shared" si="13"/>
        <v>23849.682878954551</v>
      </c>
      <c r="T62" s="20">
        <f t="shared" si="14"/>
        <v>23689.522951954048</v>
      </c>
      <c r="U62" s="20">
        <f t="shared" si="15"/>
        <v>5387.7762960073369</v>
      </c>
      <c r="V62" s="20">
        <f t="shared" si="16"/>
        <v>143552.71979999985</v>
      </c>
    </row>
    <row r="63" spans="1:22" x14ac:dyDescent="0.5">
      <c r="A63" s="14" t="s">
        <v>8</v>
      </c>
      <c r="B63" s="19" t="s">
        <v>136</v>
      </c>
      <c r="C63" s="19" t="s">
        <v>71</v>
      </c>
      <c r="D63" s="19" t="s">
        <v>137</v>
      </c>
      <c r="E63" s="20">
        <v>65202.252074999989</v>
      </c>
      <c r="F63" s="20">
        <v>11705</v>
      </c>
      <c r="G63" s="20">
        <f t="shared" si="1"/>
        <v>53497.252074999989</v>
      </c>
      <c r="H63" s="20">
        <f t="shared" si="2"/>
        <v>7287.3629073755983</v>
      </c>
      <c r="I63" s="20">
        <f t="shared" si="3"/>
        <v>1943.4632288245202</v>
      </c>
      <c r="J63" s="20">
        <f t="shared" si="4"/>
        <v>1935.077442265389</v>
      </c>
      <c r="K63" s="20">
        <f t="shared" si="5"/>
        <v>539.09642153448317</v>
      </c>
      <c r="L63" s="20">
        <f t="shared" si="6"/>
        <v>11704.999999999989</v>
      </c>
      <c r="M63" s="20">
        <f t="shared" si="7"/>
        <v>33881.553606667308</v>
      </c>
      <c r="N63" s="20">
        <f t="shared" si="8"/>
        <v>8889.2373754655291</v>
      </c>
      <c r="O63" s="20">
        <f t="shared" si="9"/>
        <v>8824.5883459076776</v>
      </c>
      <c r="P63" s="20">
        <f t="shared" si="10"/>
        <v>1901.8727469594292</v>
      </c>
      <c r="Q63" s="20">
        <f t="shared" si="11"/>
        <v>53497.252074999946</v>
      </c>
      <c r="R63" s="20">
        <f t="shared" si="12"/>
        <v>41162.593091066185</v>
      </c>
      <c r="S63" s="20">
        <f t="shared" si="13"/>
        <v>10832.626767008884</v>
      </c>
      <c r="T63" s="20">
        <f t="shared" si="14"/>
        <v>10759.881451231173</v>
      </c>
      <c r="U63" s="20">
        <f t="shared" si="15"/>
        <v>2447.1507656936787</v>
      </c>
      <c r="V63" s="20">
        <f t="shared" si="16"/>
        <v>65202.252074999924</v>
      </c>
    </row>
    <row r="64" spans="1:22" x14ac:dyDescent="0.5">
      <c r="A64" s="14" t="s">
        <v>79</v>
      </c>
      <c r="B64" s="19" t="s">
        <v>98</v>
      </c>
      <c r="C64" s="19" t="s">
        <v>72</v>
      </c>
      <c r="D64" s="19" t="s">
        <v>138</v>
      </c>
      <c r="E64" s="20">
        <v>128028.52709999999</v>
      </c>
      <c r="F64" s="20">
        <v>51028</v>
      </c>
      <c r="G64" s="20">
        <f t="shared" si="1"/>
        <v>77000.527099999992</v>
      </c>
      <c r="H64" s="20">
        <f t="shared" si="2"/>
        <v>31769.291280441012</v>
      </c>
      <c r="I64" s="20">
        <f t="shared" si="3"/>
        <v>8472.5366630036406</v>
      </c>
      <c r="J64" s="20">
        <f t="shared" si="4"/>
        <v>8435.9787888866522</v>
      </c>
      <c r="K64" s="20">
        <f t="shared" si="5"/>
        <v>2350.1932676686547</v>
      </c>
      <c r="L64" s="20">
        <f t="shared" si="6"/>
        <v>51027.999999999956</v>
      </c>
      <c r="M64" s="20">
        <f t="shared" si="7"/>
        <v>48766.943824007416</v>
      </c>
      <c r="N64" s="20">
        <f t="shared" si="8"/>
        <v>12794.600411779495</v>
      </c>
      <c r="O64" s="20">
        <f t="shared" si="9"/>
        <v>12701.5487285738</v>
      </c>
      <c r="P64" s="20">
        <f t="shared" si="10"/>
        <v>2737.4341356392179</v>
      </c>
      <c r="Q64" s="20">
        <f t="shared" si="11"/>
        <v>77000.527099999919</v>
      </c>
      <c r="R64" s="20">
        <f t="shared" si="12"/>
        <v>80825.216880606342</v>
      </c>
      <c r="S64" s="20">
        <f t="shared" si="13"/>
        <v>21270.511454249987</v>
      </c>
      <c r="T64" s="20">
        <f t="shared" si="14"/>
        <v>21127.671669793894</v>
      </c>
      <c r="U64" s="20">
        <f t="shared" si="15"/>
        <v>4805.1270953496269</v>
      </c>
      <c r="V64" s="20">
        <f t="shared" si="16"/>
        <v>128028.52709999986</v>
      </c>
    </row>
    <row r="65" spans="1:22" x14ac:dyDescent="0.5">
      <c r="A65" s="14" t="s">
        <v>61</v>
      </c>
      <c r="B65" s="19" t="s">
        <v>131</v>
      </c>
      <c r="C65" s="19" t="s">
        <v>74</v>
      </c>
      <c r="D65" s="19" t="s">
        <v>139</v>
      </c>
      <c r="E65" s="20">
        <v>264679.34422499995</v>
      </c>
      <c r="F65" s="20">
        <v>23591</v>
      </c>
      <c r="G65" s="20">
        <f t="shared" si="1"/>
        <v>241088.34422499995</v>
      </c>
      <c r="H65" s="20">
        <f t="shared" si="2"/>
        <v>14687.413784527786</v>
      </c>
      <c r="I65" s="20">
        <f t="shared" si="3"/>
        <v>3916.979156873068</v>
      </c>
      <c r="J65" s="20">
        <f t="shared" si="4"/>
        <v>3900.0779103359923</v>
      </c>
      <c r="K65" s="20">
        <f t="shared" si="5"/>
        <v>1086.5291482631346</v>
      </c>
      <c r="L65" s="20">
        <f t="shared" si="6"/>
        <v>23590.999999999978</v>
      </c>
      <c r="M65" s="20">
        <f t="shared" si="7"/>
        <v>152689.10723396251</v>
      </c>
      <c r="N65" s="20">
        <f t="shared" si="8"/>
        <v>40059.843022768364</v>
      </c>
      <c r="O65" s="20">
        <f t="shared" si="9"/>
        <v>39768.498572589786</v>
      </c>
      <c r="P65" s="20">
        <f t="shared" si="10"/>
        <v>8570.8953956790901</v>
      </c>
      <c r="Q65" s="20">
        <f t="shared" si="11"/>
        <v>241088.34422499975</v>
      </c>
      <c r="R65" s="20">
        <f t="shared" si="12"/>
        <v>167093.73985137633</v>
      </c>
      <c r="S65" s="20">
        <f t="shared" si="13"/>
        <v>43973.520203383145</v>
      </c>
      <c r="T65" s="20">
        <f t="shared" si="14"/>
        <v>43678.220856156033</v>
      </c>
      <c r="U65" s="20">
        <f t="shared" si="15"/>
        <v>9933.8633140841484</v>
      </c>
      <c r="V65" s="20">
        <f t="shared" si="16"/>
        <v>264679.34422499966</v>
      </c>
    </row>
    <row r="66" spans="1:22" x14ac:dyDescent="0.5">
      <c r="A66" s="14" t="s">
        <v>16</v>
      </c>
      <c r="B66" s="19" t="s">
        <v>140</v>
      </c>
      <c r="C66" s="19" t="s">
        <v>75</v>
      </c>
      <c r="D66" s="19" t="s">
        <v>141</v>
      </c>
      <c r="E66" s="20">
        <v>88792.769024999987</v>
      </c>
      <c r="F66" s="20">
        <v>22244</v>
      </c>
      <c r="G66" s="20">
        <f t="shared" si="1"/>
        <v>66548.769024999987</v>
      </c>
      <c r="H66" s="20">
        <f t="shared" si="2"/>
        <v>13848.791158621341</v>
      </c>
      <c r="I66" s="20">
        <f t="shared" si="3"/>
        <v>3693.3273013218823</v>
      </c>
      <c r="J66" s="20">
        <f t="shared" si="4"/>
        <v>3677.3910829347556</v>
      </c>
      <c r="K66" s="20">
        <f t="shared" si="5"/>
        <v>1024.4904571220027</v>
      </c>
      <c r="L66" s="20">
        <f t="shared" si="6"/>
        <v>22243.999999999982</v>
      </c>
      <c r="M66" s="20">
        <f t="shared" si="7"/>
        <v>42147.504735704846</v>
      </c>
      <c r="N66" s="20">
        <f t="shared" si="8"/>
        <v>11057.91011618521</v>
      </c>
      <c r="O66" s="20">
        <f t="shared" si="9"/>
        <v>10977.488913808229</v>
      </c>
      <c r="P66" s="20">
        <f t="shared" si="10"/>
        <v>2365.8652593016445</v>
      </c>
      <c r="Q66" s="20">
        <f t="shared" si="11"/>
        <v>66548.769024999929</v>
      </c>
      <c r="R66" s="20">
        <f t="shared" si="12"/>
        <v>56055.43527240352</v>
      </c>
      <c r="S66" s="20">
        <f t="shared" si="13"/>
        <v>14751.927975595961</v>
      </c>
      <c r="T66" s="20">
        <f t="shared" si="14"/>
        <v>14652.86302283833</v>
      </c>
      <c r="U66" s="20">
        <f t="shared" si="15"/>
        <v>3332.5427541620807</v>
      </c>
      <c r="V66" s="20">
        <f t="shared" si="16"/>
        <v>88792.769024999885</v>
      </c>
    </row>
    <row r="67" spans="1:22" x14ac:dyDescent="0.5">
      <c r="A67" s="14" t="s">
        <v>29</v>
      </c>
      <c r="B67" s="19" t="s">
        <v>118</v>
      </c>
      <c r="C67" s="19" t="s">
        <v>76</v>
      </c>
      <c r="D67" s="19" t="s">
        <v>142</v>
      </c>
      <c r="E67" s="20">
        <v>58371.050249999993</v>
      </c>
      <c r="F67" s="20">
        <v>3090</v>
      </c>
      <c r="G67" s="20">
        <f t="shared" si="1"/>
        <v>55281.050249999993</v>
      </c>
      <c r="H67" s="20">
        <f t="shared" si="2"/>
        <v>1923.7890972909524</v>
      </c>
      <c r="I67" s="20">
        <f t="shared" si="3"/>
        <v>513.0543679681989</v>
      </c>
      <c r="J67" s="20">
        <f t="shared" si="4"/>
        <v>510.84060628791559</v>
      </c>
      <c r="K67" s="20">
        <f t="shared" si="5"/>
        <v>142.31592845293062</v>
      </c>
      <c r="L67" s="20">
        <f t="shared" si="6"/>
        <v>3089.9999999999977</v>
      </c>
      <c r="M67" s="20">
        <f t="shared" si="7"/>
        <v>35011.291137952234</v>
      </c>
      <c r="N67" s="20">
        <f t="shared" si="8"/>
        <v>9185.6377473064458</v>
      </c>
      <c r="O67" s="20">
        <f t="shared" si="9"/>
        <v>9118.8330776648909</v>
      </c>
      <c r="P67" s="20">
        <f t="shared" si="10"/>
        <v>1965.288287076374</v>
      </c>
      <c r="Q67" s="20">
        <f t="shared" si="11"/>
        <v>55281.050249999942</v>
      </c>
      <c r="R67" s="20">
        <f t="shared" si="12"/>
        <v>36850.012281403659</v>
      </c>
      <c r="S67" s="20">
        <f t="shared" si="13"/>
        <v>9697.6987946557929</v>
      </c>
      <c r="T67" s="20">
        <f t="shared" si="14"/>
        <v>9632.5749630766531</v>
      </c>
      <c r="U67" s="20">
        <f t="shared" si="15"/>
        <v>2190.764210863827</v>
      </c>
      <c r="V67" s="20">
        <f t="shared" si="16"/>
        <v>58371.050249999927</v>
      </c>
    </row>
    <row r="68" spans="1:22" x14ac:dyDescent="0.5">
      <c r="A68" s="14" t="s">
        <v>68</v>
      </c>
      <c r="B68" s="19" t="s">
        <v>103</v>
      </c>
      <c r="C68" s="19" t="s">
        <v>77</v>
      </c>
      <c r="D68" s="19" t="s">
        <v>143</v>
      </c>
      <c r="E68" s="20">
        <v>123543.30802499998</v>
      </c>
      <c r="F68" s="20">
        <v>12433</v>
      </c>
      <c r="G68" s="20">
        <f t="shared" si="1"/>
        <v>111110.30802499998</v>
      </c>
      <c r="H68" s="20">
        <f t="shared" si="2"/>
        <v>7740.6051283554734</v>
      </c>
      <c r="I68" s="20">
        <f t="shared" si="3"/>
        <v>2064.3381737697787</v>
      </c>
      <c r="J68" s="20">
        <f t="shared" si="4"/>
        <v>2055.4308278244839</v>
      </c>
      <c r="K68" s="20">
        <f t="shared" si="5"/>
        <v>572.62587005025443</v>
      </c>
      <c r="L68" s="20">
        <f t="shared" si="6"/>
        <v>12432.999999999991</v>
      </c>
      <c r="M68" s="20">
        <f t="shared" si="7"/>
        <v>70369.779971588461</v>
      </c>
      <c r="N68" s="20">
        <f t="shared" si="8"/>
        <v>18462.367029817531</v>
      </c>
      <c r="O68" s="20">
        <f t="shared" si="9"/>
        <v>18328.09520632985</v>
      </c>
      <c r="P68" s="20">
        <f t="shared" si="10"/>
        <v>3950.0658172640365</v>
      </c>
      <c r="Q68" s="20">
        <f t="shared" si="11"/>
        <v>111110.30802499987</v>
      </c>
      <c r="R68" s="20">
        <f t="shared" si="12"/>
        <v>77993.669781648045</v>
      </c>
      <c r="S68" s="20">
        <f t="shared" si="13"/>
        <v>20525.342343344793</v>
      </c>
      <c r="T68" s="20">
        <f t="shared" si="14"/>
        <v>20387.506660243478</v>
      </c>
      <c r="U68" s="20">
        <f t="shared" si="15"/>
        <v>4636.7892397635214</v>
      </c>
      <c r="V68" s="20">
        <f t="shared" si="16"/>
        <v>123543.30802499983</v>
      </c>
    </row>
    <row r="69" spans="1:22" x14ac:dyDescent="0.5">
      <c r="A69" s="14" t="s">
        <v>29</v>
      </c>
      <c r="B69" s="19" t="s">
        <v>118</v>
      </c>
      <c r="C69" s="19" t="s">
        <v>78</v>
      </c>
      <c r="D69" s="19" t="s">
        <v>144</v>
      </c>
      <c r="E69" s="20">
        <v>152710.62232499997</v>
      </c>
      <c r="F69" s="20">
        <v>19857</v>
      </c>
      <c r="G69" s="20">
        <f t="shared" si="1"/>
        <v>132853.62232499997</v>
      </c>
      <c r="H69" s="20">
        <f t="shared" si="2"/>
        <v>12362.679645600791</v>
      </c>
      <c r="I69" s="20">
        <f t="shared" si="3"/>
        <v>3296.9969529917557</v>
      </c>
      <c r="J69" s="20">
        <f t="shared" si="4"/>
        <v>3282.7708475919549</v>
      </c>
      <c r="K69" s="20">
        <f t="shared" si="5"/>
        <v>914.55255381548329</v>
      </c>
      <c r="L69" s="20">
        <f t="shared" si="6"/>
        <v>19856.999999999985</v>
      </c>
      <c r="M69" s="20">
        <f t="shared" si="7"/>
        <v>84140.529691765856</v>
      </c>
      <c r="N69" s="20">
        <f t="shared" si="8"/>
        <v>22075.290584677601</v>
      </c>
      <c r="O69" s="20">
        <f t="shared" si="9"/>
        <v>21914.742941136665</v>
      </c>
      <c r="P69" s="20">
        <f t="shared" si="10"/>
        <v>4723.0591074197391</v>
      </c>
      <c r="Q69" s="20">
        <f t="shared" si="11"/>
        <v>132853.62232499986</v>
      </c>
      <c r="R69" s="20">
        <f t="shared" si="12"/>
        <v>96407.179313636647</v>
      </c>
      <c r="S69" s="20">
        <f t="shared" si="13"/>
        <v>25371.166215264191</v>
      </c>
      <c r="T69" s="20">
        <f t="shared" si="14"/>
        <v>25200.788933957025</v>
      </c>
      <c r="U69" s="20">
        <f t="shared" si="15"/>
        <v>5731.4878621419448</v>
      </c>
      <c r="V69" s="20">
        <f t="shared" si="16"/>
        <v>152710.6223249998</v>
      </c>
    </row>
    <row r="70" spans="1:22" x14ac:dyDescent="0.5">
      <c r="A70" s="14" t="s">
        <v>61</v>
      </c>
      <c r="B70" s="19" t="s">
        <v>131</v>
      </c>
      <c r="C70" s="19" t="s">
        <v>80</v>
      </c>
      <c r="D70" s="19" t="s">
        <v>145</v>
      </c>
      <c r="E70" s="20">
        <v>135558.16762499997</v>
      </c>
      <c r="F70" s="20">
        <v>6828</v>
      </c>
      <c r="G70" s="20">
        <f t="shared" si="1"/>
        <v>128730.16762499997</v>
      </c>
      <c r="H70" s="20">
        <f t="shared" si="2"/>
        <v>4251.0135780914643</v>
      </c>
      <c r="I70" s="20">
        <f t="shared" si="3"/>
        <v>1133.7007198986607</v>
      </c>
      <c r="J70" s="20">
        <f t="shared" si="4"/>
        <v>1128.8089513701902</v>
      </c>
      <c r="K70" s="20">
        <f t="shared" si="5"/>
        <v>314.47675063967966</v>
      </c>
      <c r="L70" s="20">
        <f t="shared" si="6"/>
        <v>6827.9999999999955</v>
      </c>
      <c r="M70" s="20">
        <f t="shared" si="7"/>
        <v>81529.011416643043</v>
      </c>
      <c r="N70" s="20">
        <f t="shared" si="8"/>
        <v>21390.127025549518</v>
      </c>
      <c r="O70" s="20">
        <f t="shared" si="9"/>
        <v>21234.562392059401</v>
      </c>
      <c r="P70" s="20">
        <f t="shared" si="10"/>
        <v>4576.466790747897</v>
      </c>
      <c r="Q70" s="20">
        <f t="shared" si="11"/>
        <v>128730.16762499987</v>
      </c>
      <c r="R70" s="20">
        <f t="shared" si="12"/>
        <v>85578.726447976238</v>
      </c>
      <c r="S70" s="20">
        <f t="shared" si="13"/>
        <v>22521.477224623181</v>
      </c>
      <c r="T70" s="20">
        <f t="shared" si="14"/>
        <v>22370.236716875297</v>
      </c>
      <c r="U70" s="20">
        <f t="shared" si="15"/>
        <v>5087.7272355251052</v>
      </c>
      <c r="V70" s="20">
        <f t="shared" si="16"/>
        <v>135558.16762499983</v>
      </c>
    </row>
    <row r="71" spans="1:22" x14ac:dyDescent="0.5">
      <c r="A71" s="14" t="s">
        <v>73</v>
      </c>
      <c r="B71" s="19" t="s">
        <v>146</v>
      </c>
      <c r="C71" s="19" t="s">
        <v>81</v>
      </c>
      <c r="D71" s="19" t="s">
        <v>147</v>
      </c>
      <c r="E71" s="20">
        <v>81025.316549999974</v>
      </c>
      <c r="F71" s="20">
        <v>2000</v>
      </c>
      <c r="G71" s="20">
        <f t="shared" si="1"/>
        <v>79025.316549999974</v>
      </c>
      <c r="H71" s="20">
        <f t="shared" si="2"/>
        <v>1245.1709367578981</v>
      </c>
      <c r="I71" s="20">
        <f t="shared" si="3"/>
        <v>332.07402457488598</v>
      </c>
      <c r="J71" s="20">
        <f t="shared" si="4"/>
        <v>330.64116911839199</v>
      </c>
      <c r="K71" s="20">
        <f t="shared" si="5"/>
        <v>92.113869548822407</v>
      </c>
      <c r="L71" s="20">
        <f t="shared" si="6"/>
        <v>1999.9999999999984</v>
      </c>
      <c r="M71" s="20">
        <f t="shared" si="7"/>
        <v>50049.3089854219</v>
      </c>
      <c r="N71" s="20">
        <f t="shared" si="8"/>
        <v>13131.044497377665</v>
      </c>
      <c r="O71" s="20">
        <f t="shared" si="9"/>
        <v>13035.545946941893</v>
      </c>
      <c r="P71" s="20">
        <f t="shared" si="10"/>
        <v>2809.4171202584507</v>
      </c>
      <c r="Q71" s="20">
        <f t="shared" si="11"/>
        <v>79025.316549999916</v>
      </c>
      <c r="R71" s="20">
        <f t="shared" si="12"/>
        <v>51151.793520660845</v>
      </c>
      <c r="S71" s="20">
        <f t="shared" si="13"/>
        <v>13461.452402829413</v>
      </c>
      <c r="T71" s="20">
        <f t="shared" si="14"/>
        <v>13371.053497103903</v>
      </c>
      <c r="U71" s="20">
        <f t="shared" si="15"/>
        <v>3041.0171294057282</v>
      </c>
      <c r="V71" s="20">
        <f t="shared" si="16"/>
        <v>81025.316549999887</v>
      </c>
    </row>
    <row r="72" spans="1:22" x14ac:dyDescent="0.5">
      <c r="A72" s="14" t="s">
        <v>86</v>
      </c>
      <c r="B72" s="19" t="s">
        <v>125</v>
      </c>
      <c r="C72" s="19" t="s">
        <v>82</v>
      </c>
      <c r="D72" s="19" t="s">
        <v>148</v>
      </c>
      <c r="E72" s="20">
        <v>101386.09012499999</v>
      </c>
      <c r="F72" s="20">
        <v>14000</v>
      </c>
      <c r="G72" s="20">
        <f t="shared" si="1"/>
        <v>87386.090124999988</v>
      </c>
      <c r="H72" s="20">
        <f t="shared" si="2"/>
        <v>8716.1965573052858</v>
      </c>
      <c r="I72" s="20">
        <f t="shared" si="3"/>
        <v>2324.5181720242022</v>
      </c>
      <c r="J72" s="20">
        <f t="shared" si="4"/>
        <v>2314.4881838287438</v>
      </c>
      <c r="K72" s="20">
        <f t="shared" si="5"/>
        <v>644.79708684175682</v>
      </c>
      <c r="L72" s="20">
        <f t="shared" si="6"/>
        <v>13999.999999999987</v>
      </c>
      <c r="M72" s="20">
        <f t="shared" si="7"/>
        <v>55344.459429363102</v>
      </c>
      <c r="N72" s="20">
        <f t="shared" si="8"/>
        <v>14520.291572096588</v>
      </c>
      <c r="O72" s="20">
        <f t="shared" si="9"/>
        <v>14414.68940181098</v>
      </c>
      <c r="P72" s="20">
        <f t="shared" si="10"/>
        <v>3106.6497217292444</v>
      </c>
      <c r="Q72" s="20">
        <f t="shared" si="11"/>
        <v>87386.090124999915</v>
      </c>
      <c r="R72" s="20">
        <f t="shared" si="12"/>
        <v>64005.67833315194</v>
      </c>
      <c r="S72" s="20">
        <f t="shared" si="13"/>
        <v>16844.167781614928</v>
      </c>
      <c r="T72" s="20">
        <f t="shared" si="14"/>
        <v>16731.052622139654</v>
      </c>
      <c r="U72" s="20">
        <f t="shared" si="15"/>
        <v>3805.1913880933553</v>
      </c>
      <c r="V72" s="20">
        <f t="shared" si="16"/>
        <v>101386.09012499989</v>
      </c>
    </row>
    <row r="73" spans="1:22" x14ac:dyDescent="0.5">
      <c r="A73" s="14" t="s">
        <v>61</v>
      </c>
      <c r="B73" s="19" t="s">
        <v>131</v>
      </c>
      <c r="C73" s="19" t="s">
        <v>83</v>
      </c>
      <c r="D73" s="19" t="s">
        <v>149</v>
      </c>
      <c r="E73" s="20">
        <v>67803.18637499999</v>
      </c>
      <c r="F73" s="20">
        <v>3000</v>
      </c>
      <c r="G73" s="20">
        <f t="shared" si="1"/>
        <v>64803.18637499999</v>
      </c>
      <c r="H73" s="20">
        <f t="shared" si="2"/>
        <v>1867.756405136847</v>
      </c>
      <c r="I73" s="20">
        <f t="shared" si="3"/>
        <v>498.111036862329</v>
      </c>
      <c r="J73" s="20">
        <f t="shared" si="4"/>
        <v>495.96175367758798</v>
      </c>
      <c r="K73" s="20">
        <f t="shared" si="5"/>
        <v>138.1708043232336</v>
      </c>
      <c r="L73" s="20">
        <f t="shared" si="6"/>
        <v>2999.9999999999973</v>
      </c>
      <c r="M73" s="20">
        <f t="shared" si="7"/>
        <v>41041.970342126493</v>
      </c>
      <c r="N73" s="20">
        <f t="shared" si="8"/>
        <v>10767.859731679659</v>
      </c>
      <c r="O73" s="20">
        <f t="shared" si="9"/>
        <v>10689.547987638543</v>
      </c>
      <c r="P73" s="20">
        <f t="shared" si="10"/>
        <v>2303.8083135552361</v>
      </c>
      <c r="Q73" s="20">
        <f t="shared" si="11"/>
        <v>64803.186374999932</v>
      </c>
      <c r="R73" s="20">
        <f t="shared" si="12"/>
        <v>42804.579323755635</v>
      </c>
      <c r="S73" s="20">
        <f t="shared" si="13"/>
        <v>11264.742984175782</v>
      </c>
      <c r="T73" s="20">
        <f t="shared" si="14"/>
        <v>11189.095839382211</v>
      </c>
      <c r="U73" s="20">
        <f t="shared" si="15"/>
        <v>2544.7682276862897</v>
      </c>
      <c r="V73" s="20">
        <f t="shared" si="16"/>
        <v>67803.186374999917</v>
      </c>
    </row>
    <row r="74" spans="1:22" x14ac:dyDescent="0.5">
      <c r="A74" s="14" t="s">
        <v>16</v>
      </c>
      <c r="B74" s="19" t="s">
        <v>140</v>
      </c>
      <c r="C74" s="19" t="s">
        <v>84</v>
      </c>
      <c r="D74" s="19" t="s">
        <v>150</v>
      </c>
      <c r="E74" s="20">
        <v>131349.32459999996</v>
      </c>
      <c r="F74" s="20">
        <v>4197</v>
      </c>
      <c r="G74" s="20">
        <f t="shared" ref="G74:G82" si="17">E74-F74</f>
        <v>127152.32459999996</v>
      </c>
      <c r="H74" s="20">
        <f t="shared" ref="H74:H82" si="18">F74*62.2585468378949%</f>
        <v>2612.9912107864488</v>
      </c>
      <c r="I74" s="20">
        <f t="shared" ref="I74:I82" si="19">F74*16.6037012287443%</f>
        <v>696.85734057039826</v>
      </c>
      <c r="J74" s="20">
        <f t="shared" ref="J74:J82" si="20">F74*16.5320584559196%</f>
        <v>693.8504933949456</v>
      </c>
      <c r="K74" s="20">
        <f t="shared" ref="K74:K82" si="21">F74*4.60569347744112%</f>
        <v>193.30095524820382</v>
      </c>
      <c r="L74" s="20">
        <f t="shared" ref="L74:L82" si="22">SUM(H74:K74)</f>
        <v>4196.9999999999964</v>
      </c>
      <c r="M74" s="20">
        <f t="shared" ref="M74:M82" si="23">G74*63.333259732981%</f>
        <v>80529.711995441059</v>
      </c>
      <c r="N74" s="20">
        <f t="shared" ref="N74:N82" si="24">G74*16.6162504253552%</f>
        <v>21127.94867719652</v>
      </c>
      <c r="O74" s="20">
        <f t="shared" ref="O74:O82" si="25">G74*16.4954049107721%</f>
        <v>20974.290796229274</v>
      </c>
      <c r="P74" s="20">
        <f t="shared" ref="P74:P82" si="26">G74*3.55508493089162%</f>
        <v>4520.3731311329975</v>
      </c>
      <c r="Q74" s="20">
        <f t="shared" ref="Q74:Q82" si="27">SUM(M74:P74)</f>
        <v>127152.32459999985</v>
      </c>
      <c r="R74" s="20">
        <f t="shared" ref="R74:R82" si="28">E74*63.1306308925008%</f>
        <v>82921.657293018725</v>
      </c>
      <c r="S74" s="20">
        <f t="shared" ref="S74:S82" si="29">E74*16.61388437097%</f>
        <v>21822.224911094043</v>
      </c>
      <c r="T74" s="20">
        <f t="shared" ref="T74:T82" si="30">E74*16.5023156544569%</f>
        <v>21675.680155489201</v>
      </c>
      <c r="U74" s="20">
        <f t="shared" ref="U74:U82" si="31">E74*3.7531690820722%</f>
        <v>4929.762240397853</v>
      </c>
      <c r="V74" s="20">
        <f t="shared" ref="V74:V82" si="32">SUM(R74:U74)</f>
        <v>131349.32459999982</v>
      </c>
    </row>
    <row r="75" spans="1:22" x14ac:dyDescent="0.5">
      <c r="A75" s="14" t="s">
        <v>20</v>
      </c>
      <c r="B75" s="19" t="s">
        <v>133</v>
      </c>
      <c r="C75" s="19" t="s">
        <v>85</v>
      </c>
      <c r="D75" s="19" t="s">
        <v>151</v>
      </c>
      <c r="E75" s="20">
        <v>84130.797824999987</v>
      </c>
      <c r="F75" s="20">
        <v>558</v>
      </c>
      <c r="G75" s="20">
        <f t="shared" si="17"/>
        <v>83572.797824999987</v>
      </c>
      <c r="H75" s="20">
        <f t="shared" si="18"/>
        <v>347.40269135545356</v>
      </c>
      <c r="I75" s="20">
        <f t="shared" si="19"/>
        <v>92.648652856393198</v>
      </c>
      <c r="J75" s="20">
        <f t="shared" si="20"/>
        <v>92.248886184031363</v>
      </c>
      <c r="K75" s="20">
        <f t="shared" si="21"/>
        <v>25.69976960412145</v>
      </c>
      <c r="L75" s="20">
        <f t="shared" si="22"/>
        <v>557.99999999999955</v>
      </c>
      <c r="M75" s="20">
        <f t="shared" si="23"/>
        <v>52929.377112626331</v>
      </c>
      <c r="N75" s="20">
        <f t="shared" si="24"/>
        <v>13886.665374077802</v>
      </c>
      <c r="O75" s="20">
        <f t="shared" si="25"/>
        <v>13785.671396494687</v>
      </c>
      <c r="P75" s="20">
        <f t="shared" si="26"/>
        <v>2971.0839418010942</v>
      </c>
      <c r="Q75" s="20">
        <f t="shared" si="27"/>
        <v>83572.7978249999</v>
      </c>
      <c r="R75" s="20">
        <f t="shared" si="28"/>
        <v>53112.303441816824</v>
      </c>
      <c r="S75" s="20">
        <f t="shared" si="29"/>
        <v>13977.393471020039</v>
      </c>
      <c r="T75" s="20">
        <f t="shared" si="30"/>
        <v>13883.529819694459</v>
      </c>
      <c r="U75" s="20">
        <f t="shared" si="31"/>
        <v>3157.57109246857</v>
      </c>
      <c r="V75" s="20">
        <f t="shared" si="32"/>
        <v>84130.7978249999</v>
      </c>
    </row>
    <row r="76" spans="1:22" x14ac:dyDescent="0.5">
      <c r="A76" s="14" t="s">
        <v>73</v>
      </c>
      <c r="B76" s="19" t="s">
        <v>146</v>
      </c>
      <c r="C76" s="19" t="s">
        <v>87</v>
      </c>
      <c r="D76" s="19" t="s">
        <v>152</v>
      </c>
      <c r="E76" s="20">
        <v>149669.41454999996</v>
      </c>
      <c r="F76" s="20">
        <v>1000</v>
      </c>
      <c r="G76" s="20">
        <f t="shared" si="17"/>
        <v>148669.41454999996</v>
      </c>
      <c r="H76" s="20">
        <f t="shared" si="18"/>
        <v>622.58546837894903</v>
      </c>
      <c r="I76" s="20">
        <f t="shared" si="19"/>
        <v>166.03701228744299</v>
      </c>
      <c r="J76" s="20">
        <f t="shared" si="20"/>
        <v>165.32058455919599</v>
      </c>
      <c r="K76" s="20">
        <f t="shared" si="21"/>
        <v>46.056934774411204</v>
      </c>
      <c r="L76" s="20">
        <f t="shared" si="22"/>
        <v>999.9999999999992</v>
      </c>
      <c r="M76" s="20">
        <f t="shared" si="23"/>
        <v>94157.186460453711</v>
      </c>
      <c r="N76" s="20">
        <f t="shared" si="24"/>
        <v>24703.282227537453</v>
      </c>
      <c r="O76" s="20">
        <f t="shared" si="25"/>
        <v>24523.621908496822</v>
      </c>
      <c r="P76" s="20">
        <f t="shared" si="26"/>
        <v>5285.3239535118419</v>
      </c>
      <c r="Q76" s="20">
        <f t="shared" si="27"/>
        <v>148669.41454999981</v>
      </c>
      <c r="R76" s="20">
        <f t="shared" si="28"/>
        <v>94487.245658527347</v>
      </c>
      <c r="S76" s="20">
        <f t="shared" si="29"/>
        <v>24865.903472044738</v>
      </c>
      <c r="T76" s="20">
        <f t="shared" si="30"/>
        <v>24698.919227218637</v>
      </c>
      <c r="U76" s="20">
        <f t="shared" si="31"/>
        <v>5617.3461922090682</v>
      </c>
      <c r="V76" s="20">
        <f t="shared" si="32"/>
        <v>149669.41454999981</v>
      </c>
    </row>
    <row r="77" spans="1:22" x14ac:dyDescent="0.5">
      <c r="A77" s="14" t="s">
        <v>73</v>
      </c>
      <c r="B77" s="19" t="s">
        <v>146</v>
      </c>
      <c r="C77" s="19" t="s">
        <v>88</v>
      </c>
      <c r="D77" s="19" t="s">
        <v>153</v>
      </c>
      <c r="E77" s="20">
        <v>81195.64132499999</v>
      </c>
      <c r="F77" s="20">
        <v>15259</v>
      </c>
      <c r="G77" s="20">
        <f t="shared" si="17"/>
        <v>65936.64132499999</v>
      </c>
      <c r="H77" s="20">
        <f t="shared" si="18"/>
        <v>9500.0316619943824</v>
      </c>
      <c r="I77" s="20">
        <f t="shared" si="19"/>
        <v>2533.5587704940926</v>
      </c>
      <c r="J77" s="20">
        <f t="shared" si="20"/>
        <v>2522.6267997887717</v>
      </c>
      <c r="K77" s="20">
        <f t="shared" si="21"/>
        <v>702.78276772274057</v>
      </c>
      <c r="L77" s="20">
        <f t="shared" si="22"/>
        <v>15258.999999999989</v>
      </c>
      <c r="M77" s="20">
        <f t="shared" si="23"/>
        <v>41759.824309566327</v>
      </c>
      <c r="N77" s="20">
        <f t="shared" si="24"/>
        <v>10956.197444630243</v>
      </c>
      <c r="O77" s="20">
        <f t="shared" si="25"/>
        <v>10876.515971122233</v>
      </c>
      <c r="P77" s="20">
        <f t="shared" si="26"/>
        <v>2344.1035996811311</v>
      </c>
      <c r="Q77" s="20">
        <f t="shared" si="27"/>
        <v>65936.641324999931</v>
      </c>
      <c r="R77" s="20">
        <f t="shared" si="28"/>
        <v>51259.320625684588</v>
      </c>
      <c r="S77" s="20">
        <f t="shared" si="29"/>
        <v>13489.749964003029</v>
      </c>
      <c r="T77" s="20">
        <f t="shared" si="30"/>
        <v>13399.161029112149</v>
      </c>
      <c r="U77" s="20">
        <f t="shared" si="31"/>
        <v>3047.4097062001379</v>
      </c>
      <c r="V77" s="20">
        <f t="shared" si="32"/>
        <v>81195.641324999902</v>
      </c>
    </row>
    <row r="78" spans="1:22" x14ac:dyDescent="0.5">
      <c r="A78" s="14" t="s">
        <v>61</v>
      </c>
      <c r="B78" s="19" t="s">
        <v>131</v>
      </c>
      <c r="C78" s="19" t="s">
        <v>89</v>
      </c>
      <c r="D78" s="19" t="s">
        <v>154</v>
      </c>
      <c r="E78" s="20">
        <v>342306.73507499992</v>
      </c>
      <c r="F78" s="20">
        <v>5227</v>
      </c>
      <c r="G78" s="20">
        <f t="shared" si="17"/>
        <v>337079.73507499992</v>
      </c>
      <c r="H78" s="20">
        <f t="shared" si="18"/>
        <v>3254.2542432167666</v>
      </c>
      <c r="I78" s="20">
        <f t="shared" si="19"/>
        <v>867.8754632264646</v>
      </c>
      <c r="J78" s="20">
        <f t="shared" si="20"/>
        <v>864.13069549091745</v>
      </c>
      <c r="K78" s="20">
        <f t="shared" si="21"/>
        <v>240.73959806584736</v>
      </c>
      <c r="L78" s="20">
        <f t="shared" si="22"/>
        <v>5226.9999999999964</v>
      </c>
      <c r="M78" s="20">
        <f t="shared" si="23"/>
        <v>213483.58412229395</v>
      </c>
      <c r="N78" s="20">
        <f t="shared" si="24"/>
        <v>56010.012913185856</v>
      </c>
      <c r="O78" s="20">
        <f t="shared" si="25"/>
        <v>55602.667172779118</v>
      </c>
      <c r="P78" s="20">
        <f t="shared" si="26"/>
        <v>11983.470866740718</v>
      </c>
      <c r="Q78" s="20">
        <f t="shared" si="27"/>
        <v>337079.73507499963</v>
      </c>
      <c r="R78" s="20">
        <f t="shared" si="28"/>
        <v>216100.40144036876</v>
      </c>
      <c r="S78" s="20">
        <f t="shared" si="29"/>
        <v>56870.445159403083</v>
      </c>
      <c r="T78" s="20">
        <f t="shared" si="30"/>
        <v>56488.53792854202</v>
      </c>
      <c r="U78" s="20">
        <f t="shared" si="31"/>
        <v>12847.350546685691</v>
      </c>
      <c r="V78" s="20">
        <f t="shared" si="32"/>
        <v>342306.73507499957</v>
      </c>
    </row>
    <row r="79" spans="1:22" x14ac:dyDescent="0.5">
      <c r="A79" s="14" t="s">
        <v>40</v>
      </c>
      <c r="B79" s="19" t="s">
        <v>108</v>
      </c>
      <c r="C79" s="19" t="s">
        <v>91</v>
      </c>
      <c r="D79" s="19" t="s">
        <v>155</v>
      </c>
      <c r="E79" s="20">
        <v>74233.750049999988</v>
      </c>
      <c r="F79" s="20">
        <v>0</v>
      </c>
      <c r="G79" s="20">
        <f t="shared" si="17"/>
        <v>74233.750049999988</v>
      </c>
      <c r="H79" s="20">
        <f t="shared" si="18"/>
        <v>0</v>
      </c>
      <c r="I79" s="20">
        <f t="shared" si="19"/>
        <v>0</v>
      </c>
      <c r="J79" s="20">
        <f t="shared" si="20"/>
        <v>0</v>
      </c>
      <c r="K79" s="20">
        <f t="shared" si="21"/>
        <v>0</v>
      </c>
      <c r="L79" s="20">
        <f t="shared" si="22"/>
        <v>0</v>
      </c>
      <c r="M79" s="20">
        <f t="shared" si="23"/>
        <v>47014.653728698402</v>
      </c>
      <c r="N79" s="20">
        <f t="shared" si="24"/>
        <v>12334.86580844024</v>
      </c>
      <c r="O79" s="20">
        <f t="shared" si="25"/>
        <v>12245.157651197984</v>
      </c>
      <c r="P79" s="20">
        <f t="shared" si="26"/>
        <v>2639.0728616633</v>
      </c>
      <c r="Q79" s="20">
        <f t="shared" si="27"/>
        <v>74233.75004999993</v>
      </c>
      <c r="R79" s="20">
        <f t="shared" si="28"/>
        <v>46864.234741727116</v>
      </c>
      <c r="S79" s="20">
        <f t="shared" si="29"/>
        <v>12333.109397541881</v>
      </c>
      <c r="T79" s="20">
        <f t="shared" si="30"/>
        <v>12250.287755391555</v>
      </c>
      <c r="U79" s="20">
        <f t="shared" si="31"/>
        <v>2786.1181553393558</v>
      </c>
      <c r="V79" s="20">
        <f t="shared" si="32"/>
        <v>74233.750049999915</v>
      </c>
    </row>
    <row r="80" spans="1:22" x14ac:dyDescent="0.5">
      <c r="A80" s="14" t="s">
        <v>20</v>
      </c>
      <c r="B80" s="19" t="s">
        <v>133</v>
      </c>
      <c r="C80" s="19" t="s">
        <v>92</v>
      </c>
      <c r="D80" s="19" t="s">
        <v>156</v>
      </c>
      <c r="E80" s="20">
        <v>86873.133824999983</v>
      </c>
      <c r="F80" s="20">
        <v>22962</v>
      </c>
      <c r="G80" s="20">
        <f t="shared" si="17"/>
        <v>63911.133824999983</v>
      </c>
      <c r="H80" s="20">
        <f t="shared" si="18"/>
        <v>14295.807524917427</v>
      </c>
      <c r="I80" s="20">
        <f t="shared" si="19"/>
        <v>3812.5418761442661</v>
      </c>
      <c r="J80" s="20">
        <f t="shared" si="20"/>
        <v>3796.0912626482582</v>
      </c>
      <c r="K80" s="20">
        <f t="shared" si="21"/>
        <v>1057.5593362900299</v>
      </c>
      <c r="L80" s="20">
        <f t="shared" si="22"/>
        <v>22961.999999999978</v>
      </c>
      <c r="M80" s="20">
        <f t="shared" si="23"/>
        <v>40477.004383680309</v>
      </c>
      <c r="N80" s="20">
        <f t="shared" si="24"/>
        <v>10619.63404604589</v>
      </c>
      <c r="O80" s="20">
        <f t="shared" si="25"/>
        <v>10542.400307499176</v>
      </c>
      <c r="P80" s="20">
        <f t="shared" si="26"/>
        <v>2272.0950877745513</v>
      </c>
      <c r="Q80" s="20">
        <f t="shared" si="27"/>
        <v>63911.133824999924</v>
      </c>
      <c r="R80" s="20">
        <f t="shared" si="28"/>
        <v>54843.557459808995</v>
      </c>
      <c r="S80" s="20">
        <f t="shared" si="29"/>
        <v>14433.002003123522</v>
      </c>
      <c r="T80" s="20">
        <f t="shared" si="30"/>
        <v>14336.078762720264</v>
      </c>
      <c r="U80" s="20">
        <f t="shared" si="31"/>
        <v>3260.4955993471053</v>
      </c>
      <c r="V80" s="20">
        <f t="shared" si="32"/>
        <v>86873.133824999895</v>
      </c>
    </row>
    <row r="81" spans="1:22" x14ac:dyDescent="0.5">
      <c r="A81" s="14" t="s">
        <v>73</v>
      </c>
      <c r="B81" s="19" t="s">
        <v>146</v>
      </c>
      <c r="C81" s="19" t="s">
        <v>93</v>
      </c>
      <c r="D81" s="19" t="s">
        <v>157</v>
      </c>
      <c r="E81" s="20">
        <v>104178.77369999999</v>
      </c>
      <c r="F81" s="20">
        <v>24070</v>
      </c>
      <c r="G81" s="20">
        <f t="shared" si="17"/>
        <v>80108.773699999991</v>
      </c>
      <c r="H81" s="20">
        <f t="shared" si="18"/>
        <v>14985.632223881303</v>
      </c>
      <c r="I81" s="20">
        <f t="shared" si="19"/>
        <v>3996.5108857587529</v>
      </c>
      <c r="J81" s="20">
        <f t="shared" si="20"/>
        <v>3979.2664703398473</v>
      </c>
      <c r="K81" s="20">
        <f t="shared" si="21"/>
        <v>1108.5904200200775</v>
      </c>
      <c r="L81" s="20">
        <f t="shared" si="22"/>
        <v>24069.999999999982</v>
      </c>
      <c r="M81" s="20">
        <f t="shared" si="23"/>
        <v>50735.497716326965</v>
      </c>
      <c r="N81" s="20">
        <f t="shared" si="24"/>
        <v>13311.074450673083</v>
      </c>
      <c r="O81" s="20">
        <f t="shared" si="25"/>
        <v>13214.266590869107</v>
      </c>
      <c r="P81" s="20">
        <f t="shared" si="26"/>
        <v>2847.9349421307688</v>
      </c>
      <c r="Q81" s="20">
        <f t="shared" si="27"/>
        <v>80108.773699999932</v>
      </c>
      <c r="R81" s="20">
        <f t="shared" si="28"/>
        <v>65768.717092880688</v>
      </c>
      <c r="S81" s="20">
        <f t="shared" si="29"/>
        <v>17308.141001612501</v>
      </c>
      <c r="T81" s="20">
        <f t="shared" si="30"/>
        <v>17191.910080916328</v>
      </c>
      <c r="U81" s="20">
        <f t="shared" si="31"/>
        <v>3910.0055245903636</v>
      </c>
      <c r="V81" s="20">
        <f t="shared" si="32"/>
        <v>104178.77369999989</v>
      </c>
    </row>
    <row r="82" spans="1:22" ht="14.7" thickBot="1" x14ac:dyDescent="0.55000000000000004">
      <c r="A82" s="15" t="s">
        <v>8</v>
      </c>
      <c r="B82" s="21" t="s">
        <v>136</v>
      </c>
      <c r="C82" s="21" t="s">
        <v>94</v>
      </c>
      <c r="D82" s="21" t="s">
        <v>158</v>
      </c>
      <c r="E82" s="22">
        <v>60237.124199999991</v>
      </c>
      <c r="F82" s="22">
        <v>3210</v>
      </c>
      <c r="G82" s="22">
        <f t="shared" si="17"/>
        <v>57027.124199999991</v>
      </c>
      <c r="H82" s="22">
        <f t="shared" si="18"/>
        <v>1998.4993534964262</v>
      </c>
      <c r="I82" s="22">
        <f t="shared" si="19"/>
        <v>532.97880944269207</v>
      </c>
      <c r="J82" s="22">
        <f t="shared" si="20"/>
        <v>530.67907643501917</v>
      </c>
      <c r="K82" s="22">
        <f t="shared" si="21"/>
        <v>147.84276062585997</v>
      </c>
      <c r="L82" s="22">
        <f t="shared" si="22"/>
        <v>3209.9999999999973</v>
      </c>
      <c r="M82" s="22">
        <f t="shared" si="23"/>
        <v>36117.136687835657</v>
      </c>
      <c r="N82" s="22">
        <f t="shared" si="24"/>
        <v>9475.7697674503361</v>
      </c>
      <c r="O82" s="22">
        <f t="shared" si="25"/>
        <v>9406.8550457589026</v>
      </c>
      <c r="P82" s="22">
        <f t="shared" si="26"/>
        <v>2027.362698955048</v>
      </c>
      <c r="Q82" s="22">
        <f t="shared" si="27"/>
        <v>57027.12419999994</v>
      </c>
      <c r="R82" s="22">
        <f t="shared" si="28"/>
        <v>38028.076538959263</v>
      </c>
      <c r="S82" s="22">
        <f t="shared" si="29"/>
        <v>10007.726162985584</v>
      </c>
      <c r="T82" s="22">
        <f t="shared" si="30"/>
        <v>9940.5203766512441</v>
      </c>
      <c r="U82" s="22">
        <f t="shared" si="31"/>
        <v>2260.8011214038306</v>
      </c>
      <c r="V82" s="22">
        <f t="shared" si="32"/>
        <v>60237.124199999918</v>
      </c>
    </row>
    <row r="83" spans="1:22" x14ac:dyDescent="0.5">
      <c r="E83" s="16">
        <f>SUM(E9:E82)</f>
        <v>16955258.967674997</v>
      </c>
      <c r="F83" s="16">
        <f t="shared" ref="F83:V83" si="33">SUM(F9:F82)</f>
        <v>3754531</v>
      </c>
      <c r="G83" s="16">
        <f>SUM(G9:G82)</f>
        <v>13200727.967674999</v>
      </c>
      <c r="H83" s="16">
        <f t="shared" si="33"/>
        <v>2337516.4411782841</v>
      </c>
      <c r="I83" s="16">
        <f t="shared" si="33"/>
        <v>623391.10978058551</v>
      </c>
      <c r="J83" s="16">
        <f t="shared" si="33"/>
        <v>620701.25966562273</v>
      </c>
      <c r="K83" s="16">
        <f t="shared" si="33"/>
        <v>172922.18937550488</v>
      </c>
      <c r="L83" s="16">
        <f t="shared" si="33"/>
        <v>3754530.9999999986</v>
      </c>
      <c r="M83" s="16">
        <f t="shared" si="33"/>
        <v>8360451.3304118691</v>
      </c>
      <c r="N83" s="16">
        <f t="shared" si="33"/>
        <v>2193466.0170787796</v>
      </c>
      <c r="O83" s="16">
        <f t="shared" si="33"/>
        <v>2177513.529437528</v>
      </c>
      <c r="P83" s="16">
        <f t="shared" si="33"/>
        <v>469297.09074680938</v>
      </c>
      <c r="Q83" s="16">
        <f t="shared" si="33"/>
        <v>13200727.967674989</v>
      </c>
      <c r="R83" s="16">
        <f>SUM(R9:R82)</f>
        <v>10703961.955750544</v>
      </c>
      <c r="S83" s="16">
        <f t="shared" ref="S83:U83" si="34">SUM(S9:S82)</f>
        <v>2816927.1196880448</v>
      </c>
      <c r="T83" s="16">
        <f t="shared" si="34"/>
        <v>2798010.3548763371</v>
      </c>
      <c r="U83" s="16">
        <f t="shared" si="34"/>
        <v>636359.53736005235</v>
      </c>
      <c r="V83" s="16">
        <f t="shared" si="33"/>
        <v>16955258.967674982</v>
      </c>
    </row>
  </sheetData>
  <mergeCells count="2">
    <mergeCell ref="A2:K2"/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D83"/>
  <sheetViews>
    <sheetView showGridLines="0" tabSelected="1" topLeftCell="FG1" zoomScale="80" zoomScaleNormal="80" workbookViewId="0">
      <selection activeCell="U13" sqref="U13"/>
    </sheetView>
  </sheetViews>
  <sheetFormatPr defaultRowHeight="14.35" x14ac:dyDescent="0.5"/>
  <cols>
    <col min="1" max="1" width="17" bestFit="1" customWidth="1"/>
    <col min="2" max="2" width="14.5859375" bestFit="1" customWidth="1"/>
    <col min="4" max="4" width="13.1171875" bestFit="1" customWidth="1"/>
    <col min="6" max="7" width="13.703125" customWidth="1"/>
    <col min="8" max="8" width="15.41015625" customWidth="1"/>
    <col min="9" max="9" width="15.1171875" customWidth="1"/>
    <col min="10" max="11" width="15.1171875" hidden="1" customWidth="1"/>
    <col min="12" max="12" width="15.1171875" style="59" customWidth="1"/>
    <col min="13" max="13" width="15.1171875" customWidth="1"/>
    <col min="14" max="14" width="15.1171875" hidden="1" customWidth="1"/>
    <col min="15" max="15" width="15.1171875" style="59" customWidth="1"/>
    <col min="16" max="16" width="15.1171875" customWidth="1"/>
    <col min="17" max="17" width="15.1171875" hidden="1" customWidth="1"/>
    <col min="18" max="18" width="15.1171875" style="59" customWidth="1"/>
    <col min="19" max="19" width="15.1171875" customWidth="1"/>
    <col min="20" max="20" width="15.1171875" hidden="1" customWidth="1"/>
    <col min="21" max="21" width="15.1171875" style="59" customWidth="1"/>
    <col min="22" max="22" width="15.1171875" customWidth="1"/>
    <col min="23" max="23" width="23.703125" style="59" customWidth="1"/>
    <col min="24" max="24" width="15.1171875" customWidth="1"/>
    <col min="25" max="25" width="15.1171875" hidden="1" customWidth="1"/>
    <col min="26" max="26" width="15.1171875" style="59" customWidth="1"/>
    <col min="27" max="27" width="15.1171875" customWidth="1"/>
    <col min="28" max="28" width="15.1171875" hidden="1" customWidth="1"/>
    <col min="29" max="29" width="15.1171875" style="59" customWidth="1"/>
    <col min="30" max="30" width="15.1171875" customWidth="1"/>
    <col min="31" max="31" width="15.1171875" style="59" customWidth="1"/>
    <col min="32" max="32" width="15.1171875" customWidth="1"/>
    <col min="33" max="33" width="15.1171875" style="59" customWidth="1"/>
    <col min="35" max="35" width="14.5859375" customWidth="1"/>
    <col min="37" max="37" width="15" customWidth="1"/>
    <col min="39" max="39" width="13.1171875" customWidth="1"/>
    <col min="41" max="41" width="15" customWidth="1"/>
    <col min="43" max="43" width="14.1171875" customWidth="1"/>
    <col min="45" max="45" width="16.1171875" customWidth="1"/>
    <col min="47" max="47" width="12.41015625" customWidth="1"/>
    <col min="49" max="49" width="14.703125" customWidth="1"/>
    <col min="51" max="51" width="12.87890625" customWidth="1"/>
    <col min="53" max="53" width="13.87890625" customWidth="1"/>
    <col min="55" max="55" width="12.41015625" customWidth="1"/>
    <col min="57" max="57" width="13.703125" customWidth="1"/>
    <col min="59" max="59" width="13.5859375" customWidth="1"/>
    <col min="61" max="61" width="13.41015625" customWidth="1"/>
    <col min="63" max="63" width="13" customWidth="1"/>
    <col min="65" max="65" width="12.87890625" customWidth="1"/>
    <col min="67" max="67" width="14.87890625" customWidth="1"/>
    <col min="69" max="69" width="12.87890625" customWidth="1"/>
    <col min="71" max="71" width="12.1171875" customWidth="1"/>
    <col min="73" max="73" width="14.1171875" customWidth="1"/>
    <col min="75" max="75" width="13.87890625" customWidth="1"/>
    <col min="77" max="77" width="13.703125" customWidth="1"/>
    <col min="79" max="79" width="13" customWidth="1"/>
    <col min="81" max="81" width="12.87890625" customWidth="1"/>
    <col min="82" max="82" width="17.5859375" bestFit="1" customWidth="1"/>
    <col min="83" max="83" width="17.5859375" customWidth="1"/>
    <col min="84" max="84" width="8.703125" customWidth="1"/>
    <col min="85" max="85" width="14.29296875" customWidth="1"/>
    <col min="86" max="86" width="8.703125" customWidth="1"/>
    <col min="87" max="87" width="12.29296875" customWidth="1"/>
    <col min="88" max="88" width="8.703125" customWidth="1"/>
    <col min="89" max="89" width="13.5859375" customWidth="1"/>
    <col min="90" max="90" width="8.703125" customWidth="1"/>
    <col min="91" max="91" width="12.41015625" customWidth="1"/>
    <col min="92" max="92" width="8.703125" customWidth="1"/>
    <col min="93" max="93" width="13.5859375" customWidth="1"/>
    <col min="94" max="94" width="8.703125" customWidth="1"/>
    <col min="95" max="95" width="14.1171875" customWidth="1"/>
    <col min="96" max="96" width="8.703125" customWidth="1"/>
    <col min="97" max="97" width="15" customWidth="1"/>
    <col min="98" max="98" width="11.41015625" customWidth="1"/>
    <col min="99" max="99" width="15.41015625" customWidth="1"/>
    <col min="100" max="100" width="8.703125" customWidth="1"/>
    <col min="101" max="101" width="12.5859375" customWidth="1"/>
    <col min="102" max="102" width="8.703125" customWidth="1"/>
    <col min="103" max="103" width="13.703125" customWidth="1"/>
    <col min="104" max="104" width="8.703125" customWidth="1"/>
    <col min="105" max="105" width="12.703125" customWidth="1"/>
    <col min="106" max="106" width="8.703125" customWidth="1"/>
    <col min="107" max="107" width="12" customWidth="1"/>
    <col min="108" max="108" width="8.703125" customWidth="1"/>
    <col min="109" max="109" width="14" customWidth="1"/>
    <col min="110" max="110" width="8.703125" customWidth="1"/>
    <col min="111" max="111" width="12" customWidth="1"/>
    <col min="112" max="112" width="8.703125" customWidth="1"/>
    <col min="113" max="113" width="12.29296875" customWidth="1"/>
    <col min="114" max="114" width="8.703125" customWidth="1"/>
    <col min="115" max="115" width="13.41015625" customWidth="1"/>
    <col min="116" max="116" width="8.703125" customWidth="1"/>
    <col min="117" max="117" width="13.5859375" customWidth="1"/>
    <col min="118" max="118" width="8.703125" customWidth="1"/>
    <col min="119" max="119" width="12.87890625" customWidth="1"/>
    <col min="120" max="120" width="8.703125" customWidth="1"/>
    <col min="121" max="121" width="13.703125" customWidth="1"/>
    <col min="122" max="122" width="8.703125" customWidth="1"/>
    <col min="123" max="123" width="14.29296875" customWidth="1"/>
    <col min="124" max="124" width="8.703125" customWidth="1"/>
    <col min="125" max="125" width="15" customWidth="1"/>
    <col min="126" max="126" width="7.703125" customWidth="1"/>
    <col min="127" max="127" width="30.64453125" customWidth="1"/>
    <col min="128" max="128" width="8.703125" customWidth="1"/>
    <col min="129" max="129" width="12.703125" customWidth="1"/>
    <col min="130" max="130" width="8.5859375" customWidth="1"/>
    <col min="131" max="131" width="14.29296875" customWidth="1"/>
    <col min="132" max="132" width="12.1171875" customWidth="1"/>
    <col min="133" max="133" width="15.29296875" customWidth="1"/>
    <col min="134" max="134" width="13.29296875" customWidth="1"/>
    <col min="135" max="135" width="18.3515625" customWidth="1"/>
    <col min="137" max="137" width="13.1171875" customWidth="1"/>
    <col min="139" max="139" width="12" customWidth="1"/>
    <col min="141" max="141" width="14" customWidth="1"/>
    <col min="143" max="143" width="12.41015625" customWidth="1"/>
    <col min="145" max="145" width="14" customWidth="1"/>
    <col min="146" max="146" width="9.1171875" bestFit="1" customWidth="1"/>
    <col min="147" max="147" width="13.87890625" customWidth="1"/>
    <col min="148" max="148" width="8.703125" customWidth="1"/>
    <col min="149" max="149" width="13.41015625" customWidth="1"/>
    <col min="150" max="150" width="8.703125" customWidth="1"/>
    <col min="151" max="151" width="12.87890625" customWidth="1"/>
    <col min="153" max="153" width="13.41015625" customWidth="1"/>
    <col min="155" max="155" width="14.41015625" customWidth="1"/>
    <col min="157" max="157" width="13" customWidth="1"/>
    <col min="159" max="159" width="13.41015625" customWidth="1"/>
    <col min="161" max="161" width="13.41015625" customWidth="1"/>
    <col min="163" max="163" width="14.29296875" customWidth="1"/>
    <col min="165" max="165" width="13.5859375" customWidth="1"/>
    <col min="167" max="167" width="14" customWidth="1"/>
    <col min="169" max="169" width="12.703125" customWidth="1"/>
    <col min="171" max="171" width="14.1171875" customWidth="1"/>
    <col min="173" max="173" width="13" customWidth="1"/>
    <col min="175" max="175" width="12.41015625" customWidth="1"/>
    <col min="177" max="177" width="12.5859375" customWidth="1"/>
    <col min="179" max="179" width="13.1171875" customWidth="1"/>
    <col min="180" max="180" width="9.87890625" customWidth="1"/>
    <col min="181" max="181" width="13.29296875" customWidth="1"/>
    <col min="183" max="183" width="12.5859375" customWidth="1"/>
    <col min="184" max="184" width="12.41015625" customWidth="1"/>
    <col min="185" max="185" width="14.703125" customWidth="1"/>
    <col min="186" max="186" width="16.1171875" customWidth="1"/>
  </cols>
  <sheetData>
    <row r="1" spans="1:186" ht="45" customHeight="1" x14ac:dyDescent="0.5">
      <c r="A1" s="120" t="s">
        <v>211</v>
      </c>
      <c r="B1" s="120"/>
      <c r="C1" s="120"/>
      <c r="D1" s="120"/>
      <c r="E1" s="120"/>
      <c r="F1" s="64"/>
      <c r="G1" s="64"/>
      <c r="H1" s="64"/>
      <c r="I1" s="123" t="s">
        <v>273</v>
      </c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37" t="s">
        <v>271</v>
      </c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9"/>
      <c r="CF1" s="146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  <c r="CT1" s="147"/>
      <c r="CU1" s="147"/>
      <c r="CV1" s="147"/>
      <c r="CW1" s="147"/>
      <c r="CX1" s="147"/>
      <c r="CY1" s="147"/>
      <c r="CZ1" s="147"/>
      <c r="DA1" s="147"/>
      <c r="DB1" s="147"/>
      <c r="DC1" s="147"/>
      <c r="DD1" s="147"/>
      <c r="DE1" s="147"/>
      <c r="DF1" s="147"/>
      <c r="DG1" s="147"/>
      <c r="DH1" s="147"/>
      <c r="DI1" s="147"/>
      <c r="DJ1" s="147"/>
      <c r="DK1" s="147"/>
      <c r="DL1" s="147"/>
      <c r="DM1" s="147"/>
      <c r="DN1" s="147"/>
      <c r="DO1" s="147"/>
      <c r="DP1" s="147"/>
      <c r="DQ1" s="147"/>
      <c r="DR1" s="147"/>
      <c r="DS1" s="147"/>
      <c r="DT1" s="147"/>
      <c r="DU1" s="147"/>
      <c r="DV1" s="147"/>
      <c r="DW1" s="147"/>
      <c r="DX1" s="147"/>
      <c r="DY1" s="147"/>
      <c r="DZ1" s="147"/>
      <c r="EA1" s="147"/>
      <c r="EB1" s="147"/>
      <c r="EC1" s="147"/>
      <c r="ED1" s="147"/>
      <c r="EE1" s="147"/>
      <c r="EF1" s="148" t="s">
        <v>210</v>
      </c>
      <c r="EG1" s="149"/>
      <c r="EH1" s="149"/>
      <c r="EI1" s="149"/>
      <c r="EJ1" s="149"/>
      <c r="EK1" s="149"/>
      <c r="EL1" s="149"/>
      <c r="EM1" s="149"/>
      <c r="EN1" s="149"/>
      <c r="EO1" s="149"/>
      <c r="EP1" s="149"/>
      <c r="EQ1" s="149"/>
      <c r="ER1" s="149"/>
      <c r="ES1" s="149"/>
      <c r="ET1" s="149"/>
      <c r="EU1" s="149"/>
      <c r="EV1" s="149"/>
      <c r="EW1" s="149"/>
      <c r="EX1" s="149"/>
      <c r="EY1" s="149"/>
      <c r="EZ1" s="149"/>
      <c r="FA1" s="149"/>
      <c r="FB1" s="149"/>
      <c r="FC1" s="149"/>
      <c r="FD1" s="149"/>
      <c r="FE1" s="149"/>
      <c r="FF1" s="149"/>
      <c r="FG1" s="149"/>
      <c r="FH1" s="149"/>
      <c r="FI1" s="149"/>
      <c r="FJ1" s="149"/>
      <c r="FK1" s="149"/>
      <c r="FL1" s="149"/>
      <c r="FM1" s="149"/>
      <c r="FN1" s="149"/>
      <c r="FO1" s="149"/>
      <c r="FP1" s="149"/>
      <c r="FQ1" s="149"/>
      <c r="FR1" s="149"/>
      <c r="FS1" s="149"/>
      <c r="FT1" s="149"/>
      <c r="FU1" s="149"/>
      <c r="FV1" s="149"/>
      <c r="FW1" s="149"/>
      <c r="FX1" s="149"/>
      <c r="FY1" s="149"/>
      <c r="FZ1" s="149"/>
      <c r="GA1" s="149"/>
      <c r="GB1" s="149"/>
      <c r="GC1" s="149"/>
      <c r="GD1" s="150"/>
    </row>
    <row r="2" spans="1:186" ht="2.4500000000000002" customHeight="1" x14ac:dyDescent="0.5">
      <c r="A2" s="120"/>
      <c r="B2" s="120"/>
      <c r="C2" s="120"/>
      <c r="D2" s="120"/>
      <c r="E2" s="120"/>
      <c r="F2" s="64"/>
      <c r="G2" s="64"/>
      <c r="H2" s="64"/>
      <c r="I2" s="126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40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2"/>
      <c r="CF2" s="140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  <c r="DQ2" s="141"/>
      <c r="DR2" s="141"/>
      <c r="DS2" s="141"/>
      <c r="DT2" s="141"/>
      <c r="DU2" s="141"/>
      <c r="DV2" s="141"/>
      <c r="DW2" s="141"/>
      <c r="DX2" s="141"/>
      <c r="DY2" s="141"/>
      <c r="DZ2" s="141"/>
      <c r="EA2" s="141"/>
      <c r="EB2" s="141"/>
      <c r="EC2" s="141"/>
      <c r="ED2" s="141"/>
      <c r="EE2" s="141"/>
      <c r="EF2" s="151"/>
      <c r="EG2" s="147"/>
      <c r="EH2" s="147"/>
      <c r="EI2" s="147"/>
      <c r="EJ2" s="147"/>
      <c r="EK2" s="147"/>
      <c r="EL2" s="147"/>
      <c r="EM2" s="147"/>
      <c r="EN2" s="147"/>
      <c r="EO2" s="147"/>
      <c r="EP2" s="147"/>
      <c r="EQ2" s="147"/>
      <c r="ER2" s="147"/>
      <c r="ES2" s="147"/>
      <c r="ET2" s="147"/>
      <c r="EU2" s="147"/>
      <c r="EV2" s="147"/>
      <c r="EW2" s="147"/>
      <c r="EX2" s="147"/>
      <c r="EY2" s="147"/>
      <c r="EZ2" s="147"/>
      <c r="FA2" s="147"/>
      <c r="FB2" s="147"/>
      <c r="FC2" s="147"/>
      <c r="FD2" s="147"/>
      <c r="FE2" s="147"/>
      <c r="FF2" s="147"/>
      <c r="FG2" s="147"/>
      <c r="FH2" s="147"/>
      <c r="FI2" s="147"/>
      <c r="FJ2" s="147"/>
      <c r="FK2" s="147"/>
      <c r="FL2" s="147"/>
      <c r="FM2" s="147"/>
      <c r="FN2" s="147"/>
      <c r="FO2" s="147"/>
      <c r="FP2" s="147"/>
      <c r="FQ2" s="147"/>
      <c r="FR2" s="147"/>
      <c r="FS2" s="147"/>
      <c r="FT2" s="147"/>
      <c r="FU2" s="147"/>
      <c r="FV2" s="147"/>
      <c r="FW2" s="147"/>
      <c r="FX2" s="147"/>
      <c r="FY2" s="147"/>
      <c r="FZ2" s="147"/>
      <c r="GA2" s="147"/>
      <c r="GB2" s="147"/>
      <c r="GC2" s="147"/>
      <c r="GD2" s="152"/>
    </row>
    <row r="3" spans="1:186" ht="14.45" customHeight="1" x14ac:dyDescent="0.5">
      <c r="A3" s="123" t="s">
        <v>208</v>
      </c>
      <c r="B3" s="124"/>
      <c r="C3" s="124"/>
      <c r="D3" s="124"/>
      <c r="E3" s="124"/>
      <c r="F3" s="124"/>
      <c r="G3" s="124"/>
      <c r="H3" s="125"/>
      <c r="I3" s="121" t="s">
        <v>209</v>
      </c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2" t="s">
        <v>210</v>
      </c>
      <c r="Y3" s="122"/>
      <c r="Z3" s="122"/>
      <c r="AA3" s="122"/>
      <c r="AB3" s="122"/>
      <c r="AC3" s="122"/>
      <c r="AD3" s="122"/>
      <c r="AE3" s="122"/>
      <c r="AF3" s="119" t="s">
        <v>214</v>
      </c>
      <c r="AG3" s="136" t="s">
        <v>289</v>
      </c>
      <c r="AH3" s="121" t="s">
        <v>222</v>
      </c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  <c r="CC3" s="121"/>
      <c r="CD3" s="121"/>
      <c r="CE3" s="121"/>
      <c r="CF3" s="122" t="s">
        <v>272</v>
      </c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2"/>
      <c r="DZ3" s="122"/>
      <c r="EA3" s="122"/>
      <c r="EB3" s="122"/>
      <c r="EC3" s="122"/>
      <c r="ED3" s="122"/>
      <c r="EE3" s="122"/>
      <c r="EF3" s="121" t="s">
        <v>210</v>
      </c>
      <c r="EG3" s="121"/>
      <c r="EH3" s="121"/>
      <c r="EI3" s="121"/>
      <c r="EJ3" s="121"/>
      <c r="EK3" s="121"/>
      <c r="EL3" s="121"/>
      <c r="EM3" s="121"/>
      <c r="EN3" s="121"/>
      <c r="EO3" s="121"/>
      <c r="EP3" s="121"/>
      <c r="EQ3" s="121"/>
      <c r="ER3" s="121"/>
      <c r="ES3" s="121"/>
      <c r="ET3" s="121"/>
      <c r="EU3" s="121"/>
      <c r="EV3" s="121"/>
      <c r="EW3" s="121"/>
      <c r="EX3" s="121"/>
      <c r="EY3" s="121"/>
      <c r="EZ3" s="121"/>
      <c r="FA3" s="121"/>
      <c r="FB3" s="121"/>
      <c r="FC3" s="121"/>
      <c r="FD3" s="121"/>
      <c r="FE3" s="121"/>
      <c r="FF3" s="121"/>
      <c r="FG3" s="121"/>
      <c r="FH3" s="121"/>
      <c r="FI3" s="121"/>
      <c r="FJ3" s="121"/>
      <c r="FK3" s="121"/>
      <c r="FL3" s="121"/>
      <c r="FM3" s="121"/>
      <c r="FN3" s="121"/>
      <c r="FO3" s="121"/>
      <c r="FP3" s="121"/>
      <c r="FQ3" s="121"/>
      <c r="FR3" s="121"/>
      <c r="FS3" s="121"/>
      <c r="FT3" s="121"/>
      <c r="FU3" s="121"/>
      <c r="FV3" s="121"/>
      <c r="FW3" s="121"/>
      <c r="FX3" s="121"/>
      <c r="FY3" s="121"/>
      <c r="FZ3" s="121"/>
      <c r="GA3" s="121"/>
      <c r="GB3" s="121"/>
      <c r="GC3" s="121"/>
      <c r="GD3" s="121"/>
    </row>
    <row r="4" spans="1:186" ht="14.45" customHeight="1" x14ac:dyDescent="0.5">
      <c r="A4" s="126"/>
      <c r="B4" s="120"/>
      <c r="C4" s="120"/>
      <c r="D4" s="120"/>
      <c r="E4" s="120"/>
      <c r="F4" s="120"/>
      <c r="G4" s="120"/>
      <c r="H4" s="127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2"/>
      <c r="Y4" s="122"/>
      <c r="Z4" s="122"/>
      <c r="AA4" s="122"/>
      <c r="AB4" s="122"/>
      <c r="AC4" s="122"/>
      <c r="AD4" s="122"/>
      <c r="AE4" s="122"/>
      <c r="AF4" s="119"/>
      <c r="AG4" s="136"/>
      <c r="AH4" s="131">
        <v>0.18</v>
      </c>
      <c r="AI4" s="131"/>
      <c r="AJ4" s="131"/>
      <c r="AK4" s="131"/>
      <c r="AL4" s="133"/>
      <c r="AM4" s="133"/>
      <c r="AN4" s="133"/>
      <c r="AO4" s="133"/>
      <c r="AP4" s="131">
        <v>0.22219273418947452</v>
      </c>
      <c r="AQ4" s="131"/>
      <c r="AR4" s="131"/>
      <c r="AS4" s="72"/>
      <c r="AT4" s="133"/>
      <c r="AU4" s="133"/>
      <c r="AV4" s="133"/>
      <c r="AW4" s="106"/>
      <c r="AX4" s="131">
        <v>0.22219273418947452</v>
      </c>
      <c r="AY4" s="131"/>
      <c r="AZ4" s="131"/>
      <c r="BA4" s="131"/>
      <c r="BB4" s="133"/>
      <c r="BC4" s="133"/>
      <c r="BD4" s="133"/>
      <c r="BE4" s="133"/>
      <c r="BF4" s="131">
        <v>0.16</v>
      </c>
      <c r="BG4" s="131"/>
      <c r="BH4" s="131"/>
      <c r="BI4" s="131"/>
      <c r="BJ4" s="133"/>
      <c r="BK4" s="133"/>
      <c r="BL4" s="133"/>
      <c r="BM4" s="133"/>
      <c r="BN4" s="131">
        <v>0.17</v>
      </c>
      <c r="BO4" s="131"/>
      <c r="BP4" s="131"/>
      <c r="BQ4" s="131"/>
      <c r="BR4" s="133"/>
      <c r="BS4" s="133"/>
      <c r="BT4" s="133"/>
      <c r="BU4" s="133"/>
      <c r="BV4" s="131">
        <v>4.6056934774411203E-2</v>
      </c>
      <c r="BW4" s="131"/>
      <c r="BX4" s="131"/>
      <c r="BY4" s="131"/>
      <c r="BZ4" s="133"/>
      <c r="CA4" s="133"/>
      <c r="CB4" s="133"/>
      <c r="CC4" s="133"/>
      <c r="CD4" s="132" t="s">
        <v>254</v>
      </c>
      <c r="CE4" s="135" t="s">
        <v>290</v>
      </c>
      <c r="CF4" s="144">
        <v>0.1782</v>
      </c>
      <c r="CG4" s="144"/>
      <c r="CH4" s="144"/>
      <c r="CI4" s="144"/>
      <c r="CJ4" s="143"/>
      <c r="CK4" s="143"/>
      <c r="CL4" s="143"/>
      <c r="CM4" s="143"/>
      <c r="CN4" s="144">
        <v>0.22219273418947452</v>
      </c>
      <c r="CO4" s="144"/>
      <c r="CP4" s="144"/>
      <c r="CQ4" s="144"/>
      <c r="CR4" s="143"/>
      <c r="CS4" s="143"/>
      <c r="CT4" s="143"/>
      <c r="CU4" s="143"/>
      <c r="CV4" s="144">
        <v>0.22219273418947452</v>
      </c>
      <c r="CW4" s="144"/>
      <c r="CX4" s="144"/>
      <c r="CY4" s="144"/>
      <c r="CZ4" s="143"/>
      <c r="DA4" s="143"/>
      <c r="DB4" s="143"/>
      <c r="DC4" s="143"/>
      <c r="DD4" s="144">
        <v>0.16</v>
      </c>
      <c r="DE4" s="144"/>
      <c r="DF4" s="144"/>
      <c r="DG4" s="144"/>
      <c r="DH4" s="143"/>
      <c r="DI4" s="143"/>
      <c r="DJ4" s="143"/>
      <c r="DK4" s="143"/>
      <c r="DL4" s="144">
        <v>0.17</v>
      </c>
      <c r="DM4" s="144"/>
      <c r="DN4" s="144"/>
      <c r="DO4" s="144"/>
      <c r="DP4" s="143"/>
      <c r="DQ4" s="143"/>
      <c r="DR4" s="143"/>
      <c r="DS4" s="143"/>
      <c r="DT4" s="144">
        <v>4.6056934774411203E-2</v>
      </c>
      <c r="DU4" s="144"/>
      <c r="DV4" s="144"/>
      <c r="DW4" s="144"/>
      <c r="DX4" s="143"/>
      <c r="DY4" s="143"/>
      <c r="DZ4" s="143"/>
      <c r="EA4" s="143"/>
      <c r="EB4" s="134" t="s">
        <v>272</v>
      </c>
      <c r="EC4" s="145" t="s">
        <v>281</v>
      </c>
      <c r="ED4" s="119" t="s">
        <v>255</v>
      </c>
      <c r="EE4" s="136" t="s">
        <v>291</v>
      </c>
      <c r="EF4" s="131">
        <v>0.1782</v>
      </c>
      <c r="EG4" s="131"/>
      <c r="EH4" s="131"/>
      <c r="EI4" s="131"/>
      <c r="EJ4" s="133"/>
      <c r="EK4" s="133"/>
      <c r="EL4" s="133"/>
      <c r="EM4" s="133"/>
      <c r="EN4" s="131">
        <v>0.22219273418947452</v>
      </c>
      <c r="EO4" s="131"/>
      <c r="EP4" s="131"/>
      <c r="EQ4" s="131"/>
      <c r="ER4" s="133"/>
      <c r="ES4" s="133"/>
      <c r="ET4" s="133"/>
      <c r="EU4" s="133"/>
      <c r="EV4" s="131">
        <v>0.23</v>
      </c>
      <c r="EW4" s="131"/>
      <c r="EX4" s="131"/>
      <c r="EY4" s="131"/>
      <c r="EZ4" s="133"/>
      <c r="FA4" s="133"/>
      <c r="FB4" s="133"/>
      <c r="FC4" s="133"/>
      <c r="FD4" s="131">
        <v>0.16</v>
      </c>
      <c r="FE4" s="131"/>
      <c r="FF4" s="131"/>
      <c r="FG4" s="131"/>
      <c r="FH4" s="133"/>
      <c r="FI4" s="133"/>
      <c r="FJ4" s="133"/>
      <c r="FK4" s="133"/>
      <c r="FL4" s="131">
        <v>0.17</v>
      </c>
      <c r="FM4" s="131"/>
      <c r="FN4" s="131"/>
      <c r="FO4" s="131"/>
      <c r="FP4" s="133"/>
      <c r="FQ4" s="133"/>
      <c r="FR4" s="133"/>
      <c r="FS4" s="133"/>
      <c r="FT4" s="131">
        <v>0.04</v>
      </c>
      <c r="FU4" s="131"/>
      <c r="FV4" s="131"/>
      <c r="FW4" s="131"/>
      <c r="FX4" s="133"/>
      <c r="FY4" s="133"/>
      <c r="FZ4" s="133"/>
      <c r="GA4" s="133"/>
      <c r="GB4" s="132" t="s">
        <v>282</v>
      </c>
      <c r="GC4" s="135" t="s">
        <v>292</v>
      </c>
      <c r="GD4" s="153" t="s">
        <v>284</v>
      </c>
    </row>
    <row r="5" spans="1:186" ht="14.45" customHeight="1" x14ac:dyDescent="0.5">
      <c r="A5" s="128"/>
      <c r="B5" s="129"/>
      <c r="C5" s="129"/>
      <c r="D5" s="129"/>
      <c r="E5" s="129"/>
      <c r="F5" s="129"/>
      <c r="G5" s="129"/>
      <c r="H5" s="130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2"/>
      <c r="Y5" s="122"/>
      <c r="Z5" s="122"/>
      <c r="AA5" s="122"/>
      <c r="AB5" s="122"/>
      <c r="AC5" s="122"/>
      <c r="AD5" s="122"/>
      <c r="AE5" s="122"/>
      <c r="AF5" s="119"/>
      <c r="AG5" s="136"/>
      <c r="AH5" s="67" t="s">
        <v>217</v>
      </c>
      <c r="AI5" s="75" t="s">
        <v>269</v>
      </c>
      <c r="AJ5" s="67" t="s">
        <v>216</v>
      </c>
      <c r="AK5" s="75" t="s">
        <v>270</v>
      </c>
      <c r="AL5" s="73" t="s">
        <v>217</v>
      </c>
      <c r="AM5" s="75" t="s">
        <v>269</v>
      </c>
      <c r="AN5" s="73" t="s">
        <v>216</v>
      </c>
      <c r="AO5" s="75" t="s">
        <v>270</v>
      </c>
      <c r="AP5" s="67" t="s">
        <v>217</v>
      </c>
      <c r="AQ5" s="75" t="s">
        <v>269</v>
      </c>
      <c r="AR5" s="67" t="s">
        <v>216</v>
      </c>
      <c r="AS5" s="75" t="s">
        <v>270</v>
      </c>
      <c r="AT5" s="73" t="s">
        <v>217</v>
      </c>
      <c r="AU5" s="75" t="s">
        <v>274</v>
      </c>
      <c r="AV5" s="73" t="s">
        <v>216</v>
      </c>
      <c r="AW5" s="75" t="s">
        <v>270</v>
      </c>
      <c r="AX5" s="67" t="s">
        <v>217</v>
      </c>
      <c r="AY5" s="75" t="s">
        <v>269</v>
      </c>
      <c r="AZ5" s="67" t="s">
        <v>216</v>
      </c>
      <c r="BA5" s="75" t="s">
        <v>270</v>
      </c>
      <c r="BB5" s="73" t="s">
        <v>217</v>
      </c>
      <c r="BC5" s="75" t="s">
        <v>269</v>
      </c>
      <c r="BD5" s="73" t="s">
        <v>216</v>
      </c>
      <c r="BE5" s="75" t="s">
        <v>270</v>
      </c>
      <c r="BF5" s="67" t="s">
        <v>217</v>
      </c>
      <c r="BG5" s="75" t="s">
        <v>269</v>
      </c>
      <c r="BH5" s="67" t="s">
        <v>216</v>
      </c>
      <c r="BI5" s="75" t="s">
        <v>270</v>
      </c>
      <c r="BJ5" s="73" t="s">
        <v>217</v>
      </c>
      <c r="BK5" s="75" t="s">
        <v>269</v>
      </c>
      <c r="BL5" s="73" t="s">
        <v>216</v>
      </c>
      <c r="BM5" s="75" t="s">
        <v>270</v>
      </c>
      <c r="BN5" s="67" t="s">
        <v>217</v>
      </c>
      <c r="BO5" s="75" t="s">
        <v>269</v>
      </c>
      <c r="BP5" s="67" t="s">
        <v>216</v>
      </c>
      <c r="BQ5" s="75" t="s">
        <v>270</v>
      </c>
      <c r="BR5" s="73" t="s">
        <v>217</v>
      </c>
      <c r="BS5" s="75" t="s">
        <v>269</v>
      </c>
      <c r="BT5" s="73" t="s">
        <v>216</v>
      </c>
      <c r="BU5" s="75" t="s">
        <v>270</v>
      </c>
      <c r="BV5" s="67" t="s">
        <v>217</v>
      </c>
      <c r="BW5" s="75" t="s">
        <v>269</v>
      </c>
      <c r="BX5" s="67" t="s">
        <v>216</v>
      </c>
      <c r="BY5" s="75" t="s">
        <v>270</v>
      </c>
      <c r="BZ5" s="73" t="s">
        <v>217</v>
      </c>
      <c r="CA5" s="75" t="s">
        <v>269</v>
      </c>
      <c r="CB5" s="73" t="s">
        <v>216</v>
      </c>
      <c r="CC5" s="75" t="s">
        <v>270</v>
      </c>
      <c r="CD5" s="132"/>
      <c r="CE5" s="135"/>
      <c r="CF5" s="68" t="s">
        <v>217</v>
      </c>
      <c r="CG5" s="69" t="s">
        <v>269</v>
      </c>
      <c r="CH5" s="68" t="s">
        <v>216</v>
      </c>
      <c r="CI5" s="69" t="s">
        <v>270</v>
      </c>
      <c r="CJ5" s="70" t="s">
        <v>217</v>
      </c>
      <c r="CK5" s="69" t="s">
        <v>269</v>
      </c>
      <c r="CL5" s="70" t="s">
        <v>216</v>
      </c>
      <c r="CM5" s="69" t="s">
        <v>270</v>
      </c>
      <c r="CN5" s="68" t="s">
        <v>217</v>
      </c>
      <c r="CO5" s="69" t="s">
        <v>269</v>
      </c>
      <c r="CP5" s="68" t="s">
        <v>216</v>
      </c>
      <c r="CQ5" s="69" t="s">
        <v>270</v>
      </c>
      <c r="CR5" s="70" t="s">
        <v>217</v>
      </c>
      <c r="CS5" s="69" t="s">
        <v>269</v>
      </c>
      <c r="CT5" s="70" t="s">
        <v>216</v>
      </c>
      <c r="CU5" s="69" t="s">
        <v>270</v>
      </c>
      <c r="CV5" s="68" t="s">
        <v>217</v>
      </c>
      <c r="CW5" s="69" t="s">
        <v>269</v>
      </c>
      <c r="CX5" s="68" t="s">
        <v>216</v>
      </c>
      <c r="CY5" s="69" t="s">
        <v>270</v>
      </c>
      <c r="CZ5" s="70" t="s">
        <v>217</v>
      </c>
      <c r="DA5" s="69" t="s">
        <v>269</v>
      </c>
      <c r="DB5" s="70" t="s">
        <v>216</v>
      </c>
      <c r="DC5" s="69" t="s">
        <v>270</v>
      </c>
      <c r="DD5" s="68" t="s">
        <v>217</v>
      </c>
      <c r="DE5" s="69" t="s">
        <v>269</v>
      </c>
      <c r="DF5" s="68" t="s">
        <v>216</v>
      </c>
      <c r="DG5" s="69" t="s">
        <v>270</v>
      </c>
      <c r="DH5" s="70" t="s">
        <v>217</v>
      </c>
      <c r="DI5" s="69" t="s">
        <v>269</v>
      </c>
      <c r="DJ5" s="70" t="s">
        <v>216</v>
      </c>
      <c r="DK5" s="69" t="s">
        <v>270</v>
      </c>
      <c r="DL5" s="68" t="s">
        <v>217</v>
      </c>
      <c r="DM5" s="69" t="s">
        <v>269</v>
      </c>
      <c r="DN5" s="68" t="s">
        <v>216</v>
      </c>
      <c r="DO5" s="69" t="s">
        <v>270</v>
      </c>
      <c r="DP5" s="70" t="s">
        <v>217</v>
      </c>
      <c r="DQ5" s="69" t="s">
        <v>269</v>
      </c>
      <c r="DR5" s="70" t="s">
        <v>216</v>
      </c>
      <c r="DS5" s="69" t="s">
        <v>270</v>
      </c>
      <c r="DT5" s="68" t="s">
        <v>217</v>
      </c>
      <c r="DU5" s="69" t="s">
        <v>269</v>
      </c>
      <c r="DV5" s="68" t="s">
        <v>216</v>
      </c>
      <c r="DW5" s="69" t="s">
        <v>270</v>
      </c>
      <c r="DX5" s="70" t="s">
        <v>217</v>
      </c>
      <c r="DY5" s="69" t="s">
        <v>269</v>
      </c>
      <c r="DZ5" s="70" t="s">
        <v>216</v>
      </c>
      <c r="EA5" s="69" t="s">
        <v>270</v>
      </c>
      <c r="EB5" s="134"/>
      <c r="EC5" s="145"/>
      <c r="ED5" s="119"/>
      <c r="EE5" s="136"/>
      <c r="EF5" s="67" t="s">
        <v>217</v>
      </c>
      <c r="EG5" s="75" t="s">
        <v>269</v>
      </c>
      <c r="EH5" s="67" t="s">
        <v>216</v>
      </c>
      <c r="EI5" s="75" t="s">
        <v>270</v>
      </c>
      <c r="EJ5" s="73" t="s">
        <v>217</v>
      </c>
      <c r="EK5" s="75" t="s">
        <v>269</v>
      </c>
      <c r="EL5" s="73" t="s">
        <v>216</v>
      </c>
      <c r="EM5" s="75" t="s">
        <v>270</v>
      </c>
      <c r="EN5" s="67" t="s">
        <v>217</v>
      </c>
      <c r="EO5" s="67" t="s">
        <v>269</v>
      </c>
      <c r="EP5" s="67" t="s">
        <v>216</v>
      </c>
      <c r="EQ5" s="67" t="s">
        <v>270</v>
      </c>
      <c r="ER5" s="73" t="s">
        <v>217</v>
      </c>
      <c r="ES5" s="75" t="s">
        <v>269</v>
      </c>
      <c r="ET5" s="73" t="s">
        <v>216</v>
      </c>
      <c r="EU5" s="75" t="s">
        <v>270</v>
      </c>
      <c r="EV5" s="67" t="s">
        <v>217</v>
      </c>
      <c r="EW5" s="75" t="s">
        <v>269</v>
      </c>
      <c r="EX5" s="67" t="s">
        <v>216</v>
      </c>
      <c r="EY5" s="75" t="s">
        <v>270</v>
      </c>
      <c r="EZ5" s="73" t="s">
        <v>217</v>
      </c>
      <c r="FA5" s="75" t="s">
        <v>269</v>
      </c>
      <c r="FB5" s="73" t="s">
        <v>216</v>
      </c>
      <c r="FC5" s="75" t="s">
        <v>270</v>
      </c>
      <c r="FD5" s="67" t="s">
        <v>217</v>
      </c>
      <c r="FE5" s="75" t="s">
        <v>269</v>
      </c>
      <c r="FF5" s="67" t="s">
        <v>216</v>
      </c>
      <c r="FG5" s="75" t="s">
        <v>270</v>
      </c>
      <c r="FH5" s="73" t="s">
        <v>217</v>
      </c>
      <c r="FI5" s="75" t="s">
        <v>269</v>
      </c>
      <c r="FJ5" s="73" t="s">
        <v>216</v>
      </c>
      <c r="FK5" s="75" t="s">
        <v>270</v>
      </c>
      <c r="FL5" s="67" t="s">
        <v>217</v>
      </c>
      <c r="FM5" s="75" t="s">
        <v>269</v>
      </c>
      <c r="FN5" s="67" t="s">
        <v>216</v>
      </c>
      <c r="FO5" s="75" t="s">
        <v>270</v>
      </c>
      <c r="FP5" s="73" t="s">
        <v>217</v>
      </c>
      <c r="FQ5" s="75" t="s">
        <v>269</v>
      </c>
      <c r="FR5" s="73" t="s">
        <v>216</v>
      </c>
      <c r="FS5" s="75" t="s">
        <v>270</v>
      </c>
      <c r="FT5" s="67" t="s">
        <v>217</v>
      </c>
      <c r="FU5" s="75" t="s">
        <v>269</v>
      </c>
      <c r="FV5" s="67" t="s">
        <v>216</v>
      </c>
      <c r="FW5" s="75" t="s">
        <v>270</v>
      </c>
      <c r="FX5" s="73" t="s">
        <v>217</v>
      </c>
      <c r="FY5" s="75" t="s">
        <v>269</v>
      </c>
      <c r="FZ5" s="73" t="s">
        <v>216</v>
      </c>
      <c r="GA5" s="75" t="s">
        <v>270</v>
      </c>
      <c r="GB5" s="132"/>
      <c r="GC5" s="135"/>
      <c r="GD5" s="153"/>
    </row>
    <row r="6" spans="1:186" ht="75" customHeight="1" x14ac:dyDescent="0.5">
      <c r="A6" s="66" t="s">
        <v>256</v>
      </c>
      <c r="B6" s="66" t="s">
        <v>200</v>
      </c>
      <c r="C6" s="66" t="s">
        <v>201</v>
      </c>
      <c r="D6" s="66" t="s">
        <v>202</v>
      </c>
      <c r="E6" s="66" t="s">
        <v>201</v>
      </c>
      <c r="F6" s="66" t="s">
        <v>283</v>
      </c>
      <c r="G6" s="71" t="s">
        <v>286</v>
      </c>
      <c r="H6" s="71" t="s">
        <v>285</v>
      </c>
      <c r="I6" s="66" t="s">
        <v>218</v>
      </c>
      <c r="J6" s="66"/>
      <c r="K6" s="66"/>
      <c r="L6" s="65" t="s">
        <v>265</v>
      </c>
      <c r="M6" s="66" t="s">
        <v>219</v>
      </c>
      <c r="N6" s="66"/>
      <c r="O6" s="65" t="s">
        <v>266</v>
      </c>
      <c r="P6" s="66" t="s">
        <v>220</v>
      </c>
      <c r="Q6" s="66"/>
      <c r="R6" s="65" t="s">
        <v>267</v>
      </c>
      <c r="S6" s="66" t="s">
        <v>221</v>
      </c>
      <c r="T6" s="66"/>
      <c r="U6" s="65" t="s">
        <v>268</v>
      </c>
      <c r="V6" s="66" t="s">
        <v>212</v>
      </c>
      <c r="W6" s="74" t="s">
        <v>287</v>
      </c>
      <c r="X6" s="66" t="s">
        <v>204</v>
      </c>
      <c r="Y6" s="66"/>
      <c r="Z6" s="65" t="s">
        <v>269</v>
      </c>
      <c r="AA6" s="66" t="s">
        <v>203</v>
      </c>
      <c r="AB6" s="66"/>
      <c r="AC6" s="65" t="s">
        <v>270</v>
      </c>
      <c r="AD6" s="66" t="s">
        <v>213</v>
      </c>
      <c r="AE6" s="74" t="s">
        <v>288</v>
      </c>
      <c r="AF6" s="119"/>
      <c r="AG6" s="136"/>
      <c r="AH6" s="132" t="s">
        <v>215</v>
      </c>
      <c r="AI6" s="132"/>
      <c r="AJ6" s="132"/>
      <c r="AK6" s="132"/>
      <c r="AL6" s="132" t="s">
        <v>275</v>
      </c>
      <c r="AM6" s="132"/>
      <c r="AN6" s="132"/>
      <c r="AO6" s="132"/>
      <c r="AP6" s="132" t="s">
        <v>206</v>
      </c>
      <c r="AQ6" s="132"/>
      <c r="AR6" s="132"/>
      <c r="AS6" s="132"/>
      <c r="AT6" s="132" t="s">
        <v>276</v>
      </c>
      <c r="AU6" s="132"/>
      <c r="AV6" s="132"/>
      <c r="AW6" s="132"/>
      <c r="AX6" s="132" t="s">
        <v>205</v>
      </c>
      <c r="AY6" s="132"/>
      <c r="AZ6" s="132"/>
      <c r="BA6" s="132"/>
      <c r="BB6" s="132" t="s">
        <v>277</v>
      </c>
      <c r="BC6" s="132"/>
      <c r="BD6" s="132"/>
      <c r="BE6" s="132"/>
      <c r="BF6" s="132" t="s">
        <v>253</v>
      </c>
      <c r="BG6" s="132"/>
      <c r="BH6" s="132"/>
      <c r="BI6" s="132"/>
      <c r="BJ6" s="132" t="s">
        <v>278</v>
      </c>
      <c r="BK6" s="132"/>
      <c r="BL6" s="132"/>
      <c r="BM6" s="132"/>
      <c r="BN6" s="132" t="s">
        <v>264</v>
      </c>
      <c r="BO6" s="132"/>
      <c r="BP6" s="132"/>
      <c r="BQ6" s="132"/>
      <c r="BR6" s="132" t="s">
        <v>279</v>
      </c>
      <c r="BS6" s="132"/>
      <c r="BT6" s="132"/>
      <c r="BU6" s="132"/>
      <c r="BV6" s="132" t="s">
        <v>207</v>
      </c>
      <c r="BW6" s="132"/>
      <c r="BX6" s="132"/>
      <c r="BY6" s="132"/>
      <c r="BZ6" s="132" t="s">
        <v>280</v>
      </c>
      <c r="CA6" s="132"/>
      <c r="CB6" s="132"/>
      <c r="CC6" s="132"/>
      <c r="CD6" s="132"/>
      <c r="CE6" s="135"/>
      <c r="CF6" s="134" t="s">
        <v>215</v>
      </c>
      <c r="CG6" s="134"/>
      <c r="CH6" s="134"/>
      <c r="CI6" s="134"/>
      <c r="CJ6" s="134" t="s">
        <v>275</v>
      </c>
      <c r="CK6" s="134"/>
      <c r="CL6" s="134"/>
      <c r="CM6" s="134"/>
      <c r="CN6" s="134" t="s">
        <v>206</v>
      </c>
      <c r="CO6" s="134"/>
      <c r="CP6" s="134"/>
      <c r="CQ6" s="134"/>
      <c r="CR6" s="134" t="s">
        <v>276</v>
      </c>
      <c r="CS6" s="134"/>
      <c r="CT6" s="134"/>
      <c r="CU6" s="134"/>
      <c r="CV6" s="134" t="s">
        <v>205</v>
      </c>
      <c r="CW6" s="134"/>
      <c r="CX6" s="134"/>
      <c r="CY6" s="134"/>
      <c r="CZ6" s="134" t="s">
        <v>277</v>
      </c>
      <c r="DA6" s="134"/>
      <c r="DB6" s="134"/>
      <c r="DC6" s="134"/>
      <c r="DD6" s="134" t="s">
        <v>253</v>
      </c>
      <c r="DE6" s="134"/>
      <c r="DF6" s="134"/>
      <c r="DG6" s="134"/>
      <c r="DH6" s="134" t="s">
        <v>278</v>
      </c>
      <c r="DI6" s="134"/>
      <c r="DJ6" s="134"/>
      <c r="DK6" s="134"/>
      <c r="DL6" s="134" t="s">
        <v>264</v>
      </c>
      <c r="DM6" s="134"/>
      <c r="DN6" s="134"/>
      <c r="DO6" s="134"/>
      <c r="DP6" s="134" t="s">
        <v>279</v>
      </c>
      <c r="DQ6" s="134"/>
      <c r="DR6" s="134"/>
      <c r="DS6" s="134"/>
      <c r="DT6" s="134" t="s">
        <v>207</v>
      </c>
      <c r="DU6" s="134"/>
      <c r="DV6" s="134"/>
      <c r="DW6" s="134"/>
      <c r="DX6" s="134" t="s">
        <v>280</v>
      </c>
      <c r="DY6" s="134"/>
      <c r="DZ6" s="134"/>
      <c r="EA6" s="134"/>
      <c r="EB6" s="134"/>
      <c r="EC6" s="145"/>
      <c r="ED6" s="119"/>
      <c r="EE6" s="136"/>
      <c r="EF6" s="132" t="s">
        <v>215</v>
      </c>
      <c r="EG6" s="132"/>
      <c r="EH6" s="132"/>
      <c r="EI6" s="132"/>
      <c r="EJ6" s="132" t="s">
        <v>275</v>
      </c>
      <c r="EK6" s="132"/>
      <c r="EL6" s="132"/>
      <c r="EM6" s="132"/>
      <c r="EN6" s="132" t="s">
        <v>206</v>
      </c>
      <c r="EO6" s="132"/>
      <c r="EP6" s="132"/>
      <c r="EQ6" s="132"/>
      <c r="ER6" s="132" t="s">
        <v>276</v>
      </c>
      <c r="ES6" s="132"/>
      <c r="ET6" s="132"/>
      <c r="EU6" s="132"/>
      <c r="EV6" s="132" t="s">
        <v>205</v>
      </c>
      <c r="EW6" s="132"/>
      <c r="EX6" s="132"/>
      <c r="EY6" s="132"/>
      <c r="EZ6" s="132" t="s">
        <v>277</v>
      </c>
      <c r="FA6" s="132"/>
      <c r="FB6" s="132"/>
      <c r="FC6" s="132"/>
      <c r="FD6" s="132" t="s">
        <v>253</v>
      </c>
      <c r="FE6" s="132"/>
      <c r="FF6" s="132"/>
      <c r="FG6" s="132"/>
      <c r="FH6" s="132" t="s">
        <v>278</v>
      </c>
      <c r="FI6" s="132"/>
      <c r="FJ6" s="132"/>
      <c r="FK6" s="132"/>
      <c r="FL6" s="132" t="s">
        <v>264</v>
      </c>
      <c r="FM6" s="132"/>
      <c r="FN6" s="132"/>
      <c r="FO6" s="132"/>
      <c r="FP6" s="132" t="s">
        <v>279</v>
      </c>
      <c r="FQ6" s="132"/>
      <c r="FR6" s="132"/>
      <c r="FS6" s="132"/>
      <c r="FT6" s="132" t="s">
        <v>207</v>
      </c>
      <c r="FU6" s="132"/>
      <c r="FV6" s="132"/>
      <c r="FW6" s="132"/>
      <c r="FX6" s="132" t="s">
        <v>280</v>
      </c>
      <c r="FY6" s="132"/>
      <c r="FZ6" s="132"/>
      <c r="GA6" s="132"/>
      <c r="GB6" s="132"/>
      <c r="GC6" s="135"/>
      <c r="GD6" s="153"/>
    </row>
    <row r="7" spans="1:186" ht="75" customHeight="1" x14ac:dyDescent="0.5">
      <c r="A7" s="117" t="s">
        <v>297</v>
      </c>
      <c r="B7" s="107" t="s">
        <v>294</v>
      </c>
      <c r="C7" s="107" t="s">
        <v>295</v>
      </c>
      <c r="D7" s="107" t="s">
        <v>293</v>
      </c>
      <c r="E7" s="107" t="s">
        <v>296</v>
      </c>
      <c r="F7" s="107"/>
      <c r="G7" s="108"/>
      <c r="H7" s="108" t="s">
        <v>311</v>
      </c>
      <c r="I7" s="107"/>
      <c r="J7" s="107"/>
      <c r="K7" s="107"/>
      <c r="L7" s="109"/>
      <c r="M7" s="107"/>
      <c r="N7" s="107"/>
      <c r="O7" s="161" t="s">
        <v>312</v>
      </c>
      <c r="P7" s="107"/>
      <c r="Q7" s="107"/>
      <c r="R7" s="109"/>
      <c r="S7" s="107"/>
      <c r="T7" s="107"/>
      <c r="U7" s="161" t="s">
        <v>313</v>
      </c>
      <c r="V7" s="107"/>
      <c r="W7" s="107" t="s">
        <v>298</v>
      </c>
      <c r="X7" s="107"/>
      <c r="Y7" s="107"/>
      <c r="Z7" s="109"/>
      <c r="AA7" s="107"/>
      <c r="AB7" s="107"/>
      <c r="AC7" s="109"/>
      <c r="AD7" s="107"/>
      <c r="AE7" s="110"/>
      <c r="AF7" s="111"/>
      <c r="AG7" s="112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4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61" t="s">
        <v>309</v>
      </c>
      <c r="CX7" s="115"/>
      <c r="CY7" s="161" t="s">
        <v>310</v>
      </c>
      <c r="CZ7" s="115"/>
      <c r="DA7" s="115"/>
      <c r="DB7" s="115"/>
      <c r="DC7" s="115"/>
      <c r="DD7" s="115"/>
      <c r="DE7" s="161" t="s">
        <v>307</v>
      </c>
      <c r="DF7" s="115"/>
      <c r="DG7" s="161" t="s">
        <v>308</v>
      </c>
      <c r="DH7" s="115"/>
      <c r="DI7" s="115"/>
      <c r="DJ7" s="115"/>
      <c r="DK7" s="115"/>
      <c r="DL7" s="115"/>
      <c r="DM7" s="161" t="s">
        <v>306</v>
      </c>
      <c r="DN7" s="115"/>
      <c r="DO7" s="161" t="s">
        <v>305</v>
      </c>
      <c r="DP7" s="115"/>
      <c r="DR7" s="115"/>
      <c r="DT7" s="115"/>
      <c r="DU7" s="115" t="s">
        <v>304</v>
      </c>
      <c r="DV7" s="115"/>
      <c r="DW7" s="115" t="s">
        <v>303</v>
      </c>
      <c r="DX7" s="115"/>
      <c r="DY7" s="115"/>
      <c r="DZ7" s="115"/>
      <c r="EA7" s="115"/>
      <c r="EB7" s="115"/>
      <c r="EC7" s="116"/>
      <c r="ED7" s="111"/>
      <c r="EE7" s="112" t="s">
        <v>298</v>
      </c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 t="s">
        <v>301</v>
      </c>
      <c r="FV7" s="113"/>
      <c r="FW7" s="113" t="s">
        <v>302</v>
      </c>
      <c r="FX7" s="113"/>
      <c r="FY7" s="113"/>
      <c r="FZ7" s="113"/>
      <c r="GA7" s="113"/>
      <c r="GB7" s="114"/>
      <c r="GC7" s="114" t="s">
        <v>300</v>
      </c>
      <c r="GD7" s="107" t="s">
        <v>299</v>
      </c>
    </row>
    <row r="8" spans="1:186" x14ac:dyDescent="0.5">
      <c r="A8" s="18" t="s">
        <v>259</v>
      </c>
      <c r="B8" s="18" t="s">
        <v>56</v>
      </c>
      <c r="C8" s="18" t="s">
        <v>127</v>
      </c>
      <c r="D8" s="18" t="s">
        <v>9</v>
      </c>
      <c r="E8" s="18" t="s">
        <v>159</v>
      </c>
      <c r="F8" s="76">
        <v>92071.788749999949</v>
      </c>
      <c r="G8" s="77">
        <v>41432.304937499975</v>
      </c>
      <c r="H8" s="77">
        <v>3.0000000000000004</v>
      </c>
      <c r="I8" s="60">
        <v>0</v>
      </c>
      <c r="J8" s="78">
        <f>I8/F8</f>
        <v>0</v>
      </c>
      <c r="K8" s="62">
        <v>41432.304937499975</v>
      </c>
      <c r="L8" s="60">
        <f t="shared" ref="L8:L39" si="0">K8*J8</f>
        <v>0</v>
      </c>
      <c r="M8" s="60">
        <v>0</v>
      </c>
      <c r="N8" s="78">
        <f>M8/F8</f>
        <v>0</v>
      </c>
      <c r="O8" s="60">
        <f>N8*G8</f>
        <v>0</v>
      </c>
      <c r="P8" s="60">
        <v>0</v>
      </c>
      <c r="Q8" s="78">
        <f>P8/F8</f>
        <v>0</v>
      </c>
      <c r="R8" s="60">
        <f>Q8*G8</f>
        <v>0</v>
      </c>
      <c r="S8" s="60">
        <v>0</v>
      </c>
      <c r="T8" s="78">
        <f>S8/F8</f>
        <v>0</v>
      </c>
      <c r="U8" s="60">
        <f>T8*G8</f>
        <v>0</v>
      </c>
      <c r="V8" s="60">
        <v>0</v>
      </c>
      <c r="W8" s="60">
        <f t="shared" ref="W8:W39" si="1">SUM(L8,O8,R8,U8)</f>
        <v>0</v>
      </c>
      <c r="X8" s="62">
        <v>5231.4478358797442</v>
      </c>
      <c r="Y8" s="78">
        <f>X8/F8</f>
        <v>5.6819226680656261E-2</v>
      </c>
      <c r="Z8" s="62">
        <f>Y8*G8</f>
        <v>2354.1515261458849</v>
      </c>
      <c r="AA8" s="62">
        <v>86840.340914120199</v>
      </c>
      <c r="AB8" s="78">
        <f>AA8/F8</f>
        <v>0.94318077331934369</v>
      </c>
      <c r="AC8" s="62">
        <f>AB8*G8</f>
        <v>39078.153411354091</v>
      </c>
      <c r="AD8" s="60">
        <f t="shared" ref="AD8:AD39" si="2">X8+AA8</f>
        <v>92071.788749999949</v>
      </c>
      <c r="AE8" s="60">
        <f>SUM(Z8,AC8)</f>
        <v>41432.304937499975</v>
      </c>
      <c r="AF8" s="79">
        <f t="shared" ref="AF8:AF39" si="3">SUM(V8,AD8)</f>
        <v>92071.788749999949</v>
      </c>
      <c r="AG8" s="79">
        <f>W8+AE8</f>
        <v>41432.304937499975</v>
      </c>
      <c r="AH8" s="60">
        <f t="shared" ref="AH8:AH39" si="4">I8*18%</f>
        <v>0</v>
      </c>
      <c r="AI8" s="60">
        <f t="shared" ref="AI8:AI39" si="5">L8*18%</f>
        <v>0</v>
      </c>
      <c r="AJ8" s="60">
        <f t="shared" ref="AJ8:AJ39" si="6">P8*18%</f>
        <v>0</v>
      </c>
      <c r="AK8" s="60">
        <f t="shared" ref="AK8:AK39" si="7">R8*18%</f>
        <v>0</v>
      </c>
      <c r="AL8" s="60">
        <f>AH8*15%</f>
        <v>0</v>
      </c>
      <c r="AM8" s="60">
        <f>AI8*15%</f>
        <v>0</v>
      </c>
      <c r="AN8" s="60">
        <f>AJ8*15%</f>
        <v>0</v>
      </c>
      <c r="AO8" s="60">
        <f>AK8*15%</f>
        <v>0</v>
      </c>
      <c r="AP8" s="60">
        <f t="shared" ref="AP8:AP39" si="8">I8*22%</f>
        <v>0</v>
      </c>
      <c r="AQ8" s="60">
        <f t="shared" ref="AQ8:AQ39" si="9">L8*22%</f>
        <v>0</v>
      </c>
      <c r="AR8" s="60">
        <f t="shared" ref="AR8:AR39" si="10">P8*22%</f>
        <v>0</v>
      </c>
      <c r="AS8" s="60">
        <f t="shared" ref="AS8:AS39" si="11">R8*22%</f>
        <v>0</v>
      </c>
      <c r="AT8" s="60">
        <f>AP8*15%</f>
        <v>0</v>
      </c>
      <c r="AU8" s="60">
        <f>AQ8*15%</f>
        <v>0</v>
      </c>
      <c r="AV8" s="60">
        <f>AR8*15%</f>
        <v>0</v>
      </c>
      <c r="AW8" s="60">
        <f>AS8*15%</f>
        <v>0</v>
      </c>
      <c r="AX8" s="60">
        <f t="shared" ref="AX8:AX39" si="12">I8*22%</f>
        <v>0</v>
      </c>
      <c r="AY8" s="60">
        <f t="shared" ref="AY8:AY39" si="13">L8*22%</f>
        <v>0</v>
      </c>
      <c r="AZ8" s="60">
        <f t="shared" ref="AZ8:AZ39" si="14">P8*22%</f>
        <v>0</v>
      </c>
      <c r="BA8" s="60">
        <f t="shared" ref="BA8:BA39" si="15">R8*22%</f>
        <v>0</v>
      </c>
      <c r="BB8" s="60">
        <f>AX8*15%</f>
        <v>0</v>
      </c>
      <c r="BC8" s="60">
        <f>AY8*15%</f>
        <v>0</v>
      </c>
      <c r="BD8" s="60">
        <f>AZ8*15%</f>
        <v>0</v>
      </c>
      <c r="BE8" s="60">
        <f>BA8*15%</f>
        <v>0</v>
      </c>
      <c r="BF8" s="60">
        <f t="shared" ref="BF8:BF39" si="16">I8*16%</f>
        <v>0</v>
      </c>
      <c r="BG8" s="60">
        <f t="shared" ref="BG8:BG39" si="17">L8*16%</f>
        <v>0</v>
      </c>
      <c r="BH8" s="60">
        <f t="shared" ref="BH8:BH39" si="18">P8*16%</f>
        <v>0</v>
      </c>
      <c r="BI8" s="60">
        <f t="shared" ref="BI8:BI39" si="19">R8*16%</f>
        <v>0</v>
      </c>
      <c r="BJ8" s="60">
        <f>BF8*15%</f>
        <v>0</v>
      </c>
      <c r="BK8" s="60">
        <f>BG8*15%</f>
        <v>0</v>
      </c>
      <c r="BL8" s="60">
        <f>BH8*15%</f>
        <v>0</v>
      </c>
      <c r="BM8" s="60">
        <f>BI8*15%</f>
        <v>0</v>
      </c>
      <c r="BN8" s="60">
        <f t="shared" ref="BN8:BN39" si="20">I8*17%</f>
        <v>0</v>
      </c>
      <c r="BO8" s="60">
        <f t="shared" ref="BO8:BO39" si="21">L8*17%</f>
        <v>0</v>
      </c>
      <c r="BP8" s="60">
        <f t="shared" ref="BP8:BP39" si="22">P8*17%</f>
        <v>0</v>
      </c>
      <c r="BQ8" s="60">
        <f t="shared" ref="BQ8:BQ39" si="23">R8*17%</f>
        <v>0</v>
      </c>
      <c r="BR8" s="60">
        <f>BN8*15%</f>
        <v>0</v>
      </c>
      <c r="BS8" s="60">
        <f>BO8*15%</f>
        <v>0</v>
      </c>
      <c r="BT8" s="60">
        <f>BP8*15%</f>
        <v>0</v>
      </c>
      <c r="BU8" s="60">
        <f>BQ8*15%</f>
        <v>0</v>
      </c>
      <c r="BV8" s="60">
        <f t="shared" ref="BV8:BV39" si="24">I8*5%</f>
        <v>0</v>
      </c>
      <c r="BW8" s="60">
        <f t="shared" ref="BW8:BW39" si="25">L8*5%</f>
        <v>0</v>
      </c>
      <c r="BX8" s="60">
        <f t="shared" ref="BX8:BX39" si="26">P8*5%</f>
        <v>0</v>
      </c>
      <c r="BY8" s="60">
        <f t="shared" ref="BY8:BY39" si="27">R8*5%</f>
        <v>0</v>
      </c>
      <c r="BZ8" s="60">
        <f>BV8*15%</f>
        <v>0</v>
      </c>
      <c r="CA8" s="60">
        <f>BW8*15%</f>
        <v>0</v>
      </c>
      <c r="CB8" s="60">
        <f>BX8*15%</f>
        <v>0</v>
      </c>
      <c r="CC8" s="60">
        <f>BY8*15%</f>
        <v>0</v>
      </c>
      <c r="CD8" s="80">
        <f>SUM(AH8,AJ8,AP8,AR8,AX8,AZ8,BF8,BH8,BN8,BP8,BV8,BX8)</f>
        <v>0</v>
      </c>
      <c r="CE8" s="80">
        <f>SUM(AI8,AK8,AQ8,AS8,AY8,BA8,BG8,BI8,BO8,BQ8,BW8,BY8)</f>
        <v>0</v>
      </c>
      <c r="CF8" s="60">
        <f t="shared" ref="CF8:CF39" si="28">M8*18%</f>
        <v>0</v>
      </c>
      <c r="CG8" s="60">
        <f t="shared" ref="CG8:CG39" si="29">O8*18%</f>
        <v>0</v>
      </c>
      <c r="CH8" s="60">
        <f t="shared" ref="CH8:CH39" si="30">S8*18%</f>
        <v>0</v>
      </c>
      <c r="CI8" s="60">
        <f t="shared" ref="CI8:CI39" si="31">U8*18%</f>
        <v>0</v>
      </c>
      <c r="CJ8" s="60">
        <f>CF8*15%</f>
        <v>0</v>
      </c>
      <c r="CK8" s="60">
        <f>CG8*15%</f>
        <v>0</v>
      </c>
      <c r="CL8" s="60">
        <f>CH8*15%</f>
        <v>0</v>
      </c>
      <c r="CM8" s="60">
        <f>CI8*15%</f>
        <v>0</v>
      </c>
      <c r="CN8" s="60">
        <f t="shared" ref="CN8:CN39" si="32">M8*22%</f>
        <v>0</v>
      </c>
      <c r="CO8" s="60">
        <f t="shared" ref="CO8:CO39" si="33">O8*22%</f>
        <v>0</v>
      </c>
      <c r="CP8" s="60">
        <f t="shared" ref="CP8:CP39" si="34">S8*22%</f>
        <v>0</v>
      </c>
      <c r="CQ8" s="60">
        <f t="shared" ref="CQ8:CQ39" si="35">U8*22%</f>
        <v>0</v>
      </c>
      <c r="CR8" s="60">
        <f>CN8*15%</f>
        <v>0</v>
      </c>
      <c r="CS8" s="60">
        <f>CO8*15%</f>
        <v>0</v>
      </c>
      <c r="CT8" s="60">
        <f>CP8*15%</f>
        <v>0</v>
      </c>
      <c r="CU8" s="60">
        <f>CQ8*15%</f>
        <v>0</v>
      </c>
      <c r="CV8" s="60">
        <f t="shared" ref="CV8:CV39" si="36">M8*22%</f>
        <v>0</v>
      </c>
      <c r="CW8" s="60">
        <f t="shared" ref="CW8:CW39" si="37">O8*22%</f>
        <v>0</v>
      </c>
      <c r="CX8" s="60">
        <f t="shared" ref="CX8:CX39" si="38">S8*22%</f>
        <v>0</v>
      </c>
      <c r="CY8" s="60">
        <f t="shared" ref="CY8:CY39" si="39">U8*22%</f>
        <v>0</v>
      </c>
      <c r="CZ8" s="60">
        <f>CV8*15%</f>
        <v>0</v>
      </c>
      <c r="DA8" s="60">
        <f>CW8*15%</f>
        <v>0</v>
      </c>
      <c r="DB8" s="60">
        <f>CX8*15%</f>
        <v>0</v>
      </c>
      <c r="DC8" s="60">
        <f>CY8*15%</f>
        <v>0</v>
      </c>
      <c r="DD8" s="60">
        <f t="shared" ref="DD8:DD39" si="40">M8*16%</f>
        <v>0</v>
      </c>
      <c r="DE8" s="60">
        <f t="shared" ref="DE8:DE39" si="41">O8*16%</f>
        <v>0</v>
      </c>
      <c r="DF8" s="60">
        <f t="shared" ref="DF8:DF39" si="42">S8*16%</f>
        <v>0</v>
      </c>
      <c r="DG8" s="60">
        <f t="shared" ref="DG8:DG39" si="43">U8*16%</f>
        <v>0</v>
      </c>
      <c r="DH8" s="60">
        <f>DD8*15%</f>
        <v>0</v>
      </c>
      <c r="DI8" s="60">
        <f>DE8*15%</f>
        <v>0</v>
      </c>
      <c r="DJ8" s="60">
        <f>DF8*15%</f>
        <v>0</v>
      </c>
      <c r="DK8" s="60">
        <f>DG8*15%</f>
        <v>0</v>
      </c>
      <c r="DL8" s="60">
        <f t="shared" ref="DL8:DL39" si="44">M8*17%</f>
        <v>0</v>
      </c>
      <c r="DM8" s="60">
        <f t="shared" ref="DM8:DM39" si="45">O8*17%</f>
        <v>0</v>
      </c>
      <c r="DN8" s="60">
        <f t="shared" ref="DN8:DN39" si="46">S8*17%</f>
        <v>0</v>
      </c>
      <c r="DO8" s="60">
        <f t="shared" ref="DO8:DO39" si="47">U8*17%</f>
        <v>0</v>
      </c>
      <c r="DP8" s="60">
        <f>DL8*15%</f>
        <v>0</v>
      </c>
      <c r="DQ8" s="60">
        <f>DM8*15%</f>
        <v>0</v>
      </c>
      <c r="DR8" s="60">
        <f>DN8*15%</f>
        <v>0</v>
      </c>
      <c r="DS8" s="60">
        <f>DO8*15%</f>
        <v>0</v>
      </c>
      <c r="DT8" s="60">
        <f t="shared" ref="DT8:DT39" si="48">M8*5%</f>
        <v>0</v>
      </c>
      <c r="DU8" s="60">
        <f t="shared" ref="DU8:DU39" si="49">O8*5%</f>
        <v>0</v>
      </c>
      <c r="DV8" s="60">
        <f t="shared" ref="DV8:DV39" si="50">S8*5%</f>
        <v>0</v>
      </c>
      <c r="DW8" s="60">
        <f t="shared" ref="DW8:DW39" si="51">U8*5%</f>
        <v>0</v>
      </c>
      <c r="DX8" s="60">
        <f>DT8*15%</f>
        <v>0</v>
      </c>
      <c r="DY8" s="60">
        <f>DU8*15%</f>
        <v>0</v>
      </c>
      <c r="DZ8" s="60">
        <f>DV8*15%</f>
        <v>0</v>
      </c>
      <c r="EA8" s="60">
        <f>DW8*15%</f>
        <v>0</v>
      </c>
      <c r="EB8" s="80">
        <f>SUM(CF8,CH8,CN8,CP8,CV8,CX8,DD8,DF8,DL8,DN8,DT8,DV8)</f>
        <v>0</v>
      </c>
      <c r="EC8" s="80">
        <f>SUM(CG8,CI8,CO8,CQ8,CW8,CY8,DE8,DG8,DM8,DO8,DU8,DW8)</f>
        <v>0</v>
      </c>
      <c r="ED8" s="81">
        <f t="shared" ref="ED8:ED39" si="52">SUM(CD8,EB8)</f>
        <v>0</v>
      </c>
      <c r="EE8" s="82">
        <f>CE8+EC8</f>
        <v>0</v>
      </c>
      <c r="EF8" s="60">
        <f t="shared" ref="EF8:EF39" si="53">X8*18%</f>
        <v>941.66061045835386</v>
      </c>
      <c r="EG8" s="60">
        <f t="shared" ref="EG8:EG39" si="54">Z8*18%</f>
        <v>423.74727470625925</v>
      </c>
      <c r="EH8" s="60">
        <f t="shared" ref="EH8:EH39" si="55">AA8*18%</f>
        <v>15631.261364541635</v>
      </c>
      <c r="EI8" s="60">
        <f t="shared" ref="EI8:EI39" si="56">AC8*18%</f>
        <v>7034.0676140437363</v>
      </c>
      <c r="EJ8" s="60">
        <f>EF8*15%</f>
        <v>141.24909156875307</v>
      </c>
      <c r="EK8" s="60">
        <f>EG8*15%</f>
        <v>63.562091205938884</v>
      </c>
      <c r="EL8" s="60">
        <f>EH8*15%</f>
        <v>2344.689204681245</v>
      </c>
      <c r="EM8" s="60">
        <f>EI8*15%</f>
        <v>1055.1101421065605</v>
      </c>
      <c r="EN8" s="60">
        <f t="shared" ref="EN8:EN39" si="57">X8*22%</f>
        <v>1150.9185238935438</v>
      </c>
      <c r="EO8" s="60">
        <f t="shared" ref="EO8:EO39" si="58">Z8*22%</f>
        <v>517.91333575209467</v>
      </c>
      <c r="EP8" s="60">
        <f t="shared" ref="EP8:EP39" si="59">AA8*22%</f>
        <v>19104.875001106444</v>
      </c>
      <c r="EQ8" s="60">
        <f t="shared" ref="EQ8:EQ39" si="60">AC8*22%</f>
        <v>8597.1937504978996</v>
      </c>
      <c r="ER8" s="60">
        <f>EN8*15%</f>
        <v>172.63777858403157</v>
      </c>
      <c r="ES8" s="60">
        <f>EO8*15%</f>
        <v>77.687000362814203</v>
      </c>
      <c r="ET8" s="60">
        <f>EP8*15%</f>
        <v>2865.7312501659667</v>
      </c>
      <c r="EU8" s="60">
        <f>EQ8*15%</f>
        <v>1289.5790625746849</v>
      </c>
      <c r="EV8" s="60">
        <f t="shared" ref="EV8:EV39" si="61">X8*23%</f>
        <v>1203.2330022523413</v>
      </c>
      <c r="EW8" s="60">
        <f t="shared" ref="EW8:EW39" si="62">Z8*23%</f>
        <v>541.45485101355359</v>
      </c>
      <c r="EX8" s="60">
        <f t="shared" ref="EX8:EX39" si="63">AA8*23%</f>
        <v>19973.278410247647</v>
      </c>
      <c r="EY8" s="60">
        <f t="shared" ref="EY8:EY39" si="64">AC8*23%</f>
        <v>8987.9752846114407</v>
      </c>
      <c r="EZ8" s="60">
        <f>EV8*15%</f>
        <v>180.48495033785119</v>
      </c>
      <c r="FA8" s="60">
        <f>EW8*15%</f>
        <v>81.218227652033036</v>
      </c>
      <c r="FB8" s="60">
        <f>EX8*15%</f>
        <v>2995.9917615371469</v>
      </c>
      <c r="FC8" s="60">
        <f>EY8*15%</f>
        <v>1348.1962926917161</v>
      </c>
      <c r="FD8" s="60">
        <f t="shared" ref="FD8:FD39" si="65">X8*16%</f>
        <v>837.03165374075911</v>
      </c>
      <c r="FE8" s="60">
        <f t="shared" ref="FE8:FE39" si="66">Z8*16%</f>
        <v>376.66424418334157</v>
      </c>
      <c r="FF8" s="60">
        <f t="shared" ref="FF8:FF39" si="67">AA8*16%</f>
        <v>13894.454546259232</v>
      </c>
      <c r="FG8" s="60">
        <f t="shared" ref="FG8:FG39" si="68">AC8*16%</f>
        <v>6252.5045458166551</v>
      </c>
      <c r="FH8" s="60">
        <f>FD8*15%</f>
        <v>125.55474806111386</v>
      </c>
      <c r="FI8" s="60">
        <f>FE8*15%</f>
        <v>56.499636627501232</v>
      </c>
      <c r="FJ8" s="60">
        <f>FF8*15%</f>
        <v>2084.1681819388846</v>
      </c>
      <c r="FK8" s="60">
        <f>FG8*15%</f>
        <v>937.87568187249826</v>
      </c>
      <c r="FL8" s="60">
        <f t="shared" ref="FL8:FL39" si="69">X8*17%</f>
        <v>889.3461320995566</v>
      </c>
      <c r="FM8" s="60">
        <f t="shared" ref="FM8:FM39" si="70">Z8*17%</f>
        <v>400.20575944480044</v>
      </c>
      <c r="FN8" s="60">
        <f t="shared" ref="FN8:FN39" si="71">AA8*17%</f>
        <v>14762.857955400435</v>
      </c>
      <c r="FO8" s="60">
        <f t="shared" ref="FO8:FO39" si="72">AC8*17%</f>
        <v>6643.2860799301961</v>
      </c>
      <c r="FP8" s="60">
        <f>FL8*15%</f>
        <v>133.40191981493348</v>
      </c>
      <c r="FQ8" s="60">
        <f>FM8*15%</f>
        <v>60.030863916720065</v>
      </c>
      <c r="FR8" s="60">
        <f>FN8*15%</f>
        <v>2214.4286933100652</v>
      </c>
      <c r="FS8" s="60">
        <f>FO8*15%</f>
        <v>996.49291198952938</v>
      </c>
      <c r="FT8" s="60">
        <f t="shared" ref="FT8:FT39" si="73">X8*4%</f>
        <v>209.25791343518978</v>
      </c>
      <c r="FU8" s="60">
        <f t="shared" ref="FU8:FU39" si="74">Z8*4%</f>
        <v>94.166061045835391</v>
      </c>
      <c r="FV8" s="60">
        <f t="shared" ref="FV8:FV39" si="75">AA8*4%</f>
        <v>3473.6136365648081</v>
      </c>
      <c r="FW8" s="60">
        <f t="shared" ref="FW8:FW39" si="76">AC8*4%</f>
        <v>1563.1261364541638</v>
      </c>
      <c r="FX8" s="60">
        <f>FT8*15%</f>
        <v>31.388687015278464</v>
      </c>
      <c r="FY8" s="60">
        <f>FU8*15%</f>
        <v>14.124909156875308</v>
      </c>
      <c r="FZ8" s="60">
        <f>FV8*15%</f>
        <v>521.04204548472114</v>
      </c>
      <c r="GA8" s="60">
        <f>FW8*15%</f>
        <v>234.46892046812457</v>
      </c>
      <c r="GB8" s="80">
        <f>SUM(EF8,EH8,EN8,EP8,EV8,EX8,FD8,FF8,FL8,FN8,FT8,FV8)</f>
        <v>92071.788749999934</v>
      </c>
      <c r="GC8" s="83">
        <f>SUM(EG8,EI8,EO8,EQ8,EW8,EY8,FE8,FG8,FM8,FO8,FU8,FW8)</f>
        <v>41432.304937499975</v>
      </c>
      <c r="GD8" s="84">
        <f>EE8+GC8</f>
        <v>41432.304937499975</v>
      </c>
    </row>
    <row r="9" spans="1:186" x14ac:dyDescent="0.5">
      <c r="A9" s="19" t="s">
        <v>263</v>
      </c>
      <c r="B9" s="19" t="s">
        <v>61</v>
      </c>
      <c r="C9" s="19" t="s">
        <v>131</v>
      </c>
      <c r="D9" s="19" t="s">
        <v>10</v>
      </c>
      <c r="E9" s="19" t="s">
        <v>160</v>
      </c>
      <c r="F9" s="85">
        <v>497389.08317499957</v>
      </c>
      <c r="G9" s="86">
        <v>223825.0874287498</v>
      </c>
      <c r="H9" s="86">
        <v>3</v>
      </c>
      <c r="I9" s="63">
        <v>26159.772531485018</v>
      </c>
      <c r="J9" s="87">
        <f t="shared" ref="J9:J72" si="77">I9/F9</f>
        <v>5.2594183138275789E-2</v>
      </c>
      <c r="K9" s="88">
        <v>223825.0874287498</v>
      </c>
      <c r="L9" s="63">
        <f t="shared" si="0"/>
        <v>11771.897639168257</v>
      </c>
      <c r="M9" s="63">
        <v>3414.22746851496</v>
      </c>
      <c r="N9" s="87">
        <f t="shared" ref="N9:N72" si="78">M9/F9</f>
        <v>6.8642991653954551E-3</v>
      </c>
      <c r="O9" s="63">
        <f t="shared" ref="O9:O72" si="79">N9*G9</f>
        <v>1536.402360831732</v>
      </c>
      <c r="P9" s="63">
        <v>0</v>
      </c>
      <c r="Q9" s="87">
        <f t="shared" ref="Q9:Q72" si="80">P9/F9</f>
        <v>0</v>
      </c>
      <c r="R9" s="63">
        <f t="shared" ref="R9:R72" si="81">Q9*G9</f>
        <v>0</v>
      </c>
      <c r="S9" s="63">
        <v>0</v>
      </c>
      <c r="T9" s="87">
        <f t="shared" ref="T9:T72" si="82">S9/F9</f>
        <v>0</v>
      </c>
      <c r="U9" s="63">
        <f t="shared" ref="U9:U72" si="83">T9*G9</f>
        <v>0</v>
      </c>
      <c r="V9" s="63">
        <v>29574</v>
      </c>
      <c r="W9" s="63">
        <f t="shared" si="1"/>
        <v>13308.299999999988</v>
      </c>
      <c r="X9" s="88">
        <v>162731.5780515529</v>
      </c>
      <c r="Y9" s="87">
        <f t="shared" ref="Y9:Y72" si="84">X9/F9</f>
        <v>0.3271715917301265</v>
      </c>
      <c r="Z9" s="88">
        <f t="shared" ref="Z9:Z72" si="85">Y9*G9</f>
        <v>73229.210123198805</v>
      </c>
      <c r="AA9" s="88">
        <v>305083.50512344664</v>
      </c>
      <c r="AB9" s="87">
        <f t="shared" ref="AB9:AB72" si="86">AA9/F9</f>
        <v>0.6133699259662021</v>
      </c>
      <c r="AC9" s="88">
        <f t="shared" ref="AC9:AC72" si="87">AB9*G9</f>
        <v>137287.57730555098</v>
      </c>
      <c r="AD9" s="63">
        <f t="shared" si="2"/>
        <v>467815.08317499957</v>
      </c>
      <c r="AE9" s="63">
        <f t="shared" ref="AE9:AE72" si="88">SUM(Z9,AC9)</f>
        <v>210516.78742874978</v>
      </c>
      <c r="AF9" s="89">
        <f t="shared" si="3"/>
        <v>497389.08317499957</v>
      </c>
      <c r="AG9" s="89">
        <f t="shared" ref="AG9:AG72" si="89">W9+AE9</f>
        <v>223825.08742874977</v>
      </c>
      <c r="AH9" s="63">
        <f t="shared" si="4"/>
        <v>4708.7590556673031</v>
      </c>
      <c r="AI9" s="63">
        <f t="shared" si="5"/>
        <v>2118.9415750502862</v>
      </c>
      <c r="AJ9" s="63">
        <f t="shared" si="6"/>
        <v>0</v>
      </c>
      <c r="AK9" s="63">
        <f t="shared" si="7"/>
        <v>0</v>
      </c>
      <c r="AL9" s="63">
        <f t="shared" ref="AL9:AL72" si="90">AH9*15%</f>
        <v>706.31385835009542</v>
      </c>
      <c r="AM9" s="63">
        <f t="shared" ref="AM9:AM72" si="91">AI9*15%</f>
        <v>317.8412362575429</v>
      </c>
      <c r="AN9" s="63">
        <f t="shared" ref="AN9:AN72" si="92">AJ9*15%</f>
        <v>0</v>
      </c>
      <c r="AO9" s="63">
        <f t="shared" ref="AO9:AO72" si="93">AK9*15%</f>
        <v>0</v>
      </c>
      <c r="AP9" s="63">
        <f t="shared" si="8"/>
        <v>5755.1499569267044</v>
      </c>
      <c r="AQ9" s="63">
        <f t="shared" si="9"/>
        <v>2589.8174806170168</v>
      </c>
      <c r="AR9" s="63">
        <f t="shared" si="10"/>
        <v>0</v>
      </c>
      <c r="AS9" s="63">
        <f t="shared" si="11"/>
        <v>0</v>
      </c>
      <c r="AT9" s="63">
        <f t="shared" ref="AT9:AT72" si="94">AP9*15%</f>
        <v>863.27249353900561</v>
      </c>
      <c r="AU9" s="63">
        <f t="shared" ref="AU9:AU72" si="95">AQ9*15%</f>
        <v>388.47262209255251</v>
      </c>
      <c r="AV9" s="63">
        <f t="shared" ref="AV9:AV72" si="96">AR9*15%</f>
        <v>0</v>
      </c>
      <c r="AW9" s="63">
        <f t="shared" ref="AW9:AW72" si="97">AS9*15%</f>
        <v>0</v>
      </c>
      <c r="AX9" s="63">
        <f t="shared" si="12"/>
        <v>5755.1499569267044</v>
      </c>
      <c r="AY9" s="63">
        <f t="shared" si="13"/>
        <v>2589.8174806170168</v>
      </c>
      <c r="AZ9" s="63">
        <f t="shared" si="14"/>
        <v>0</v>
      </c>
      <c r="BA9" s="63">
        <f t="shared" si="15"/>
        <v>0</v>
      </c>
      <c r="BB9" s="63">
        <f t="shared" ref="BB9:BB72" si="98">AX9*15%</f>
        <v>863.27249353900561</v>
      </c>
      <c r="BC9" s="63">
        <f t="shared" ref="BC9:BC72" si="99">AY9*15%</f>
        <v>388.47262209255251</v>
      </c>
      <c r="BD9" s="63">
        <f t="shared" ref="BD9:BD72" si="100">AZ9*15%</f>
        <v>0</v>
      </c>
      <c r="BE9" s="63">
        <f t="shared" ref="BE9:BE72" si="101">BA9*15%</f>
        <v>0</v>
      </c>
      <c r="BF9" s="63">
        <f t="shared" si="16"/>
        <v>4185.5636050376033</v>
      </c>
      <c r="BG9" s="63">
        <f t="shared" si="17"/>
        <v>1883.5036222669212</v>
      </c>
      <c r="BH9" s="63">
        <f t="shared" si="18"/>
        <v>0</v>
      </c>
      <c r="BI9" s="63">
        <f t="shared" si="19"/>
        <v>0</v>
      </c>
      <c r="BJ9" s="63">
        <f t="shared" ref="BJ9:BJ72" si="102">BF9*15%</f>
        <v>627.83454075564043</v>
      </c>
      <c r="BK9" s="63">
        <f t="shared" ref="BK9:BK72" si="103">BG9*15%</f>
        <v>282.52554334003815</v>
      </c>
      <c r="BL9" s="63">
        <f t="shared" ref="BL9:BL72" si="104">BH9*15%</f>
        <v>0</v>
      </c>
      <c r="BM9" s="63">
        <f t="shared" ref="BM9:BM72" si="105">BI9*15%</f>
        <v>0</v>
      </c>
      <c r="BN9" s="63">
        <f t="shared" si="20"/>
        <v>4447.1613303524537</v>
      </c>
      <c r="BO9" s="63">
        <f t="shared" si="21"/>
        <v>2001.2225986586038</v>
      </c>
      <c r="BP9" s="63">
        <f t="shared" si="22"/>
        <v>0</v>
      </c>
      <c r="BQ9" s="63">
        <f t="shared" si="23"/>
        <v>0</v>
      </c>
      <c r="BR9" s="63">
        <f t="shared" ref="BR9:BR72" si="106">BN9*15%</f>
        <v>667.07419955286798</v>
      </c>
      <c r="BS9" s="63">
        <f t="shared" ref="BS9:BS72" si="107">BO9*15%</f>
        <v>300.18338979879059</v>
      </c>
      <c r="BT9" s="63">
        <f t="shared" ref="BT9:BT72" si="108">BP9*15%</f>
        <v>0</v>
      </c>
      <c r="BU9" s="63">
        <f t="shared" ref="BU9:BU72" si="109">BQ9*15%</f>
        <v>0</v>
      </c>
      <c r="BV9" s="63">
        <f t="shared" si="24"/>
        <v>1307.9886265742509</v>
      </c>
      <c r="BW9" s="63">
        <f t="shared" si="25"/>
        <v>588.59488195841288</v>
      </c>
      <c r="BX9" s="63">
        <f t="shared" si="26"/>
        <v>0</v>
      </c>
      <c r="BY9" s="63">
        <f t="shared" si="27"/>
        <v>0</v>
      </c>
      <c r="BZ9" s="63">
        <f t="shared" ref="BZ9:BZ72" si="110">BV9*15%</f>
        <v>196.19829398613763</v>
      </c>
      <c r="CA9" s="63">
        <f t="shared" ref="CA9:CA72" si="111">BW9*15%</f>
        <v>88.289232293761927</v>
      </c>
      <c r="CB9" s="63">
        <f t="shared" ref="CB9:CB72" si="112">BX9*15%</f>
        <v>0</v>
      </c>
      <c r="CC9" s="63">
        <f t="shared" ref="CC9:CC72" si="113">BY9*15%</f>
        <v>0</v>
      </c>
      <c r="CD9" s="90">
        <f t="shared" ref="CD9:CD72" si="114">SUM(AH9,AJ9,AP9,AR9,AX9,AZ9,BF9,BH9,BN9,BP9,BV9,BX9)</f>
        <v>26159.772531485018</v>
      </c>
      <c r="CE9" s="90">
        <f t="shared" ref="CE9:CE72" si="115">SUM(AI9,AK9,AQ9,AS9,AY9,BA9,BG9,BI9,BO9,BQ9,BW9,BY9)</f>
        <v>11771.897639168257</v>
      </c>
      <c r="CF9" s="63">
        <f t="shared" si="28"/>
        <v>614.56094433269277</v>
      </c>
      <c r="CG9" s="63">
        <f t="shared" si="29"/>
        <v>276.55242494971174</v>
      </c>
      <c r="CH9" s="63">
        <f t="shared" si="30"/>
        <v>0</v>
      </c>
      <c r="CI9" s="63">
        <f t="shared" si="31"/>
        <v>0</v>
      </c>
      <c r="CJ9" s="63">
        <f t="shared" ref="CJ9:CJ72" si="116">CF9*15%</f>
        <v>92.184141649903907</v>
      </c>
      <c r="CK9" s="63">
        <f t="shared" ref="CK9:CK72" si="117">CG9*15%</f>
        <v>41.482863742456757</v>
      </c>
      <c r="CL9" s="63">
        <f t="shared" ref="CL9:CL72" si="118">CH9*15%</f>
        <v>0</v>
      </c>
      <c r="CM9" s="63">
        <f t="shared" ref="CM9:CM72" si="119">CI9*15%</f>
        <v>0</v>
      </c>
      <c r="CN9" s="63">
        <f t="shared" si="32"/>
        <v>751.13004307329118</v>
      </c>
      <c r="CO9" s="63">
        <f t="shared" si="33"/>
        <v>338.00851938298104</v>
      </c>
      <c r="CP9" s="63">
        <f t="shared" si="34"/>
        <v>0</v>
      </c>
      <c r="CQ9" s="63">
        <f t="shared" si="35"/>
        <v>0</v>
      </c>
      <c r="CR9" s="63">
        <f t="shared" ref="CR9:CR72" si="120">CN9*15%</f>
        <v>112.66950646099367</v>
      </c>
      <c r="CS9" s="63">
        <f t="shared" ref="CS9:CS72" si="121">CO9*15%</f>
        <v>50.701277907447157</v>
      </c>
      <c r="CT9" s="63">
        <f t="shared" ref="CT9:CT72" si="122">CP9*15%</f>
        <v>0</v>
      </c>
      <c r="CU9" s="63">
        <f t="shared" ref="CU9:CU72" si="123">CQ9*15%</f>
        <v>0</v>
      </c>
      <c r="CV9" s="63">
        <f t="shared" si="36"/>
        <v>751.13004307329118</v>
      </c>
      <c r="CW9" s="63">
        <f t="shared" si="37"/>
        <v>338.00851938298104</v>
      </c>
      <c r="CX9" s="63">
        <f t="shared" si="38"/>
        <v>0</v>
      </c>
      <c r="CY9" s="63">
        <f t="shared" si="39"/>
        <v>0</v>
      </c>
      <c r="CZ9" s="63">
        <f t="shared" ref="CZ9:CZ72" si="124">CV9*15%</f>
        <v>112.66950646099367</v>
      </c>
      <c r="DA9" s="63">
        <f t="shared" ref="DA9:DA72" si="125">CW9*15%</f>
        <v>50.701277907447157</v>
      </c>
      <c r="DB9" s="63">
        <f t="shared" ref="DB9:DB72" si="126">CX9*15%</f>
        <v>0</v>
      </c>
      <c r="DC9" s="63">
        <f t="shared" ref="DC9:DC72" si="127">CY9*15%</f>
        <v>0</v>
      </c>
      <c r="DD9" s="63">
        <f t="shared" si="40"/>
        <v>546.27639496239362</v>
      </c>
      <c r="DE9" s="63">
        <f t="shared" si="41"/>
        <v>245.82437773307714</v>
      </c>
      <c r="DF9" s="63">
        <f t="shared" si="42"/>
        <v>0</v>
      </c>
      <c r="DG9" s="63">
        <f t="shared" si="43"/>
        <v>0</v>
      </c>
      <c r="DH9" s="63">
        <f t="shared" ref="DH9:DH72" si="128">DD9*15%</f>
        <v>81.941459244359038</v>
      </c>
      <c r="DI9" s="63">
        <f t="shared" ref="DI9:DI72" si="129">DE9*15%</f>
        <v>36.873656659961568</v>
      </c>
      <c r="DJ9" s="63">
        <f t="shared" ref="DJ9:DJ72" si="130">DF9*15%</f>
        <v>0</v>
      </c>
      <c r="DK9" s="63">
        <f t="shared" ref="DK9:DK72" si="131">DG9*15%</f>
        <v>0</v>
      </c>
      <c r="DL9" s="63">
        <f t="shared" si="44"/>
        <v>580.4186696475432</v>
      </c>
      <c r="DM9" s="63">
        <f t="shared" si="45"/>
        <v>261.18840134139447</v>
      </c>
      <c r="DN9" s="63">
        <f t="shared" si="46"/>
        <v>0</v>
      </c>
      <c r="DO9" s="63">
        <f t="shared" si="47"/>
        <v>0</v>
      </c>
      <c r="DP9" s="63">
        <f t="shared" ref="DP9:DP72" si="132">DL9*15%</f>
        <v>87.06280044713148</v>
      </c>
      <c r="DQ9" s="63">
        <f t="shared" ref="DQ9:DQ72" si="133">DM9*15%</f>
        <v>39.17826020120917</v>
      </c>
      <c r="DR9" s="63">
        <f t="shared" ref="DR9:DR72" si="134">DN9*15%</f>
        <v>0</v>
      </c>
      <c r="DS9" s="63">
        <f t="shared" ref="DS9:DS72" si="135">DO9*15%</f>
        <v>0</v>
      </c>
      <c r="DT9" s="63">
        <f t="shared" si="48"/>
        <v>170.71137342574801</v>
      </c>
      <c r="DU9" s="63">
        <f t="shared" si="49"/>
        <v>76.820118041586611</v>
      </c>
      <c r="DV9" s="63">
        <f t="shared" si="50"/>
        <v>0</v>
      </c>
      <c r="DW9" s="63">
        <f t="shared" si="51"/>
        <v>0</v>
      </c>
      <c r="DX9" s="63">
        <f t="shared" ref="DX9:DX72" si="136">DT9*15%</f>
        <v>25.606706013862201</v>
      </c>
      <c r="DY9" s="63">
        <f t="shared" ref="DY9:DY72" si="137">DU9*15%</f>
        <v>11.523017706237992</v>
      </c>
      <c r="DZ9" s="63">
        <f t="shared" ref="DZ9:DZ72" si="138">DV9*15%</f>
        <v>0</v>
      </c>
      <c r="EA9" s="63">
        <f t="shared" ref="EA9:EA72" si="139">DW9*15%</f>
        <v>0</v>
      </c>
      <c r="EB9" s="90">
        <f t="shared" ref="EB9:EB72" si="140">SUM(CF9,CH9,CN9,CP9,CV9,CX9,DD9,DF9,DL9,DN9,DT9,DV9)</f>
        <v>3414.22746851496</v>
      </c>
      <c r="EC9" s="90">
        <f t="shared" ref="EC9:EC72" si="141">SUM(CG9,CI9,CO9,CQ9,CW9,CY9,DE9,DG9,DM9,DO9,DU9,DW9)</f>
        <v>1536.4023608317318</v>
      </c>
      <c r="ED9" s="91">
        <f t="shared" si="52"/>
        <v>29573.999999999978</v>
      </c>
      <c r="EE9" s="92">
        <f t="shared" ref="EE9:EE72" si="142">CE9+EC9</f>
        <v>13308.299999999988</v>
      </c>
      <c r="EF9" s="63">
        <f t="shared" si="53"/>
        <v>29291.68404927952</v>
      </c>
      <c r="EG9" s="63">
        <f t="shared" si="54"/>
        <v>13181.257822175785</v>
      </c>
      <c r="EH9" s="63">
        <f t="shared" si="55"/>
        <v>54915.030922220394</v>
      </c>
      <c r="EI9" s="63">
        <f t="shared" si="56"/>
        <v>24711.763914999174</v>
      </c>
      <c r="EJ9" s="63">
        <f t="shared" ref="EJ9:EJ72" si="143">EF9*15%</f>
        <v>4393.752607391928</v>
      </c>
      <c r="EK9" s="63">
        <f t="shared" ref="EK9:EK72" si="144">EG9*15%</f>
        <v>1977.1886733263677</v>
      </c>
      <c r="EL9" s="63">
        <f t="shared" ref="EL9:EL72" si="145">EH9*15%</f>
        <v>8237.2546383330591</v>
      </c>
      <c r="EM9" s="63">
        <f t="shared" ref="EM9:EM72" si="146">EI9*15%</f>
        <v>3706.7645872498761</v>
      </c>
      <c r="EN9" s="63">
        <f t="shared" si="57"/>
        <v>35800.947171341642</v>
      </c>
      <c r="EO9" s="63">
        <f t="shared" si="58"/>
        <v>16110.426227103737</v>
      </c>
      <c r="EP9" s="63">
        <f t="shared" si="59"/>
        <v>67118.371127158258</v>
      </c>
      <c r="EQ9" s="63">
        <f t="shared" si="60"/>
        <v>30203.267007221217</v>
      </c>
      <c r="ER9" s="63">
        <f t="shared" ref="ER9:ER72" si="147">EN9*15%</f>
        <v>5370.1420757012465</v>
      </c>
      <c r="ES9" s="63">
        <f t="shared" ref="ES9:ES72" si="148">EO9*15%</f>
        <v>2416.5639340655603</v>
      </c>
      <c r="ET9" s="63">
        <f t="shared" ref="ET9:ET72" si="149">EP9*15%</f>
        <v>10067.755669073738</v>
      </c>
      <c r="EU9" s="63">
        <f t="shared" ref="EU9:EU72" si="150">EQ9*15%</f>
        <v>4530.4900510831822</v>
      </c>
      <c r="EV9" s="63">
        <f t="shared" si="61"/>
        <v>37428.26295185717</v>
      </c>
      <c r="EW9" s="63">
        <f t="shared" si="62"/>
        <v>16842.718328335726</v>
      </c>
      <c r="EX9" s="63">
        <f t="shared" si="63"/>
        <v>70169.206178392735</v>
      </c>
      <c r="EY9" s="63">
        <f t="shared" si="64"/>
        <v>31576.142780276725</v>
      </c>
      <c r="EZ9" s="63">
        <f t="shared" ref="EZ9:EZ72" si="151">EV9*15%</f>
        <v>5614.2394427785757</v>
      </c>
      <c r="FA9" s="63">
        <f t="shared" ref="FA9:FA72" si="152">EW9*15%</f>
        <v>2526.4077492503588</v>
      </c>
      <c r="FB9" s="63">
        <f t="shared" ref="FB9:FB72" si="153">EX9*15%</f>
        <v>10525.380926758909</v>
      </c>
      <c r="FC9" s="63">
        <f t="shared" ref="FC9:FC72" si="154">EY9*15%</f>
        <v>4736.4214170415089</v>
      </c>
      <c r="FD9" s="63">
        <f t="shared" si="65"/>
        <v>26037.052488248464</v>
      </c>
      <c r="FE9" s="63">
        <f t="shared" si="66"/>
        <v>11716.67361971181</v>
      </c>
      <c r="FF9" s="63">
        <f t="shared" si="67"/>
        <v>48813.360819751462</v>
      </c>
      <c r="FG9" s="63">
        <f t="shared" si="68"/>
        <v>21966.012368888158</v>
      </c>
      <c r="FH9" s="63">
        <f t="shared" ref="FH9:FH72" si="155">FD9*15%</f>
        <v>3905.5578732372696</v>
      </c>
      <c r="FI9" s="63">
        <f t="shared" ref="FI9:FI72" si="156">FE9*15%</f>
        <v>1757.5010429567715</v>
      </c>
      <c r="FJ9" s="63">
        <f t="shared" ref="FJ9:FJ72" si="157">FF9*15%</f>
        <v>7322.0041229627195</v>
      </c>
      <c r="FK9" s="63">
        <f t="shared" ref="FK9:FK72" si="158">FG9*15%</f>
        <v>3294.9018553332235</v>
      </c>
      <c r="FL9" s="63">
        <f t="shared" si="69"/>
        <v>27664.368268763996</v>
      </c>
      <c r="FM9" s="63">
        <f t="shared" si="70"/>
        <v>12448.965720943797</v>
      </c>
      <c r="FN9" s="63">
        <f t="shared" si="71"/>
        <v>51864.195870985932</v>
      </c>
      <c r="FO9" s="63">
        <f t="shared" si="72"/>
        <v>23338.888141943669</v>
      </c>
      <c r="FP9" s="63">
        <f t="shared" ref="FP9:FP72" si="159">FL9*15%</f>
        <v>4149.6552403145988</v>
      </c>
      <c r="FQ9" s="63">
        <f t="shared" ref="FQ9:FQ72" si="160">FM9*15%</f>
        <v>1867.3448581415696</v>
      </c>
      <c r="FR9" s="63">
        <f t="shared" ref="FR9:FR72" si="161">FN9*15%</f>
        <v>7779.6293806478898</v>
      </c>
      <c r="FS9" s="63">
        <f t="shared" ref="FS9:FS72" si="162">FO9*15%</f>
        <v>3500.8332212915502</v>
      </c>
      <c r="FT9" s="63">
        <f t="shared" si="73"/>
        <v>6509.2631220621161</v>
      </c>
      <c r="FU9" s="63">
        <f t="shared" si="74"/>
        <v>2929.1684049279525</v>
      </c>
      <c r="FV9" s="63">
        <f t="shared" si="75"/>
        <v>12203.340204937866</v>
      </c>
      <c r="FW9" s="63">
        <f t="shared" si="76"/>
        <v>5491.5030922220394</v>
      </c>
      <c r="FX9" s="63">
        <f t="shared" ref="FX9:FX72" si="163">FT9*15%</f>
        <v>976.38946830931741</v>
      </c>
      <c r="FY9" s="63">
        <f t="shared" ref="FY9:FY72" si="164">FU9*15%</f>
        <v>439.37526073919287</v>
      </c>
      <c r="FZ9" s="63">
        <f t="shared" ref="FZ9:FZ72" si="165">FV9*15%</f>
        <v>1830.5010307406799</v>
      </c>
      <c r="GA9" s="63">
        <f t="shared" ref="GA9:GA72" si="166">FW9*15%</f>
        <v>823.72546383330587</v>
      </c>
      <c r="GB9" s="90">
        <f t="shared" ref="GB9:GB40" si="167">SUM(EF9,EH9,EN9,EP9,EV9,EX9,FD9,FF9,FL9,FN9,FT9,FV9)</f>
        <v>467815.08317499951</v>
      </c>
      <c r="GC9" s="93">
        <f t="shared" ref="GC9:GC72" si="168">SUM(EG9,EI9,EO9,EQ9,EW9,EY9,FE9,FG9,FM9,FO9,FU9,FW9)</f>
        <v>210516.78742874975</v>
      </c>
      <c r="GD9" s="94">
        <f t="shared" ref="GD9:GD72" si="169">EE9+GC9</f>
        <v>223825.08742874974</v>
      </c>
    </row>
    <row r="10" spans="1:186" x14ac:dyDescent="0.5">
      <c r="A10" s="19" t="s">
        <v>260</v>
      </c>
      <c r="B10" s="19" t="s">
        <v>90</v>
      </c>
      <c r="C10" s="19" t="s">
        <v>122</v>
      </c>
      <c r="D10" s="19" t="s">
        <v>11</v>
      </c>
      <c r="E10" s="19" t="s">
        <v>161</v>
      </c>
      <c r="F10" s="85">
        <v>249251.39077499992</v>
      </c>
      <c r="G10" s="86">
        <v>137088.26492624998</v>
      </c>
      <c r="H10" s="86">
        <v>3.6000000000000005</v>
      </c>
      <c r="I10" s="63">
        <v>28575.953384663899</v>
      </c>
      <c r="J10" s="87">
        <f t="shared" si="77"/>
        <v>0.11464711709656822</v>
      </c>
      <c r="K10" s="88">
        <v>137088.26492624998</v>
      </c>
      <c r="L10" s="63">
        <f t="shared" si="0"/>
        <v>15716.774361565147</v>
      </c>
      <c r="M10" s="63">
        <v>19538.046615336189</v>
      </c>
      <c r="N10" s="87">
        <f t="shared" si="78"/>
        <v>7.8386911120480962E-2</v>
      </c>
      <c r="O10" s="63">
        <f t="shared" si="79"/>
        <v>10745.925638434905</v>
      </c>
      <c r="P10" s="63">
        <v>2508.7256743737853</v>
      </c>
      <c r="Q10" s="87">
        <f t="shared" si="80"/>
        <v>1.0065041830151394E-2</v>
      </c>
      <c r="R10" s="63">
        <f t="shared" si="81"/>
        <v>1379.7991209055822</v>
      </c>
      <c r="S10" s="63">
        <v>1715.2743256262222</v>
      </c>
      <c r="T10" s="87">
        <f t="shared" si="82"/>
        <v>6.8817041312905095E-3</v>
      </c>
      <c r="U10" s="63">
        <f t="shared" si="83"/>
        <v>943.40087909442229</v>
      </c>
      <c r="V10" s="63">
        <v>52338</v>
      </c>
      <c r="W10" s="63">
        <f t="shared" si="1"/>
        <v>28785.900000000056</v>
      </c>
      <c r="X10" s="88">
        <v>21732.049308147642</v>
      </c>
      <c r="Y10" s="87">
        <f t="shared" si="84"/>
        <v>8.7189280029996846E-2</v>
      </c>
      <c r="Z10" s="88">
        <f t="shared" si="85"/>
        <v>11952.627119481203</v>
      </c>
      <c r="AA10" s="88">
        <v>175181.34146685229</v>
      </c>
      <c r="AB10" s="87">
        <f t="shared" si="86"/>
        <v>0.70282994579151248</v>
      </c>
      <c r="AC10" s="88">
        <f t="shared" si="87"/>
        <v>96349.737806768768</v>
      </c>
      <c r="AD10" s="63">
        <f t="shared" si="2"/>
        <v>196913.39077499992</v>
      </c>
      <c r="AE10" s="63">
        <f t="shared" si="88"/>
        <v>108302.36492624997</v>
      </c>
      <c r="AF10" s="89">
        <f t="shared" si="3"/>
        <v>249251.39077499992</v>
      </c>
      <c r="AG10" s="89">
        <f t="shared" si="89"/>
        <v>137088.26492625003</v>
      </c>
      <c r="AH10" s="63">
        <f t="shared" si="4"/>
        <v>5143.6716092395018</v>
      </c>
      <c r="AI10" s="63">
        <f t="shared" si="5"/>
        <v>2829.0193850817263</v>
      </c>
      <c r="AJ10" s="63">
        <f t="shared" si="6"/>
        <v>451.57062138728134</v>
      </c>
      <c r="AK10" s="63">
        <f t="shared" si="7"/>
        <v>248.36384176300479</v>
      </c>
      <c r="AL10" s="63">
        <f t="shared" si="90"/>
        <v>771.55074138592522</v>
      </c>
      <c r="AM10" s="63">
        <f t="shared" si="91"/>
        <v>424.35290776225895</v>
      </c>
      <c r="AN10" s="63">
        <f t="shared" si="92"/>
        <v>67.735593208092197</v>
      </c>
      <c r="AO10" s="63">
        <f t="shared" si="93"/>
        <v>37.254576264450719</v>
      </c>
      <c r="AP10" s="63">
        <f t="shared" si="8"/>
        <v>6286.7097446260577</v>
      </c>
      <c r="AQ10" s="63">
        <f t="shared" si="9"/>
        <v>3457.6903595443323</v>
      </c>
      <c r="AR10" s="63">
        <f t="shared" si="10"/>
        <v>551.91964836223281</v>
      </c>
      <c r="AS10" s="63">
        <f t="shared" si="11"/>
        <v>303.55580659922811</v>
      </c>
      <c r="AT10" s="63">
        <f t="shared" si="94"/>
        <v>943.00646169390859</v>
      </c>
      <c r="AU10" s="63">
        <f t="shared" si="95"/>
        <v>518.65355393164987</v>
      </c>
      <c r="AV10" s="63">
        <f t="shared" si="96"/>
        <v>82.787947254334924</v>
      </c>
      <c r="AW10" s="63">
        <f t="shared" si="97"/>
        <v>45.533370989884212</v>
      </c>
      <c r="AX10" s="63">
        <f t="shared" si="12"/>
        <v>6286.7097446260577</v>
      </c>
      <c r="AY10" s="63">
        <f t="shared" si="13"/>
        <v>3457.6903595443323</v>
      </c>
      <c r="AZ10" s="63">
        <f t="shared" si="14"/>
        <v>551.91964836223281</v>
      </c>
      <c r="BA10" s="63">
        <f t="shared" si="15"/>
        <v>303.55580659922811</v>
      </c>
      <c r="BB10" s="63">
        <f t="shared" si="98"/>
        <v>943.00646169390859</v>
      </c>
      <c r="BC10" s="63">
        <f t="shared" si="99"/>
        <v>518.65355393164987</v>
      </c>
      <c r="BD10" s="63">
        <f t="shared" si="100"/>
        <v>82.787947254334924</v>
      </c>
      <c r="BE10" s="63">
        <f t="shared" si="101"/>
        <v>45.533370989884212</v>
      </c>
      <c r="BF10" s="63">
        <f t="shared" si="16"/>
        <v>4572.1525415462238</v>
      </c>
      <c r="BG10" s="63">
        <f t="shared" si="17"/>
        <v>2514.6838978504234</v>
      </c>
      <c r="BH10" s="63">
        <f t="shared" si="18"/>
        <v>401.39610789980566</v>
      </c>
      <c r="BI10" s="63">
        <f t="shared" si="19"/>
        <v>220.76785934489317</v>
      </c>
      <c r="BJ10" s="63">
        <f t="shared" si="102"/>
        <v>685.82288123193359</v>
      </c>
      <c r="BK10" s="63">
        <f t="shared" si="103"/>
        <v>377.20258467756349</v>
      </c>
      <c r="BL10" s="63">
        <f t="shared" si="104"/>
        <v>60.209416184970848</v>
      </c>
      <c r="BM10" s="63">
        <f t="shared" si="105"/>
        <v>33.115178901733977</v>
      </c>
      <c r="BN10" s="63">
        <f t="shared" si="20"/>
        <v>4857.9120753928628</v>
      </c>
      <c r="BO10" s="63">
        <f t="shared" si="21"/>
        <v>2671.8516414660753</v>
      </c>
      <c r="BP10" s="63">
        <f t="shared" si="22"/>
        <v>426.48336464354355</v>
      </c>
      <c r="BQ10" s="63">
        <f t="shared" si="23"/>
        <v>234.56585055394899</v>
      </c>
      <c r="BR10" s="63">
        <f t="shared" si="106"/>
        <v>728.68681130892935</v>
      </c>
      <c r="BS10" s="63">
        <f t="shared" si="107"/>
        <v>400.77774621991131</v>
      </c>
      <c r="BT10" s="63">
        <f t="shared" si="108"/>
        <v>63.97250469653153</v>
      </c>
      <c r="BU10" s="63">
        <f t="shared" si="109"/>
        <v>35.184877583092344</v>
      </c>
      <c r="BV10" s="63">
        <f t="shared" si="24"/>
        <v>1428.7976692331949</v>
      </c>
      <c r="BW10" s="63">
        <f t="shared" si="25"/>
        <v>785.83871807825744</v>
      </c>
      <c r="BX10" s="63">
        <f t="shared" si="26"/>
        <v>125.43628371868927</v>
      </c>
      <c r="BY10" s="63">
        <f t="shared" si="27"/>
        <v>68.989956045279115</v>
      </c>
      <c r="BZ10" s="63">
        <f t="shared" si="110"/>
        <v>214.31965038497924</v>
      </c>
      <c r="CA10" s="63">
        <f t="shared" si="111"/>
        <v>117.87580771173862</v>
      </c>
      <c r="CB10" s="63">
        <f t="shared" si="112"/>
        <v>18.81544255780339</v>
      </c>
      <c r="CC10" s="63">
        <f t="shared" si="113"/>
        <v>10.348493406791867</v>
      </c>
      <c r="CD10" s="90">
        <f t="shared" si="114"/>
        <v>31084.679059037684</v>
      </c>
      <c r="CE10" s="90">
        <f t="shared" si="115"/>
        <v>17096.573482470729</v>
      </c>
      <c r="CF10" s="63">
        <f t="shared" si="28"/>
        <v>3516.8483907605137</v>
      </c>
      <c r="CG10" s="63">
        <f t="shared" si="29"/>
        <v>1934.2666149182828</v>
      </c>
      <c r="CH10" s="63">
        <f t="shared" si="30"/>
        <v>308.74937861271997</v>
      </c>
      <c r="CI10" s="63">
        <f t="shared" si="31"/>
        <v>169.812158236996</v>
      </c>
      <c r="CJ10" s="63">
        <f t="shared" si="116"/>
        <v>527.52725861407703</v>
      </c>
      <c r="CK10" s="63">
        <f t="shared" si="117"/>
        <v>290.13999223774243</v>
      </c>
      <c r="CL10" s="63">
        <f t="shared" si="118"/>
        <v>46.312406791907996</v>
      </c>
      <c r="CM10" s="63">
        <f t="shared" si="119"/>
        <v>25.4718237355494</v>
      </c>
      <c r="CN10" s="63">
        <f t="shared" si="32"/>
        <v>4298.3702553739613</v>
      </c>
      <c r="CO10" s="63">
        <f t="shared" si="33"/>
        <v>2364.1036404556789</v>
      </c>
      <c r="CP10" s="63">
        <f t="shared" si="34"/>
        <v>377.36035163776887</v>
      </c>
      <c r="CQ10" s="63">
        <f t="shared" si="35"/>
        <v>207.5481934007729</v>
      </c>
      <c r="CR10" s="63">
        <f t="shared" si="120"/>
        <v>644.75553830609419</v>
      </c>
      <c r="CS10" s="63">
        <f t="shared" si="121"/>
        <v>354.61554606835182</v>
      </c>
      <c r="CT10" s="63">
        <f t="shared" si="122"/>
        <v>56.604052745665328</v>
      </c>
      <c r="CU10" s="63">
        <f t="shared" si="123"/>
        <v>31.132229010115935</v>
      </c>
      <c r="CV10" s="63">
        <f t="shared" si="36"/>
        <v>4298.3702553739613</v>
      </c>
      <c r="CW10" s="63">
        <f t="shared" si="37"/>
        <v>2364.1036404556789</v>
      </c>
      <c r="CX10" s="63">
        <f t="shared" si="38"/>
        <v>377.36035163776887</v>
      </c>
      <c r="CY10" s="63">
        <f t="shared" si="39"/>
        <v>207.5481934007729</v>
      </c>
      <c r="CZ10" s="63">
        <f t="shared" si="124"/>
        <v>644.75553830609419</v>
      </c>
      <c r="DA10" s="63">
        <f t="shared" si="125"/>
        <v>354.61554606835182</v>
      </c>
      <c r="DB10" s="63">
        <f t="shared" si="126"/>
        <v>56.604052745665328</v>
      </c>
      <c r="DC10" s="63">
        <f t="shared" si="127"/>
        <v>31.132229010115935</v>
      </c>
      <c r="DD10" s="63">
        <f t="shared" si="40"/>
        <v>3126.0874584537901</v>
      </c>
      <c r="DE10" s="63">
        <f t="shared" si="41"/>
        <v>1719.3481021495847</v>
      </c>
      <c r="DF10" s="63">
        <f t="shared" si="42"/>
        <v>274.44389210019557</v>
      </c>
      <c r="DG10" s="63">
        <f t="shared" si="43"/>
        <v>150.94414065510756</v>
      </c>
      <c r="DH10" s="63">
        <f t="shared" si="128"/>
        <v>468.9131187680685</v>
      </c>
      <c r="DI10" s="63">
        <f t="shared" si="129"/>
        <v>257.90221532243771</v>
      </c>
      <c r="DJ10" s="63">
        <f t="shared" si="130"/>
        <v>41.166583815029334</v>
      </c>
      <c r="DK10" s="63">
        <f t="shared" si="131"/>
        <v>22.641621098266132</v>
      </c>
      <c r="DL10" s="63">
        <f t="shared" si="44"/>
        <v>3321.4679246071523</v>
      </c>
      <c r="DM10" s="63">
        <f t="shared" si="45"/>
        <v>1826.8073585339339</v>
      </c>
      <c r="DN10" s="63">
        <f t="shared" si="46"/>
        <v>291.5966353564578</v>
      </c>
      <c r="DO10" s="63">
        <f t="shared" si="47"/>
        <v>160.37814944605179</v>
      </c>
      <c r="DP10" s="63">
        <f t="shared" si="132"/>
        <v>498.22018869107285</v>
      </c>
      <c r="DQ10" s="63">
        <f t="shared" si="133"/>
        <v>274.02110378009007</v>
      </c>
      <c r="DR10" s="63">
        <f t="shared" si="134"/>
        <v>43.739495303468665</v>
      </c>
      <c r="DS10" s="63">
        <f t="shared" si="135"/>
        <v>24.056722416907768</v>
      </c>
      <c r="DT10" s="63">
        <f t="shared" si="48"/>
        <v>976.90233076680943</v>
      </c>
      <c r="DU10" s="63">
        <f t="shared" si="49"/>
        <v>537.29628192174528</v>
      </c>
      <c r="DV10" s="63">
        <f t="shared" si="50"/>
        <v>85.763716281311119</v>
      </c>
      <c r="DW10" s="63">
        <f t="shared" si="51"/>
        <v>47.170043954721116</v>
      </c>
      <c r="DX10" s="63">
        <f t="shared" si="136"/>
        <v>146.5353496150214</v>
      </c>
      <c r="DY10" s="63">
        <f t="shared" si="137"/>
        <v>80.594442288261789</v>
      </c>
      <c r="DZ10" s="63">
        <f t="shared" si="138"/>
        <v>12.864557442196668</v>
      </c>
      <c r="EA10" s="63">
        <f t="shared" si="139"/>
        <v>7.0755065932081669</v>
      </c>
      <c r="EB10" s="90">
        <f t="shared" si="140"/>
        <v>21253.320940962414</v>
      </c>
      <c r="EC10" s="90">
        <f t="shared" si="141"/>
        <v>11689.326517529325</v>
      </c>
      <c r="ED10" s="91">
        <f t="shared" si="52"/>
        <v>52338.000000000102</v>
      </c>
      <c r="EE10" s="92">
        <f t="shared" si="142"/>
        <v>28785.900000000052</v>
      </c>
      <c r="EF10" s="63">
        <f t="shared" si="53"/>
        <v>3911.7688754665755</v>
      </c>
      <c r="EG10" s="63">
        <f t="shared" si="54"/>
        <v>2151.4728815066164</v>
      </c>
      <c r="EH10" s="63">
        <f t="shared" si="55"/>
        <v>31532.641464033411</v>
      </c>
      <c r="EI10" s="63">
        <f t="shared" si="56"/>
        <v>17342.952805218378</v>
      </c>
      <c r="EJ10" s="63">
        <f t="shared" si="143"/>
        <v>586.76533131998633</v>
      </c>
      <c r="EK10" s="63">
        <f t="shared" si="144"/>
        <v>322.72093222599244</v>
      </c>
      <c r="EL10" s="63">
        <f t="shared" si="145"/>
        <v>4729.8962196050115</v>
      </c>
      <c r="EM10" s="63">
        <f t="shared" si="146"/>
        <v>2601.4429207827566</v>
      </c>
      <c r="EN10" s="63">
        <f t="shared" si="57"/>
        <v>4781.0508477924814</v>
      </c>
      <c r="EO10" s="63">
        <f t="shared" si="58"/>
        <v>2629.5779662858649</v>
      </c>
      <c r="EP10" s="63">
        <f t="shared" si="59"/>
        <v>38539.895122707501</v>
      </c>
      <c r="EQ10" s="63">
        <f t="shared" si="60"/>
        <v>21196.942317489131</v>
      </c>
      <c r="ER10" s="63">
        <f t="shared" si="147"/>
        <v>717.15762716887218</v>
      </c>
      <c r="ES10" s="63">
        <f t="shared" si="148"/>
        <v>394.43669494287974</v>
      </c>
      <c r="ET10" s="63">
        <f t="shared" si="149"/>
        <v>5780.984268406125</v>
      </c>
      <c r="EU10" s="63">
        <f t="shared" si="150"/>
        <v>3179.5413476233693</v>
      </c>
      <c r="EV10" s="63">
        <f t="shared" si="61"/>
        <v>4998.3713408739577</v>
      </c>
      <c r="EW10" s="63">
        <f t="shared" si="62"/>
        <v>2749.1042374806771</v>
      </c>
      <c r="EX10" s="63">
        <f t="shared" si="63"/>
        <v>40291.708537376027</v>
      </c>
      <c r="EY10" s="63">
        <f t="shared" si="64"/>
        <v>22160.439695556819</v>
      </c>
      <c r="EZ10" s="63">
        <f t="shared" si="151"/>
        <v>749.75570113109359</v>
      </c>
      <c r="FA10" s="63">
        <f t="shared" si="152"/>
        <v>412.36563562210154</v>
      </c>
      <c r="FB10" s="63">
        <f t="shared" si="153"/>
        <v>6043.7562806064043</v>
      </c>
      <c r="FC10" s="63">
        <f t="shared" si="154"/>
        <v>3324.0659543335228</v>
      </c>
      <c r="FD10" s="63">
        <f t="shared" si="65"/>
        <v>3477.1278893036229</v>
      </c>
      <c r="FE10" s="63">
        <f t="shared" si="66"/>
        <v>1912.4203391169926</v>
      </c>
      <c r="FF10" s="63">
        <f t="shared" si="67"/>
        <v>28029.014634696367</v>
      </c>
      <c r="FG10" s="63">
        <f t="shared" si="68"/>
        <v>15415.958049083003</v>
      </c>
      <c r="FH10" s="63">
        <f t="shared" si="155"/>
        <v>521.5691833955434</v>
      </c>
      <c r="FI10" s="63">
        <f t="shared" si="156"/>
        <v>286.86305086754891</v>
      </c>
      <c r="FJ10" s="63">
        <f t="shared" si="157"/>
        <v>4204.3521952044548</v>
      </c>
      <c r="FK10" s="63">
        <f t="shared" si="158"/>
        <v>2312.3937073624502</v>
      </c>
      <c r="FL10" s="63">
        <f t="shared" si="69"/>
        <v>3694.4483823850992</v>
      </c>
      <c r="FM10" s="63">
        <f t="shared" si="70"/>
        <v>2031.9466103118048</v>
      </c>
      <c r="FN10" s="63">
        <f t="shared" si="71"/>
        <v>29780.828049364893</v>
      </c>
      <c r="FO10" s="63">
        <f t="shared" si="72"/>
        <v>16379.455427150691</v>
      </c>
      <c r="FP10" s="63">
        <f t="shared" si="159"/>
        <v>554.16725735776481</v>
      </c>
      <c r="FQ10" s="63">
        <f t="shared" si="160"/>
        <v>304.7919915467707</v>
      </c>
      <c r="FR10" s="63">
        <f t="shared" si="161"/>
        <v>4467.1242074047341</v>
      </c>
      <c r="FS10" s="63">
        <f t="shared" si="162"/>
        <v>2456.9183140726036</v>
      </c>
      <c r="FT10" s="63">
        <f t="shared" si="73"/>
        <v>869.28197232590571</v>
      </c>
      <c r="FU10" s="63">
        <f t="shared" si="74"/>
        <v>478.10508477924816</v>
      </c>
      <c r="FV10" s="63">
        <f t="shared" si="75"/>
        <v>7007.2536586740916</v>
      </c>
      <c r="FW10" s="63">
        <f t="shared" si="76"/>
        <v>3853.9895122707508</v>
      </c>
      <c r="FX10" s="63">
        <f t="shared" si="163"/>
        <v>130.39229584888585</v>
      </c>
      <c r="FY10" s="63">
        <f t="shared" si="164"/>
        <v>71.715762716887227</v>
      </c>
      <c r="FZ10" s="63">
        <f t="shared" si="165"/>
        <v>1051.0880488011137</v>
      </c>
      <c r="GA10" s="63">
        <f t="shared" si="166"/>
        <v>578.09842684061255</v>
      </c>
      <c r="GB10" s="90">
        <f t="shared" si="167"/>
        <v>196913.39077499998</v>
      </c>
      <c r="GC10" s="93">
        <f t="shared" si="168"/>
        <v>108302.36492624997</v>
      </c>
      <c r="GD10" s="94">
        <f t="shared" si="169"/>
        <v>137088.26492625003</v>
      </c>
    </row>
    <row r="11" spans="1:186" x14ac:dyDescent="0.5">
      <c r="A11" s="19" t="s">
        <v>260</v>
      </c>
      <c r="B11" s="19" t="s">
        <v>79</v>
      </c>
      <c r="C11" s="19" t="s">
        <v>98</v>
      </c>
      <c r="D11" s="19" t="s">
        <v>12</v>
      </c>
      <c r="E11" s="19" t="s">
        <v>162</v>
      </c>
      <c r="F11" s="85">
        <v>180156.71707499982</v>
      </c>
      <c r="G11" s="86">
        <v>99086.194391249912</v>
      </c>
      <c r="H11" s="86">
        <v>4</v>
      </c>
      <c r="I11" s="63">
        <v>66376.721311475412</v>
      </c>
      <c r="J11" s="87">
        <f t="shared" si="77"/>
        <v>0.36843878146293357</v>
      </c>
      <c r="K11" s="88">
        <v>99086.194391249912</v>
      </c>
      <c r="L11" s="63">
        <f t="shared" si="0"/>
        <v>36507.196721311484</v>
      </c>
      <c r="M11" s="63">
        <v>1106.2786885245894</v>
      </c>
      <c r="N11" s="87">
        <f t="shared" si="78"/>
        <v>6.1406463577155547E-3</v>
      </c>
      <c r="O11" s="63">
        <f t="shared" si="79"/>
        <v>608.45327868852416</v>
      </c>
      <c r="P11" s="63">
        <v>0</v>
      </c>
      <c r="Q11" s="87">
        <f t="shared" si="80"/>
        <v>0</v>
      </c>
      <c r="R11" s="63">
        <f t="shared" si="81"/>
        <v>0</v>
      </c>
      <c r="S11" s="63">
        <v>0</v>
      </c>
      <c r="T11" s="87">
        <f t="shared" si="82"/>
        <v>0</v>
      </c>
      <c r="U11" s="63">
        <f t="shared" si="83"/>
        <v>0</v>
      </c>
      <c r="V11" s="63">
        <v>67483</v>
      </c>
      <c r="W11" s="63">
        <f t="shared" si="1"/>
        <v>37115.650000000009</v>
      </c>
      <c r="X11" s="88">
        <v>39253.572155000082</v>
      </c>
      <c r="Y11" s="87">
        <f t="shared" si="84"/>
        <v>0.21788569858685145</v>
      </c>
      <c r="Z11" s="88">
        <f t="shared" si="85"/>
        <v>21589.464685250048</v>
      </c>
      <c r="AA11" s="88">
        <v>73420.14491999973</v>
      </c>
      <c r="AB11" s="87">
        <f t="shared" si="86"/>
        <v>0.4075348735924994</v>
      </c>
      <c r="AC11" s="88">
        <f t="shared" si="87"/>
        <v>40381.079705999859</v>
      </c>
      <c r="AD11" s="63">
        <f t="shared" si="2"/>
        <v>112673.71707499982</v>
      </c>
      <c r="AE11" s="63">
        <f t="shared" si="88"/>
        <v>61970.544391249903</v>
      </c>
      <c r="AF11" s="89">
        <f t="shared" si="3"/>
        <v>180156.71707499982</v>
      </c>
      <c r="AG11" s="89">
        <f t="shared" si="89"/>
        <v>99086.194391249912</v>
      </c>
      <c r="AH11" s="63">
        <f t="shared" si="4"/>
        <v>11947.809836065573</v>
      </c>
      <c r="AI11" s="63">
        <f t="shared" si="5"/>
        <v>6571.2954098360669</v>
      </c>
      <c r="AJ11" s="63">
        <f t="shared" si="6"/>
        <v>0</v>
      </c>
      <c r="AK11" s="63">
        <f t="shared" si="7"/>
        <v>0</v>
      </c>
      <c r="AL11" s="63">
        <f t="shared" si="90"/>
        <v>1792.1714754098359</v>
      </c>
      <c r="AM11" s="63">
        <f t="shared" si="91"/>
        <v>985.69431147541002</v>
      </c>
      <c r="AN11" s="63">
        <f t="shared" si="92"/>
        <v>0</v>
      </c>
      <c r="AO11" s="63">
        <f t="shared" si="93"/>
        <v>0</v>
      </c>
      <c r="AP11" s="63">
        <f t="shared" si="8"/>
        <v>14602.87868852459</v>
      </c>
      <c r="AQ11" s="63">
        <f t="shared" si="9"/>
        <v>8031.5832786885267</v>
      </c>
      <c r="AR11" s="63">
        <f t="shared" si="10"/>
        <v>0</v>
      </c>
      <c r="AS11" s="63">
        <f t="shared" si="11"/>
        <v>0</v>
      </c>
      <c r="AT11" s="63">
        <f t="shared" si="94"/>
        <v>2190.4318032786882</v>
      </c>
      <c r="AU11" s="63">
        <f t="shared" si="95"/>
        <v>1204.737491803279</v>
      </c>
      <c r="AV11" s="63">
        <f t="shared" si="96"/>
        <v>0</v>
      </c>
      <c r="AW11" s="63">
        <f t="shared" si="97"/>
        <v>0</v>
      </c>
      <c r="AX11" s="63">
        <f t="shared" si="12"/>
        <v>14602.87868852459</v>
      </c>
      <c r="AY11" s="63">
        <f t="shared" si="13"/>
        <v>8031.5832786885267</v>
      </c>
      <c r="AZ11" s="63">
        <f t="shared" si="14"/>
        <v>0</v>
      </c>
      <c r="BA11" s="63">
        <f t="shared" si="15"/>
        <v>0</v>
      </c>
      <c r="BB11" s="63">
        <f t="shared" si="98"/>
        <v>2190.4318032786882</v>
      </c>
      <c r="BC11" s="63">
        <f t="shared" si="99"/>
        <v>1204.737491803279</v>
      </c>
      <c r="BD11" s="63">
        <f t="shared" si="100"/>
        <v>0</v>
      </c>
      <c r="BE11" s="63">
        <f t="shared" si="101"/>
        <v>0</v>
      </c>
      <c r="BF11" s="63">
        <f t="shared" si="16"/>
        <v>10620.275409836066</v>
      </c>
      <c r="BG11" s="63">
        <f t="shared" si="17"/>
        <v>5841.151475409838</v>
      </c>
      <c r="BH11" s="63">
        <f t="shared" si="18"/>
        <v>0</v>
      </c>
      <c r="BI11" s="63">
        <f t="shared" si="19"/>
        <v>0</v>
      </c>
      <c r="BJ11" s="63">
        <f t="shared" si="102"/>
        <v>1593.0413114754099</v>
      </c>
      <c r="BK11" s="63">
        <f t="shared" si="103"/>
        <v>876.1727213114757</v>
      </c>
      <c r="BL11" s="63">
        <f t="shared" si="104"/>
        <v>0</v>
      </c>
      <c r="BM11" s="63">
        <f t="shared" si="105"/>
        <v>0</v>
      </c>
      <c r="BN11" s="63">
        <f t="shared" si="20"/>
        <v>11284.042622950821</v>
      </c>
      <c r="BO11" s="63">
        <f t="shared" si="21"/>
        <v>6206.2234426229525</v>
      </c>
      <c r="BP11" s="63">
        <f t="shared" si="22"/>
        <v>0</v>
      </c>
      <c r="BQ11" s="63">
        <f t="shared" si="23"/>
        <v>0</v>
      </c>
      <c r="BR11" s="63">
        <f t="shared" si="106"/>
        <v>1692.6063934426231</v>
      </c>
      <c r="BS11" s="63">
        <f t="shared" si="107"/>
        <v>930.9335163934428</v>
      </c>
      <c r="BT11" s="63">
        <f t="shared" si="108"/>
        <v>0</v>
      </c>
      <c r="BU11" s="63">
        <f t="shared" si="109"/>
        <v>0</v>
      </c>
      <c r="BV11" s="63">
        <f t="shared" si="24"/>
        <v>3318.8360655737706</v>
      </c>
      <c r="BW11" s="63">
        <f t="shared" si="25"/>
        <v>1825.3598360655742</v>
      </c>
      <c r="BX11" s="63">
        <f t="shared" si="26"/>
        <v>0</v>
      </c>
      <c r="BY11" s="63">
        <f t="shared" si="27"/>
        <v>0</v>
      </c>
      <c r="BZ11" s="63">
        <f t="shared" si="110"/>
        <v>497.82540983606555</v>
      </c>
      <c r="CA11" s="63">
        <f t="shared" si="111"/>
        <v>273.80397540983614</v>
      </c>
      <c r="CB11" s="63">
        <f t="shared" si="112"/>
        <v>0</v>
      </c>
      <c r="CC11" s="63">
        <f t="shared" si="113"/>
        <v>0</v>
      </c>
      <c r="CD11" s="90">
        <f t="shared" si="114"/>
        <v>66376.721311475412</v>
      </c>
      <c r="CE11" s="90">
        <f t="shared" si="115"/>
        <v>36507.196721311484</v>
      </c>
      <c r="CF11" s="63">
        <f t="shared" si="28"/>
        <v>199.13016393442609</v>
      </c>
      <c r="CG11" s="63">
        <f t="shared" si="29"/>
        <v>109.52159016393435</v>
      </c>
      <c r="CH11" s="63">
        <f t="shared" si="30"/>
        <v>0</v>
      </c>
      <c r="CI11" s="63">
        <f t="shared" si="31"/>
        <v>0</v>
      </c>
      <c r="CJ11" s="63">
        <f t="shared" si="116"/>
        <v>29.869524590163913</v>
      </c>
      <c r="CK11" s="63">
        <f t="shared" si="117"/>
        <v>16.428238524590153</v>
      </c>
      <c r="CL11" s="63">
        <f t="shared" si="118"/>
        <v>0</v>
      </c>
      <c r="CM11" s="63">
        <f t="shared" si="119"/>
        <v>0</v>
      </c>
      <c r="CN11" s="63">
        <f t="shared" si="32"/>
        <v>243.38131147540966</v>
      </c>
      <c r="CO11" s="63">
        <f t="shared" si="33"/>
        <v>133.85972131147531</v>
      </c>
      <c r="CP11" s="63">
        <f t="shared" si="34"/>
        <v>0</v>
      </c>
      <c r="CQ11" s="63">
        <f t="shared" si="35"/>
        <v>0</v>
      </c>
      <c r="CR11" s="63">
        <f t="shared" si="120"/>
        <v>36.507196721311445</v>
      </c>
      <c r="CS11" s="63">
        <f t="shared" si="121"/>
        <v>20.078958196721295</v>
      </c>
      <c r="CT11" s="63">
        <f t="shared" si="122"/>
        <v>0</v>
      </c>
      <c r="CU11" s="63">
        <f t="shared" si="123"/>
        <v>0</v>
      </c>
      <c r="CV11" s="63">
        <f t="shared" si="36"/>
        <v>243.38131147540966</v>
      </c>
      <c r="CW11" s="63">
        <f t="shared" si="37"/>
        <v>133.85972131147531</v>
      </c>
      <c r="CX11" s="63">
        <f t="shared" si="38"/>
        <v>0</v>
      </c>
      <c r="CY11" s="63">
        <f t="shared" si="39"/>
        <v>0</v>
      </c>
      <c r="CZ11" s="63">
        <f t="shared" si="124"/>
        <v>36.507196721311445</v>
      </c>
      <c r="DA11" s="63">
        <f t="shared" si="125"/>
        <v>20.078958196721295</v>
      </c>
      <c r="DB11" s="63">
        <f t="shared" si="126"/>
        <v>0</v>
      </c>
      <c r="DC11" s="63">
        <f t="shared" si="127"/>
        <v>0</v>
      </c>
      <c r="DD11" s="63">
        <f t="shared" si="40"/>
        <v>177.0045901639343</v>
      </c>
      <c r="DE11" s="63">
        <f t="shared" si="41"/>
        <v>97.352524590163867</v>
      </c>
      <c r="DF11" s="63">
        <f t="shared" si="42"/>
        <v>0</v>
      </c>
      <c r="DG11" s="63">
        <f t="shared" si="43"/>
        <v>0</v>
      </c>
      <c r="DH11" s="63">
        <f t="shared" si="128"/>
        <v>26.550688524590143</v>
      </c>
      <c r="DI11" s="63">
        <f t="shared" si="129"/>
        <v>14.60287868852458</v>
      </c>
      <c r="DJ11" s="63">
        <f t="shared" si="130"/>
        <v>0</v>
      </c>
      <c r="DK11" s="63">
        <f t="shared" si="131"/>
        <v>0</v>
      </c>
      <c r="DL11" s="63">
        <f t="shared" si="44"/>
        <v>188.06737704918021</v>
      </c>
      <c r="DM11" s="63">
        <f t="shared" si="45"/>
        <v>103.43705737704911</v>
      </c>
      <c r="DN11" s="63">
        <f t="shared" si="46"/>
        <v>0</v>
      </c>
      <c r="DO11" s="63">
        <f t="shared" si="47"/>
        <v>0</v>
      </c>
      <c r="DP11" s="63">
        <f t="shared" si="132"/>
        <v>28.210106557377031</v>
      </c>
      <c r="DQ11" s="63">
        <f t="shared" si="133"/>
        <v>15.515558606557367</v>
      </c>
      <c r="DR11" s="63">
        <f t="shared" si="134"/>
        <v>0</v>
      </c>
      <c r="DS11" s="63">
        <f t="shared" si="135"/>
        <v>0</v>
      </c>
      <c r="DT11" s="63">
        <f t="shared" si="48"/>
        <v>55.313934426229473</v>
      </c>
      <c r="DU11" s="63">
        <f t="shared" si="49"/>
        <v>30.422663934426211</v>
      </c>
      <c r="DV11" s="63">
        <f t="shared" si="50"/>
        <v>0</v>
      </c>
      <c r="DW11" s="63">
        <f t="shared" si="51"/>
        <v>0</v>
      </c>
      <c r="DX11" s="63">
        <f t="shared" si="136"/>
        <v>8.2970901639344206</v>
      </c>
      <c r="DY11" s="63">
        <f t="shared" si="137"/>
        <v>4.5633995901639315</v>
      </c>
      <c r="DZ11" s="63">
        <f t="shared" si="138"/>
        <v>0</v>
      </c>
      <c r="EA11" s="63">
        <f t="shared" si="139"/>
        <v>0</v>
      </c>
      <c r="EB11" s="90">
        <f t="shared" si="140"/>
        <v>1106.2786885245894</v>
      </c>
      <c r="EC11" s="90">
        <f t="shared" si="141"/>
        <v>608.45327868852405</v>
      </c>
      <c r="ED11" s="91">
        <f t="shared" si="52"/>
        <v>67483</v>
      </c>
      <c r="EE11" s="92">
        <f t="shared" si="142"/>
        <v>37115.650000000009</v>
      </c>
      <c r="EF11" s="63">
        <f t="shared" si="53"/>
        <v>7065.6429879000143</v>
      </c>
      <c r="EG11" s="63">
        <f t="shared" si="54"/>
        <v>3886.1036433450085</v>
      </c>
      <c r="EH11" s="63">
        <f t="shared" si="55"/>
        <v>13215.626085599952</v>
      </c>
      <c r="EI11" s="63">
        <f t="shared" si="56"/>
        <v>7268.5943470799739</v>
      </c>
      <c r="EJ11" s="63">
        <f t="shared" si="143"/>
        <v>1059.8464481850021</v>
      </c>
      <c r="EK11" s="63">
        <f t="shared" si="144"/>
        <v>582.91554650175124</v>
      </c>
      <c r="EL11" s="63">
        <f t="shared" si="145"/>
        <v>1982.3439128399928</v>
      </c>
      <c r="EM11" s="63">
        <f t="shared" si="146"/>
        <v>1090.289152061996</v>
      </c>
      <c r="EN11" s="63">
        <f t="shared" si="57"/>
        <v>8635.7858741000182</v>
      </c>
      <c r="EO11" s="63">
        <f t="shared" si="58"/>
        <v>4749.682230755011</v>
      </c>
      <c r="EP11" s="63">
        <f t="shared" si="59"/>
        <v>16152.43188239994</v>
      </c>
      <c r="EQ11" s="63">
        <f t="shared" si="60"/>
        <v>8883.8375353199681</v>
      </c>
      <c r="ER11" s="63">
        <f t="shared" si="147"/>
        <v>1295.3678811150028</v>
      </c>
      <c r="ES11" s="63">
        <f t="shared" si="148"/>
        <v>712.45233461325165</v>
      </c>
      <c r="ET11" s="63">
        <f t="shared" si="149"/>
        <v>2422.8647823599908</v>
      </c>
      <c r="EU11" s="63">
        <f t="shared" si="150"/>
        <v>1332.5756302979951</v>
      </c>
      <c r="EV11" s="63">
        <f t="shared" si="61"/>
        <v>9028.3215956500189</v>
      </c>
      <c r="EW11" s="63">
        <f t="shared" si="62"/>
        <v>4965.5768776075111</v>
      </c>
      <c r="EX11" s="63">
        <f t="shared" si="63"/>
        <v>16886.63333159994</v>
      </c>
      <c r="EY11" s="63">
        <f t="shared" si="64"/>
        <v>9287.6483323799675</v>
      </c>
      <c r="EZ11" s="63">
        <f t="shared" si="151"/>
        <v>1354.2482393475027</v>
      </c>
      <c r="FA11" s="63">
        <f t="shared" si="152"/>
        <v>744.83653164112661</v>
      </c>
      <c r="FB11" s="63">
        <f t="shared" si="153"/>
        <v>2532.9949997399908</v>
      </c>
      <c r="FC11" s="63">
        <f t="shared" si="154"/>
        <v>1393.1472498569951</v>
      </c>
      <c r="FD11" s="63">
        <f t="shared" si="65"/>
        <v>6280.5715448000128</v>
      </c>
      <c r="FE11" s="63">
        <f t="shared" si="66"/>
        <v>3454.314349640008</v>
      </c>
      <c r="FF11" s="63">
        <f t="shared" si="67"/>
        <v>11747.223187199957</v>
      </c>
      <c r="FG11" s="63">
        <f t="shared" si="68"/>
        <v>6460.9727529599777</v>
      </c>
      <c r="FH11" s="63">
        <f t="shared" si="155"/>
        <v>942.08573172000183</v>
      </c>
      <c r="FI11" s="63">
        <f t="shared" si="156"/>
        <v>518.1471524460012</v>
      </c>
      <c r="FJ11" s="63">
        <f t="shared" si="157"/>
        <v>1762.0834780799935</v>
      </c>
      <c r="FK11" s="63">
        <f t="shared" si="158"/>
        <v>969.14591294399656</v>
      </c>
      <c r="FL11" s="63">
        <f t="shared" si="69"/>
        <v>6673.1072663500145</v>
      </c>
      <c r="FM11" s="63">
        <f t="shared" si="70"/>
        <v>3670.2089964925085</v>
      </c>
      <c r="FN11" s="63">
        <f t="shared" si="71"/>
        <v>12481.424636399955</v>
      </c>
      <c r="FO11" s="63">
        <f t="shared" si="72"/>
        <v>6864.7835500199762</v>
      </c>
      <c r="FP11" s="63">
        <f t="shared" si="159"/>
        <v>1000.9660899525021</v>
      </c>
      <c r="FQ11" s="63">
        <f t="shared" si="160"/>
        <v>550.53134947387628</v>
      </c>
      <c r="FR11" s="63">
        <f t="shared" si="161"/>
        <v>1872.2136954599932</v>
      </c>
      <c r="FS11" s="63">
        <f t="shared" si="162"/>
        <v>1029.7175325029964</v>
      </c>
      <c r="FT11" s="63">
        <f t="shared" si="73"/>
        <v>1570.1428862000032</v>
      </c>
      <c r="FU11" s="63">
        <f t="shared" si="74"/>
        <v>863.578587410002</v>
      </c>
      <c r="FV11" s="63">
        <f t="shared" si="75"/>
        <v>2936.8057967999894</v>
      </c>
      <c r="FW11" s="63">
        <f t="shared" si="76"/>
        <v>1615.2431882399944</v>
      </c>
      <c r="FX11" s="63">
        <f t="shared" si="163"/>
        <v>235.52143293000046</v>
      </c>
      <c r="FY11" s="63">
        <f t="shared" si="164"/>
        <v>129.5367881115003</v>
      </c>
      <c r="FZ11" s="63">
        <f t="shared" si="165"/>
        <v>440.52086951999837</v>
      </c>
      <c r="GA11" s="63">
        <f t="shared" si="166"/>
        <v>242.28647823599914</v>
      </c>
      <c r="GB11" s="90">
        <f t="shared" si="167"/>
        <v>112673.71707499982</v>
      </c>
      <c r="GC11" s="93">
        <f t="shared" si="168"/>
        <v>61970.54439124991</v>
      </c>
      <c r="GD11" s="94">
        <f t="shared" si="169"/>
        <v>99086.194391249912</v>
      </c>
    </row>
    <row r="12" spans="1:186" x14ac:dyDescent="0.5">
      <c r="A12" s="19" t="s">
        <v>260</v>
      </c>
      <c r="B12" s="19" t="s">
        <v>90</v>
      </c>
      <c r="C12" s="19" t="s">
        <v>122</v>
      </c>
      <c r="D12" s="19" t="s">
        <v>14</v>
      </c>
      <c r="E12" s="19" t="s">
        <v>163</v>
      </c>
      <c r="F12" s="85">
        <v>74399.829674999928</v>
      </c>
      <c r="G12" s="86">
        <v>33479.923353749968</v>
      </c>
      <c r="H12" s="86">
        <v>2.8000000000000007</v>
      </c>
      <c r="I12" s="63">
        <v>0</v>
      </c>
      <c r="J12" s="87">
        <f t="shared" si="77"/>
        <v>0</v>
      </c>
      <c r="K12" s="88">
        <v>33479.923353749968</v>
      </c>
      <c r="L12" s="63">
        <f t="shared" si="0"/>
        <v>0</v>
      </c>
      <c r="M12" s="63">
        <v>0</v>
      </c>
      <c r="N12" s="87">
        <f t="shared" si="78"/>
        <v>0</v>
      </c>
      <c r="O12" s="63">
        <f t="shared" si="79"/>
        <v>0</v>
      </c>
      <c r="P12" s="63">
        <v>0</v>
      </c>
      <c r="Q12" s="87">
        <f t="shared" si="80"/>
        <v>0</v>
      </c>
      <c r="R12" s="63">
        <f t="shared" si="81"/>
        <v>0</v>
      </c>
      <c r="S12" s="63">
        <v>0</v>
      </c>
      <c r="T12" s="87">
        <f t="shared" si="82"/>
        <v>0</v>
      </c>
      <c r="U12" s="63">
        <f t="shared" si="83"/>
        <v>0</v>
      </c>
      <c r="V12" s="63">
        <v>0</v>
      </c>
      <c r="W12" s="63">
        <f t="shared" si="1"/>
        <v>0</v>
      </c>
      <c r="X12" s="88">
        <v>8565.8102014837441</v>
      </c>
      <c r="Y12" s="87">
        <f t="shared" si="84"/>
        <v>0.11513212112046078</v>
      </c>
      <c r="Z12" s="88">
        <f t="shared" si="85"/>
        <v>3854.6145906676848</v>
      </c>
      <c r="AA12" s="88">
        <v>65834.019473516179</v>
      </c>
      <c r="AB12" s="87">
        <f t="shared" si="86"/>
        <v>0.8848678788795391</v>
      </c>
      <c r="AC12" s="88">
        <f t="shared" si="87"/>
        <v>29625.308763082277</v>
      </c>
      <c r="AD12" s="63">
        <f t="shared" si="2"/>
        <v>74399.829674999928</v>
      </c>
      <c r="AE12" s="63">
        <f t="shared" si="88"/>
        <v>33479.92335374996</v>
      </c>
      <c r="AF12" s="89">
        <f t="shared" si="3"/>
        <v>74399.829674999928</v>
      </c>
      <c r="AG12" s="89">
        <f t="shared" si="89"/>
        <v>33479.92335374996</v>
      </c>
      <c r="AH12" s="63">
        <f t="shared" si="4"/>
        <v>0</v>
      </c>
      <c r="AI12" s="63">
        <f t="shared" si="5"/>
        <v>0</v>
      </c>
      <c r="AJ12" s="63">
        <f t="shared" si="6"/>
        <v>0</v>
      </c>
      <c r="AK12" s="63">
        <f t="shared" si="7"/>
        <v>0</v>
      </c>
      <c r="AL12" s="63">
        <f t="shared" si="90"/>
        <v>0</v>
      </c>
      <c r="AM12" s="63">
        <f t="shared" si="91"/>
        <v>0</v>
      </c>
      <c r="AN12" s="63">
        <f t="shared" si="92"/>
        <v>0</v>
      </c>
      <c r="AO12" s="63">
        <f t="shared" si="93"/>
        <v>0</v>
      </c>
      <c r="AP12" s="63">
        <f t="shared" si="8"/>
        <v>0</v>
      </c>
      <c r="AQ12" s="63">
        <f t="shared" si="9"/>
        <v>0</v>
      </c>
      <c r="AR12" s="63">
        <f t="shared" si="10"/>
        <v>0</v>
      </c>
      <c r="AS12" s="63">
        <f t="shared" si="11"/>
        <v>0</v>
      </c>
      <c r="AT12" s="63">
        <f t="shared" si="94"/>
        <v>0</v>
      </c>
      <c r="AU12" s="63">
        <f t="shared" si="95"/>
        <v>0</v>
      </c>
      <c r="AV12" s="63">
        <f t="shared" si="96"/>
        <v>0</v>
      </c>
      <c r="AW12" s="63">
        <f t="shared" si="97"/>
        <v>0</v>
      </c>
      <c r="AX12" s="63">
        <f t="shared" si="12"/>
        <v>0</v>
      </c>
      <c r="AY12" s="63">
        <f t="shared" si="13"/>
        <v>0</v>
      </c>
      <c r="AZ12" s="63">
        <f t="shared" si="14"/>
        <v>0</v>
      </c>
      <c r="BA12" s="63">
        <f t="shared" si="15"/>
        <v>0</v>
      </c>
      <c r="BB12" s="63">
        <f t="shared" si="98"/>
        <v>0</v>
      </c>
      <c r="BC12" s="63">
        <f t="shared" si="99"/>
        <v>0</v>
      </c>
      <c r="BD12" s="63">
        <f t="shared" si="100"/>
        <v>0</v>
      </c>
      <c r="BE12" s="63">
        <f t="shared" si="101"/>
        <v>0</v>
      </c>
      <c r="BF12" s="63">
        <f t="shared" si="16"/>
        <v>0</v>
      </c>
      <c r="BG12" s="63">
        <f t="shared" si="17"/>
        <v>0</v>
      </c>
      <c r="BH12" s="63">
        <f t="shared" si="18"/>
        <v>0</v>
      </c>
      <c r="BI12" s="63">
        <f t="shared" si="19"/>
        <v>0</v>
      </c>
      <c r="BJ12" s="63">
        <f t="shared" si="102"/>
        <v>0</v>
      </c>
      <c r="BK12" s="63">
        <f t="shared" si="103"/>
        <v>0</v>
      </c>
      <c r="BL12" s="63">
        <f t="shared" si="104"/>
        <v>0</v>
      </c>
      <c r="BM12" s="63">
        <f t="shared" si="105"/>
        <v>0</v>
      </c>
      <c r="BN12" s="63">
        <f t="shared" si="20"/>
        <v>0</v>
      </c>
      <c r="BO12" s="63">
        <f t="shared" si="21"/>
        <v>0</v>
      </c>
      <c r="BP12" s="63">
        <f t="shared" si="22"/>
        <v>0</v>
      </c>
      <c r="BQ12" s="63">
        <f t="shared" si="23"/>
        <v>0</v>
      </c>
      <c r="BR12" s="63">
        <f t="shared" si="106"/>
        <v>0</v>
      </c>
      <c r="BS12" s="63">
        <f t="shared" si="107"/>
        <v>0</v>
      </c>
      <c r="BT12" s="63">
        <f t="shared" si="108"/>
        <v>0</v>
      </c>
      <c r="BU12" s="63">
        <f t="shared" si="109"/>
        <v>0</v>
      </c>
      <c r="BV12" s="63">
        <f t="shared" si="24"/>
        <v>0</v>
      </c>
      <c r="BW12" s="63">
        <f t="shared" si="25"/>
        <v>0</v>
      </c>
      <c r="BX12" s="63">
        <f t="shared" si="26"/>
        <v>0</v>
      </c>
      <c r="BY12" s="63">
        <f t="shared" si="27"/>
        <v>0</v>
      </c>
      <c r="BZ12" s="63">
        <f t="shared" si="110"/>
        <v>0</v>
      </c>
      <c r="CA12" s="63">
        <f t="shared" si="111"/>
        <v>0</v>
      </c>
      <c r="CB12" s="63">
        <f t="shared" si="112"/>
        <v>0</v>
      </c>
      <c r="CC12" s="63">
        <f t="shared" si="113"/>
        <v>0</v>
      </c>
      <c r="CD12" s="90">
        <f t="shared" si="114"/>
        <v>0</v>
      </c>
      <c r="CE12" s="90">
        <f t="shared" si="115"/>
        <v>0</v>
      </c>
      <c r="CF12" s="63">
        <f t="shared" si="28"/>
        <v>0</v>
      </c>
      <c r="CG12" s="63">
        <f t="shared" si="29"/>
        <v>0</v>
      </c>
      <c r="CH12" s="63">
        <f t="shared" si="30"/>
        <v>0</v>
      </c>
      <c r="CI12" s="63">
        <f t="shared" si="31"/>
        <v>0</v>
      </c>
      <c r="CJ12" s="63">
        <f t="shared" si="116"/>
        <v>0</v>
      </c>
      <c r="CK12" s="63">
        <f t="shared" si="117"/>
        <v>0</v>
      </c>
      <c r="CL12" s="63">
        <f t="shared" si="118"/>
        <v>0</v>
      </c>
      <c r="CM12" s="63">
        <f t="shared" si="119"/>
        <v>0</v>
      </c>
      <c r="CN12" s="63">
        <f t="shared" si="32"/>
        <v>0</v>
      </c>
      <c r="CO12" s="63">
        <f t="shared" si="33"/>
        <v>0</v>
      </c>
      <c r="CP12" s="63">
        <f t="shared" si="34"/>
        <v>0</v>
      </c>
      <c r="CQ12" s="63">
        <f t="shared" si="35"/>
        <v>0</v>
      </c>
      <c r="CR12" s="63">
        <f t="shared" si="120"/>
        <v>0</v>
      </c>
      <c r="CS12" s="63">
        <f t="shared" si="121"/>
        <v>0</v>
      </c>
      <c r="CT12" s="63">
        <f t="shared" si="122"/>
        <v>0</v>
      </c>
      <c r="CU12" s="63">
        <f t="shared" si="123"/>
        <v>0</v>
      </c>
      <c r="CV12" s="63">
        <f t="shared" si="36"/>
        <v>0</v>
      </c>
      <c r="CW12" s="63">
        <f t="shared" si="37"/>
        <v>0</v>
      </c>
      <c r="CX12" s="63">
        <f t="shared" si="38"/>
        <v>0</v>
      </c>
      <c r="CY12" s="63">
        <f t="shared" si="39"/>
        <v>0</v>
      </c>
      <c r="CZ12" s="63">
        <f t="shared" si="124"/>
        <v>0</v>
      </c>
      <c r="DA12" s="63">
        <f t="shared" si="125"/>
        <v>0</v>
      </c>
      <c r="DB12" s="63">
        <f t="shared" si="126"/>
        <v>0</v>
      </c>
      <c r="DC12" s="63">
        <f t="shared" si="127"/>
        <v>0</v>
      </c>
      <c r="DD12" s="63">
        <f t="shared" si="40"/>
        <v>0</v>
      </c>
      <c r="DE12" s="63">
        <f t="shared" si="41"/>
        <v>0</v>
      </c>
      <c r="DF12" s="63">
        <f t="shared" si="42"/>
        <v>0</v>
      </c>
      <c r="DG12" s="63">
        <f t="shared" si="43"/>
        <v>0</v>
      </c>
      <c r="DH12" s="63">
        <f t="shared" si="128"/>
        <v>0</v>
      </c>
      <c r="DI12" s="63">
        <f t="shared" si="129"/>
        <v>0</v>
      </c>
      <c r="DJ12" s="63">
        <f t="shared" si="130"/>
        <v>0</v>
      </c>
      <c r="DK12" s="63">
        <f t="shared" si="131"/>
        <v>0</v>
      </c>
      <c r="DL12" s="63">
        <f t="shared" si="44"/>
        <v>0</v>
      </c>
      <c r="DM12" s="63">
        <f t="shared" si="45"/>
        <v>0</v>
      </c>
      <c r="DN12" s="63">
        <f t="shared" si="46"/>
        <v>0</v>
      </c>
      <c r="DO12" s="63">
        <f t="shared" si="47"/>
        <v>0</v>
      </c>
      <c r="DP12" s="63">
        <f t="shared" si="132"/>
        <v>0</v>
      </c>
      <c r="DQ12" s="63">
        <f t="shared" si="133"/>
        <v>0</v>
      </c>
      <c r="DR12" s="63">
        <f t="shared" si="134"/>
        <v>0</v>
      </c>
      <c r="DS12" s="63">
        <f t="shared" si="135"/>
        <v>0</v>
      </c>
      <c r="DT12" s="63">
        <f t="shared" si="48"/>
        <v>0</v>
      </c>
      <c r="DU12" s="63">
        <f t="shared" si="49"/>
        <v>0</v>
      </c>
      <c r="DV12" s="63">
        <f t="shared" si="50"/>
        <v>0</v>
      </c>
      <c r="DW12" s="63">
        <f t="shared" si="51"/>
        <v>0</v>
      </c>
      <c r="DX12" s="63">
        <f t="shared" si="136"/>
        <v>0</v>
      </c>
      <c r="DY12" s="63">
        <f t="shared" si="137"/>
        <v>0</v>
      </c>
      <c r="DZ12" s="63">
        <f t="shared" si="138"/>
        <v>0</v>
      </c>
      <c r="EA12" s="63">
        <f t="shared" si="139"/>
        <v>0</v>
      </c>
      <c r="EB12" s="90">
        <f t="shared" si="140"/>
        <v>0</v>
      </c>
      <c r="EC12" s="90">
        <f t="shared" si="141"/>
        <v>0</v>
      </c>
      <c r="ED12" s="91">
        <f t="shared" si="52"/>
        <v>0</v>
      </c>
      <c r="EE12" s="92">
        <f t="shared" si="142"/>
        <v>0</v>
      </c>
      <c r="EF12" s="63">
        <f t="shared" si="53"/>
        <v>1541.845836267074</v>
      </c>
      <c r="EG12" s="63">
        <f t="shared" si="54"/>
        <v>693.83062632018323</v>
      </c>
      <c r="EH12" s="63">
        <f t="shared" si="55"/>
        <v>11850.123505232912</v>
      </c>
      <c r="EI12" s="63">
        <f t="shared" si="56"/>
        <v>5332.5555773548094</v>
      </c>
      <c r="EJ12" s="63">
        <f t="shared" si="143"/>
        <v>231.27687544006108</v>
      </c>
      <c r="EK12" s="63">
        <f t="shared" si="144"/>
        <v>104.07459394802748</v>
      </c>
      <c r="EL12" s="63">
        <f t="shared" si="145"/>
        <v>1777.5185257849369</v>
      </c>
      <c r="EM12" s="63">
        <f t="shared" si="146"/>
        <v>799.88333660322144</v>
      </c>
      <c r="EN12" s="63">
        <f t="shared" si="57"/>
        <v>1884.4782443264237</v>
      </c>
      <c r="EO12" s="63">
        <f t="shared" si="58"/>
        <v>848.01520994689065</v>
      </c>
      <c r="EP12" s="63">
        <f t="shared" si="59"/>
        <v>14483.484284173559</v>
      </c>
      <c r="EQ12" s="63">
        <f t="shared" si="60"/>
        <v>6517.5679278781008</v>
      </c>
      <c r="ER12" s="63">
        <f t="shared" si="147"/>
        <v>282.67173664896353</v>
      </c>
      <c r="ES12" s="63">
        <f t="shared" si="148"/>
        <v>127.20228149203359</v>
      </c>
      <c r="ET12" s="63">
        <f t="shared" si="149"/>
        <v>2172.5226426260338</v>
      </c>
      <c r="EU12" s="63">
        <f t="shared" si="150"/>
        <v>977.63518918171508</v>
      </c>
      <c r="EV12" s="63">
        <f t="shared" si="61"/>
        <v>1970.1363463412613</v>
      </c>
      <c r="EW12" s="63">
        <f t="shared" si="62"/>
        <v>886.56135585356753</v>
      </c>
      <c r="EX12" s="63">
        <f t="shared" si="63"/>
        <v>15141.824478908722</v>
      </c>
      <c r="EY12" s="63">
        <f t="shared" si="64"/>
        <v>6813.8210155089237</v>
      </c>
      <c r="EZ12" s="63">
        <f t="shared" si="151"/>
        <v>295.52045195118916</v>
      </c>
      <c r="FA12" s="63">
        <f t="shared" si="152"/>
        <v>132.98420337803512</v>
      </c>
      <c r="FB12" s="63">
        <f t="shared" si="153"/>
        <v>2271.273671836308</v>
      </c>
      <c r="FC12" s="63">
        <f t="shared" si="154"/>
        <v>1022.0731523263385</v>
      </c>
      <c r="FD12" s="63">
        <f t="shared" si="65"/>
        <v>1370.529632237399</v>
      </c>
      <c r="FE12" s="63">
        <f t="shared" si="66"/>
        <v>616.73833450682957</v>
      </c>
      <c r="FF12" s="63">
        <f t="shared" si="67"/>
        <v>10533.44311576259</v>
      </c>
      <c r="FG12" s="63">
        <f t="shared" si="68"/>
        <v>4740.0494020931646</v>
      </c>
      <c r="FH12" s="63">
        <f t="shared" si="155"/>
        <v>205.57944483560985</v>
      </c>
      <c r="FI12" s="63">
        <f t="shared" si="156"/>
        <v>92.51075017602443</v>
      </c>
      <c r="FJ12" s="63">
        <f t="shared" si="157"/>
        <v>1580.0164673643883</v>
      </c>
      <c r="FK12" s="63">
        <f t="shared" si="158"/>
        <v>711.00741031397467</v>
      </c>
      <c r="FL12" s="63">
        <f t="shared" si="69"/>
        <v>1456.1877342522366</v>
      </c>
      <c r="FM12" s="63">
        <f t="shared" si="70"/>
        <v>655.28448041350646</v>
      </c>
      <c r="FN12" s="63">
        <f t="shared" si="71"/>
        <v>11191.783310497751</v>
      </c>
      <c r="FO12" s="63">
        <f t="shared" si="72"/>
        <v>5036.3024897239875</v>
      </c>
      <c r="FP12" s="63">
        <f t="shared" si="159"/>
        <v>218.42816013783548</v>
      </c>
      <c r="FQ12" s="63">
        <f t="shared" si="160"/>
        <v>98.292672062025972</v>
      </c>
      <c r="FR12" s="63">
        <f t="shared" si="161"/>
        <v>1678.7674965746626</v>
      </c>
      <c r="FS12" s="63">
        <f t="shared" si="162"/>
        <v>755.44537345859806</v>
      </c>
      <c r="FT12" s="63">
        <f t="shared" si="73"/>
        <v>342.63240805934976</v>
      </c>
      <c r="FU12" s="63">
        <f t="shared" si="74"/>
        <v>154.18458362670739</v>
      </c>
      <c r="FV12" s="63">
        <f t="shared" si="75"/>
        <v>2633.3607789406474</v>
      </c>
      <c r="FW12" s="63">
        <f t="shared" si="76"/>
        <v>1185.0123505232912</v>
      </c>
      <c r="FX12" s="63">
        <f t="shared" si="163"/>
        <v>51.394861208902462</v>
      </c>
      <c r="FY12" s="63">
        <f t="shared" si="164"/>
        <v>23.127687544006108</v>
      </c>
      <c r="FZ12" s="63">
        <f t="shared" si="165"/>
        <v>395.00411684109707</v>
      </c>
      <c r="GA12" s="63">
        <f t="shared" si="166"/>
        <v>177.75185257849367</v>
      </c>
      <c r="GB12" s="90">
        <f t="shared" si="167"/>
        <v>74399.829674999914</v>
      </c>
      <c r="GC12" s="93">
        <f t="shared" si="168"/>
        <v>33479.92335374996</v>
      </c>
      <c r="GD12" s="94">
        <f t="shared" si="169"/>
        <v>33479.92335374996</v>
      </c>
    </row>
    <row r="13" spans="1:186" x14ac:dyDescent="0.5">
      <c r="A13" s="19" t="s">
        <v>262</v>
      </c>
      <c r="B13" s="19" t="s">
        <v>8</v>
      </c>
      <c r="C13" s="19" t="s">
        <v>136</v>
      </c>
      <c r="D13" s="19" t="s">
        <v>15</v>
      </c>
      <c r="E13" s="19" t="s">
        <v>164</v>
      </c>
      <c r="F13" s="85">
        <v>59923.255274999981</v>
      </c>
      <c r="G13" s="86">
        <v>26965.464873749992</v>
      </c>
      <c r="H13" s="86">
        <v>2.8000000000000003</v>
      </c>
      <c r="I13" s="63">
        <v>6617.5161290322576</v>
      </c>
      <c r="J13" s="87">
        <f t="shared" si="77"/>
        <v>0.11043318822822847</v>
      </c>
      <c r="K13" s="88">
        <v>26965.464873749992</v>
      </c>
      <c r="L13" s="63">
        <f t="shared" si="0"/>
        <v>2977.882258064516</v>
      </c>
      <c r="M13" s="63">
        <v>108.48387096774188</v>
      </c>
      <c r="N13" s="87">
        <f t="shared" si="78"/>
        <v>1.8103801348889905E-3</v>
      </c>
      <c r="O13" s="63">
        <f t="shared" si="79"/>
        <v>48.817741935483845</v>
      </c>
      <c r="P13" s="63">
        <v>5691.6935483870966</v>
      </c>
      <c r="Q13" s="87">
        <f t="shared" si="80"/>
        <v>9.4983049940574146E-2</v>
      </c>
      <c r="R13" s="63">
        <f t="shared" si="81"/>
        <v>2561.2620967741932</v>
      </c>
      <c r="S13" s="63">
        <v>93.306451612903189</v>
      </c>
      <c r="T13" s="87">
        <f t="shared" si="82"/>
        <v>1.557099179353674E-3</v>
      </c>
      <c r="U13" s="63">
        <f t="shared" si="83"/>
        <v>41.987903225806434</v>
      </c>
      <c r="V13" s="63">
        <v>12511</v>
      </c>
      <c r="W13" s="63">
        <f t="shared" si="1"/>
        <v>5629.95</v>
      </c>
      <c r="X13" s="88">
        <v>1364.8188528057794</v>
      </c>
      <c r="Y13" s="87">
        <f t="shared" si="84"/>
        <v>2.2776113322654931E-2</v>
      </c>
      <c r="Z13" s="88">
        <f t="shared" si="85"/>
        <v>614.16848376260077</v>
      </c>
      <c r="AA13" s="88">
        <v>46047.436422194201</v>
      </c>
      <c r="AB13" s="87">
        <f t="shared" si="86"/>
        <v>0.7684401691942998</v>
      </c>
      <c r="AC13" s="88">
        <f t="shared" si="87"/>
        <v>20721.346389987393</v>
      </c>
      <c r="AD13" s="63">
        <f t="shared" si="2"/>
        <v>47412.255274999981</v>
      </c>
      <c r="AE13" s="63">
        <f t="shared" si="88"/>
        <v>21335.514873749995</v>
      </c>
      <c r="AF13" s="89">
        <f t="shared" si="3"/>
        <v>59923.255274999981</v>
      </c>
      <c r="AG13" s="89">
        <f t="shared" si="89"/>
        <v>26965.464873749996</v>
      </c>
      <c r="AH13" s="63">
        <f t="shared" si="4"/>
        <v>1191.1529032258063</v>
      </c>
      <c r="AI13" s="63">
        <f t="shared" si="5"/>
        <v>536.01880645161282</v>
      </c>
      <c r="AJ13" s="63">
        <f t="shared" si="6"/>
        <v>1024.5048387096774</v>
      </c>
      <c r="AK13" s="63">
        <f t="shared" si="7"/>
        <v>461.02717741935476</v>
      </c>
      <c r="AL13" s="63">
        <f t="shared" si="90"/>
        <v>178.67293548387093</v>
      </c>
      <c r="AM13" s="63">
        <f t="shared" si="91"/>
        <v>80.402820967741917</v>
      </c>
      <c r="AN13" s="63">
        <f t="shared" si="92"/>
        <v>153.6757258064516</v>
      </c>
      <c r="AO13" s="63">
        <f t="shared" si="93"/>
        <v>69.154076612903211</v>
      </c>
      <c r="AP13" s="63">
        <f t="shared" si="8"/>
        <v>1455.8535483870967</v>
      </c>
      <c r="AQ13" s="63">
        <f t="shared" si="9"/>
        <v>655.13409677419349</v>
      </c>
      <c r="AR13" s="63">
        <f t="shared" si="10"/>
        <v>1252.1725806451614</v>
      </c>
      <c r="AS13" s="63">
        <f t="shared" si="11"/>
        <v>563.47766129032254</v>
      </c>
      <c r="AT13" s="63">
        <f t="shared" si="94"/>
        <v>218.37803225806451</v>
      </c>
      <c r="AU13" s="63">
        <f t="shared" si="95"/>
        <v>98.270114516129027</v>
      </c>
      <c r="AV13" s="63">
        <f t="shared" si="96"/>
        <v>187.82588709677421</v>
      </c>
      <c r="AW13" s="63">
        <f t="shared" si="97"/>
        <v>84.521649193548384</v>
      </c>
      <c r="AX13" s="63">
        <f t="shared" si="12"/>
        <v>1455.8535483870967</v>
      </c>
      <c r="AY13" s="63">
        <f t="shared" si="13"/>
        <v>655.13409677419349</v>
      </c>
      <c r="AZ13" s="63">
        <f t="shared" si="14"/>
        <v>1252.1725806451614</v>
      </c>
      <c r="BA13" s="63">
        <f t="shared" si="15"/>
        <v>563.47766129032254</v>
      </c>
      <c r="BB13" s="63">
        <f t="shared" si="98"/>
        <v>218.37803225806451</v>
      </c>
      <c r="BC13" s="63">
        <f t="shared" si="99"/>
        <v>98.270114516129027</v>
      </c>
      <c r="BD13" s="63">
        <f t="shared" si="100"/>
        <v>187.82588709677421</v>
      </c>
      <c r="BE13" s="63">
        <f t="shared" si="101"/>
        <v>84.521649193548384</v>
      </c>
      <c r="BF13" s="63">
        <f t="shared" si="16"/>
        <v>1058.8025806451612</v>
      </c>
      <c r="BG13" s="63">
        <f t="shared" si="17"/>
        <v>476.46116129032259</v>
      </c>
      <c r="BH13" s="63">
        <f t="shared" si="18"/>
        <v>910.67096774193544</v>
      </c>
      <c r="BI13" s="63">
        <f t="shared" si="19"/>
        <v>409.80193548387092</v>
      </c>
      <c r="BJ13" s="63">
        <f t="shared" si="102"/>
        <v>158.82038709677417</v>
      </c>
      <c r="BK13" s="63">
        <f t="shared" si="103"/>
        <v>71.469174193548383</v>
      </c>
      <c r="BL13" s="63">
        <f t="shared" si="104"/>
        <v>136.60064516129032</v>
      </c>
      <c r="BM13" s="63">
        <f t="shared" si="105"/>
        <v>61.470290322580638</v>
      </c>
      <c r="BN13" s="63">
        <f t="shared" si="20"/>
        <v>1124.9777419354839</v>
      </c>
      <c r="BO13" s="63">
        <f t="shared" si="21"/>
        <v>506.23998387096776</v>
      </c>
      <c r="BP13" s="63">
        <f t="shared" si="22"/>
        <v>967.58790322580649</v>
      </c>
      <c r="BQ13" s="63">
        <f t="shared" si="23"/>
        <v>435.4145564516129</v>
      </c>
      <c r="BR13" s="63">
        <f t="shared" si="106"/>
        <v>168.74666129032258</v>
      </c>
      <c r="BS13" s="63">
        <f t="shared" si="107"/>
        <v>75.935997580645164</v>
      </c>
      <c r="BT13" s="63">
        <f t="shared" si="108"/>
        <v>145.13818548387096</v>
      </c>
      <c r="BU13" s="63">
        <f t="shared" si="109"/>
        <v>65.312183467741932</v>
      </c>
      <c r="BV13" s="63">
        <f t="shared" si="24"/>
        <v>330.8758064516129</v>
      </c>
      <c r="BW13" s="63">
        <f t="shared" si="25"/>
        <v>148.89411290322582</v>
      </c>
      <c r="BX13" s="63">
        <f t="shared" si="26"/>
        <v>284.58467741935482</v>
      </c>
      <c r="BY13" s="63">
        <f t="shared" si="27"/>
        <v>128.06310483870968</v>
      </c>
      <c r="BZ13" s="63">
        <f t="shared" si="110"/>
        <v>49.631370967741937</v>
      </c>
      <c r="CA13" s="63">
        <f t="shared" si="111"/>
        <v>22.334116935483873</v>
      </c>
      <c r="CB13" s="63">
        <f t="shared" si="112"/>
        <v>42.687701612903219</v>
      </c>
      <c r="CC13" s="63">
        <f t="shared" si="113"/>
        <v>19.209465725806449</v>
      </c>
      <c r="CD13" s="90">
        <f t="shared" si="114"/>
        <v>12309.209677419352</v>
      </c>
      <c r="CE13" s="90">
        <f t="shared" si="115"/>
        <v>5539.1443548387088</v>
      </c>
      <c r="CF13" s="63">
        <f t="shared" si="28"/>
        <v>19.527096774193538</v>
      </c>
      <c r="CG13" s="63">
        <f t="shared" si="29"/>
        <v>8.7871935483870924</v>
      </c>
      <c r="CH13" s="63">
        <f t="shared" si="30"/>
        <v>16.795161290322575</v>
      </c>
      <c r="CI13" s="63">
        <f t="shared" si="31"/>
        <v>7.5578225806451576</v>
      </c>
      <c r="CJ13" s="63">
        <f t="shared" si="116"/>
        <v>2.9290645161290305</v>
      </c>
      <c r="CK13" s="63">
        <f t="shared" si="117"/>
        <v>1.3180790322580638</v>
      </c>
      <c r="CL13" s="63">
        <f t="shared" si="118"/>
        <v>2.519274193548386</v>
      </c>
      <c r="CM13" s="63">
        <f t="shared" si="119"/>
        <v>1.1336733870967737</v>
      </c>
      <c r="CN13" s="63">
        <f t="shared" si="32"/>
        <v>23.866451612903212</v>
      </c>
      <c r="CO13" s="63">
        <f t="shared" si="33"/>
        <v>10.739903225806446</v>
      </c>
      <c r="CP13" s="63">
        <f t="shared" si="34"/>
        <v>20.527419354838703</v>
      </c>
      <c r="CQ13" s="63">
        <f t="shared" si="35"/>
        <v>9.2373387096774149</v>
      </c>
      <c r="CR13" s="63">
        <f t="shared" si="120"/>
        <v>3.5799677419354818</v>
      </c>
      <c r="CS13" s="63">
        <f t="shared" si="121"/>
        <v>1.6109854838709667</v>
      </c>
      <c r="CT13" s="63">
        <f t="shared" si="122"/>
        <v>3.0791129032258051</v>
      </c>
      <c r="CU13" s="63">
        <f t="shared" si="123"/>
        <v>1.3856008064516121</v>
      </c>
      <c r="CV13" s="63">
        <f t="shared" si="36"/>
        <v>23.866451612903212</v>
      </c>
      <c r="CW13" s="63">
        <f t="shared" si="37"/>
        <v>10.739903225806446</v>
      </c>
      <c r="CX13" s="63">
        <f t="shared" si="38"/>
        <v>20.527419354838703</v>
      </c>
      <c r="CY13" s="63">
        <f t="shared" si="39"/>
        <v>9.2373387096774149</v>
      </c>
      <c r="CZ13" s="63">
        <f t="shared" si="124"/>
        <v>3.5799677419354818</v>
      </c>
      <c r="DA13" s="63">
        <f t="shared" si="125"/>
        <v>1.6109854838709667</v>
      </c>
      <c r="DB13" s="63">
        <f t="shared" si="126"/>
        <v>3.0791129032258051</v>
      </c>
      <c r="DC13" s="63">
        <f t="shared" si="127"/>
        <v>1.3856008064516121</v>
      </c>
      <c r="DD13" s="63">
        <f t="shared" si="40"/>
        <v>17.357419354838701</v>
      </c>
      <c r="DE13" s="63">
        <f t="shared" si="41"/>
        <v>7.810838709677415</v>
      </c>
      <c r="DF13" s="63">
        <f t="shared" si="42"/>
        <v>14.92903225806451</v>
      </c>
      <c r="DG13" s="63">
        <f t="shared" si="43"/>
        <v>6.7180645161290293</v>
      </c>
      <c r="DH13" s="63">
        <f t="shared" si="128"/>
        <v>2.6036129032258049</v>
      </c>
      <c r="DI13" s="63">
        <f t="shared" si="129"/>
        <v>1.1716258064516123</v>
      </c>
      <c r="DJ13" s="63">
        <f t="shared" si="130"/>
        <v>2.2393548387096764</v>
      </c>
      <c r="DK13" s="63">
        <f t="shared" si="131"/>
        <v>1.0077096774193544</v>
      </c>
      <c r="DL13" s="63">
        <f t="shared" si="44"/>
        <v>18.442258064516121</v>
      </c>
      <c r="DM13" s="63">
        <f t="shared" si="45"/>
        <v>8.2990161290322551</v>
      </c>
      <c r="DN13" s="63">
        <f t="shared" si="46"/>
        <v>15.862096774193542</v>
      </c>
      <c r="DO13" s="63">
        <f t="shared" si="47"/>
        <v>7.1379435483870939</v>
      </c>
      <c r="DP13" s="63">
        <f t="shared" si="132"/>
        <v>2.7663387096774179</v>
      </c>
      <c r="DQ13" s="63">
        <f t="shared" si="133"/>
        <v>1.2448524193548383</v>
      </c>
      <c r="DR13" s="63">
        <f t="shared" si="134"/>
        <v>2.3793145161290314</v>
      </c>
      <c r="DS13" s="63">
        <f t="shared" si="135"/>
        <v>1.0706915322580641</v>
      </c>
      <c r="DT13" s="63">
        <f t="shared" si="48"/>
        <v>5.4241935483870947</v>
      </c>
      <c r="DU13" s="63">
        <f t="shared" si="49"/>
        <v>2.4408870967741922</v>
      </c>
      <c r="DV13" s="63">
        <f t="shared" si="50"/>
        <v>4.6653225806451593</v>
      </c>
      <c r="DW13" s="63">
        <f t="shared" si="51"/>
        <v>2.0993951612903219</v>
      </c>
      <c r="DX13" s="63">
        <f t="shared" si="136"/>
        <v>0.81362903225806416</v>
      </c>
      <c r="DY13" s="63">
        <f t="shared" si="137"/>
        <v>0.36613306451612881</v>
      </c>
      <c r="DZ13" s="63">
        <f t="shared" si="138"/>
        <v>0.69979838709677389</v>
      </c>
      <c r="EA13" s="63">
        <f t="shared" si="139"/>
        <v>0.31490927419354825</v>
      </c>
      <c r="EB13" s="90">
        <f t="shared" si="140"/>
        <v>201.79032258064504</v>
      </c>
      <c r="EC13" s="90">
        <f t="shared" si="141"/>
        <v>90.805645161290286</v>
      </c>
      <c r="ED13" s="91">
        <f t="shared" si="52"/>
        <v>12510.999999999998</v>
      </c>
      <c r="EE13" s="92">
        <f t="shared" si="142"/>
        <v>5629.9499999999989</v>
      </c>
      <c r="EF13" s="63">
        <f t="shared" si="53"/>
        <v>245.66739350504028</v>
      </c>
      <c r="EG13" s="63">
        <f t="shared" si="54"/>
        <v>110.55032707726814</v>
      </c>
      <c r="EH13" s="63">
        <f t="shared" si="55"/>
        <v>8288.5385559949555</v>
      </c>
      <c r="EI13" s="63">
        <f t="shared" si="56"/>
        <v>3729.8423501977304</v>
      </c>
      <c r="EJ13" s="63">
        <f t="shared" si="143"/>
        <v>36.850109025756041</v>
      </c>
      <c r="EK13" s="63">
        <f t="shared" si="144"/>
        <v>16.582549061590221</v>
      </c>
      <c r="EL13" s="63">
        <f t="shared" si="145"/>
        <v>1243.2807833992433</v>
      </c>
      <c r="EM13" s="63">
        <f t="shared" si="146"/>
        <v>559.47635252965949</v>
      </c>
      <c r="EN13" s="63">
        <f t="shared" si="57"/>
        <v>300.26014761727146</v>
      </c>
      <c r="EO13" s="63">
        <f t="shared" si="58"/>
        <v>135.11706642777216</v>
      </c>
      <c r="EP13" s="63">
        <f t="shared" si="59"/>
        <v>10130.436012882725</v>
      </c>
      <c r="EQ13" s="63">
        <f t="shared" si="60"/>
        <v>4558.6962057972269</v>
      </c>
      <c r="ER13" s="63">
        <f t="shared" si="147"/>
        <v>45.039022142590717</v>
      </c>
      <c r="ES13" s="63">
        <f t="shared" si="148"/>
        <v>20.267559964165823</v>
      </c>
      <c r="ET13" s="63">
        <f t="shared" si="149"/>
        <v>1519.5654019324086</v>
      </c>
      <c r="EU13" s="63">
        <f t="shared" si="150"/>
        <v>683.80443086958405</v>
      </c>
      <c r="EV13" s="63">
        <f t="shared" si="61"/>
        <v>313.90833614532926</v>
      </c>
      <c r="EW13" s="63">
        <f t="shared" si="62"/>
        <v>141.25875126539819</v>
      </c>
      <c r="EX13" s="63">
        <f t="shared" si="63"/>
        <v>10590.910377104667</v>
      </c>
      <c r="EY13" s="63">
        <f t="shared" si="64"/>
        <v>4765.909669697101</v>
      </c>
      <c r="EZ13" s="63">
        <f t="shared" si="151"/>
        <v>47.086250421799384</v>
      </c>
      <c r="FA13" s="63">
        <f t="shared" si="152"/>
        <v>21.188812689809726</v>
      </c>
      <c r="FB13" s="63">
        <f t="shared" si="153"/>
        <v>1588.6365565656999</v>
      </c>
      <c r="FC13" s="63">
        <f t="shared" si="154"/>
        <v>714.88645045456508</v>
      </c>
      <c r="FD13" s="63">
        <f t="shared" si="65"/>
        <v>218.37101644892471</v>
      </c>
      <c r="FE13" s="63">
        <f t="shared" si="66"/>
        <v>98.266957402016132</v>
      </c>
      <c r="FF13" s="63">
        <f t="shared" si="67"/>
        <v>7367.5898275510726</v>
      </c>
      <c r="FG13" s="63">
        <f t="shared" si="68"/>
        <v>3315.4154223979831</v>
      </c>
      <c r="FH13" s="63">
        <f t="shared" si="155"/>
        <v>32.755652467338706</v>
      </c>
      <c r="FI13" s="63">
        <f t="shared" si="156"/>
        <v>14.740043610302418</v>
      </c>
      <c r="FJ13" s="63">
        <f t="shared" si="157"/>
        <v>1105.1384741326608</v>
      </c>
      <c r="FK13" s="63">
        <f t="shared" si="158"/>
        <v>497.31231335969744</v>
      </c>
      <c r="FL13" s="63">
        <f t="shared" si="69"/>
        <v>232.01920497698254</v>
      </c>
      <c r="FM13" s="63">
        <f t="shared" si="70"/>
        <v>104.40864223964213</v>
      </c>
      <c r="FN13" s="63">
        <f t="shared" si="71"/>
        <v>7828.0641917730145</v>
      </c>
      <c r="FO13" s="63">
        <f t="shared" si="72"/>
        <v>3522.6288862978572</v>
      </c>
      <c r="FP13" s="63">
        <f t="shared" si="159"/>
        <v>34.80288074654738</v>
      </c>
      <c r="FQ13" s="63">
        <f t="shared" si="160"/>
        <v>15.66129633594632</v>
      </c>
      <c r="FR13" s="63">
        <f t="shared" si="161"/>
        <v>1174.2096287659522</v>
      </c>
      <c r="FS13" s="63">
        <f t="shared" si="162"/>
        <v>528.39433294467858</v>
      </c>
      <c r="FT13" s="63">
        <f t="shared" si="73"/>
        <v>54.592754112231177</v>
      </c>
      <c r="FU13" s="63">
        <f t="shared" si="74"/>
        <v>24.566739350504033</v>
      </c>
      <c r="FV13" s="63">
        <f t="shared" si="75"/>
        <v>1841.8974568877682</v>
      </c>
      <c r="FW13" s="63">
        <f t="shared" si="76"/>
        <v>828.85385559949577</v>
      </c>
      <c r="FX13" s="63">
        <f t="shared" si="163"/>
        <v>8.1889131168346765</v>
      </c>
      <c r="FY13" s="63">
        <f t="shared" si="164"/>
        <v>3.6850109025756046</v>
      </c>
      <c r="FZ13" s="63">
        <f t="shared" si="165"/>
        <v>276.2846185331652</v>
      </c>
      <c r="GA13" s="63">
        <f t="shared" si="166"/>
        <v>124.32807833992436</v>
      </c>
      <c r="GB13" s="90">
        <f t="shared" si="167"/>
        <v>47412.255274999981</v>
      </c>
      <c r="GC13" s="93">
        <f t="shared" si="168"/>
        <v>21335.514873749999</v>
      </c>
      <c r="GD13" s="94">
        <f t="shared" si="169"/>
        <v>26965.464873749996</v>
      </c>
    </row>
    <row r="14" spans="1:186" x14ac:dyDescent="0.5">
      <c r="A14" s="19" t="s">
        <v>259</v>
      </c>
      <c r="B14" s="19" t="s">
        <v>56</v>
      </c>
      <c r="C14" s="19" t="s">
        <v>127</v>
      </c>
      <c r="D14" s="19" t="s">
        <v>17</v>
      </c>
      <c r="E14" s="19" t="s">
        <v>165</v>
      </c>
      <c r="F14" s="85">
        <v>358453.30949999928</v>
      </c>
      <c r="G14" s="86">
        <v>179226.65474999964</v>
      </c>
      <c r="H14" s="86">
        <v>3.2</v>
      </c>
      <c r="I14" s="63">
        <v>17080.000000000004</v>
      </c>
      <c r="J14" s="87">
        <f t="shared" si="77"/>
        <v>4.764916251944952E-2</v>
      </c>
      <c r="K14" s="88">
        <v>179226.65474999964</v>
      </c>
      <c r="L14" s="63">
        <f t="shared" si="0"/>
        <v>8540.0000000000018</v>
      </c>
      <c r="M14" s="63">
        <v>3920.0000000000077</v>
      </c>
      <c r="N14" s="87">
        <f t="shared" si="78"/>
        <v>1.0935873365119581E-2</v>
      </c>
      <c r="O14" s="63">
        <f t="shared" si="79"/>
        <v>1960.0000000000039</v>
      </c>
      <c r="P14" s="63">
        <v>0</v>
      </c>
      <c r="Q14" s="87">
        <f t="shared" si="80"/>
        <v>0</v>
      </c>
      <c r="R14" s="63">
        <f t="shared" si="81"/>
        <v>0</v>
      </c>
      <c r="S14" s="63">
        <v>0</v>
      </c>
      <c r="T14" s="87">
        <f t="shared" si="82"/>
        <v>0</v>
      </c>
      <c r="U14" s="63">
        <f t="shared" si="83"/>
        <v>0</v>
      </c>
      <c r="V14" s="63">
        <v>21000</v>
      </c>
      <c r="W14" s="63">
        <f t="shared" si="1"/>
        <v>10500.000000000005</v>
      </c>
      <c r="X14" s="88">
        <v>83999.228963219648</v>
      </c>
      <c r="Y14" s="87">
        <f t="shared" si="84"/>
        <v>0.23433799252792173</v>
      </c>
      <c r="Z14" s="88">
        <f t="shared" si="85"/>
        <v>41999.614481609824</v>
      </c>
      <c r="AA14" s="88">
        <v>253454.08053677963</v>
      </c>
      <c r="AB14" s="87">
        <f t="shared" si="86"/>
        <v>0.70707697158750915</v>
      </c>
      <c r="AC14" s="88">
        <f t="shared" si="87"/>
        <v>126727.0402683898</v>
      </c>
      <c r="AD14" s="63">
        <f t="shared" si="2"/>
        <v>337453.30949999928</v>
      </c>
      <c r="AE14" s="63">
        <f t="shared" si="88"/>
        <v>168726.65474999964</v>
      </c>
      <c r="AF14" s="89">
        <f t="shared" si="3"/>
        <v>358453.30949999928</v>
      </c>
      <c r="AG14" s="89">
        <f t="shared" si="89"/>
        <v>179226.65474999964</v>
      </c>
      <c r="AH14" s="63">
        <f t="shared" si="4"/>
        <v>3074.4000000000005</v>
      </c>
      <c r="AI14" s="63">
        <f t="shared" si="5"/>
        <v>1537.2000000000003</v>
      </c>
      <c r="AJ14" s="63">
        <f t="shared" si="6"/>
        <v>0</v>
      </c>
      <c r="AK14" s="63">
        <f t="shared" si="7"/>
        <v>0</v>
      </c>
      <c r="AL14" s="63">
        <f t="shared" si="90"/>
        <v>461.16000000000008</v>
      </c>
      <c r="AM14" s="63">
        <f t="shared" si="91"/>
        <v>230.58000000000004</v>
      </c>
      <c r="AN14" s="63">
        <f t="shared" si="92"/>
        <v>0</v>
      </c>
      <c r="AO14" s="63">
        <f t="shared" si="93"/>
        <v>0</v>
      </c>
      <c r="AP14" s="63">
        <f t="shared" si="8"/>
        <v>3757.6000000000008</v>
      </c>
      <c r="AQ14" s="63">
        <f t="shared" si="9"/>
        <v>1878.8000000000004</v>
      </c>
      <c r="AR14" s="63">
        <f t="shared" si="10"/>
        <v>0</v>
      </c>
      <c r="AS14" s="63">
        <f t="shared" si="11"/>
        <v>0</v>
      </c>
      <c r="AT14" s="63">
        <f t="shared" si="94"/>
        <v>563.6400000000001</v>
      </c>
      <c r="AU14" s="63">
        <f t="shared" si="95"/>
        <v>281.82000000000005</v>
      </c>
      <c r="AV14" s="63">
        <f t="shared" si="96"/>
        <v>0</v>
      </c>
      <c r="AW14" s="63">
        <f t="shared" si="97"/>
        <v>0</v>
      </c>
      <c r="AX14" s="63">
        <f t="shared" si="12"/>
        <v>3757.6000000000008</v>
      </c>
      <c r="AY14" s="63">
        <f t="shared" si="13"/>
        <v>1878.8000000000004</v>
      </c>
      <c r="AZ14" s="63">
        <f t="shared" si="14"/>
        <v>0</v>
      </c>
      <c r="BA14" s="63">
        <f t="shared" si="15"/>
        <v>0</v>
      </c>
      <c r="BB14" s="63">
        <f t="shared" si="98"/>
        <v>563.6400000000001</v>
      </c>
      <c r="BC14" s="63">
        <f t="shared" si="99"/>
        <v>281.82000000000005</v>
      </c>
      <c r="BD14" s="63">
        <f t="shared" si="100"/>
        <v>0</v>
      </c>
      <c r="BE14" s="63">
        <f t="shared" si="101"/>
        <v>0</v>
      </c>
      <c r="BF14" s="63">
        <f t="shared" si="16"/>
        <v>2732.8000000000006</v>
      </c>
      <c r="BG14" s="63">
        <f t="shared" si="17"/>
        <v>1366.4000000000003</v>
      </c>
      <c r="BH14" s="63">
        <f t="shared" si="18"/>
        <v>0</v>
      </c>
      <c r="BI14" s="63">
        <f t="shared" si="19"/>
        <v>0</v>
      </c>
      <c r="BJ14" s="63">
        <f t="shared" si="102"/>
        <v>409.92000000000007</v>
      </c>
      <c r="BK14" s="63">
        <f t="shared" si="103"/>
        <v>204.96000000000004</v>
      </c>
      <c r="BL14" s="63">
        <f t="shared" si="104"/>
        <v>0</v>
      </c>
      <c r="BM14" s="63">
        <f t="shared" si="105"/>
        <v>0</v>
      </c>
      <c r="BN14" s="63">
        <f t="shared" si="20"/>
        <v>2903.6000000000008</v>
      </c>
      <c r="BO14" s="63">
        <f t="shared" si="21"/>
        <v>1451.8000000000004</v>
      </c>
      <c r="BP14" s="63">
        <f t="shared" si="22"/>
        <v>0</v>
      </c>
      <c r="BQ14" s="63">
        <f t="shared" si="23"/>
        <v>0</v>
      </c>
      <c r="BR14" s="63">
        <f t="shared" si="106"/>
        <v>435.54000000000013</v>
      </c>
      <c r="BS14" s="63">
        <f t="shared" si="107"/>
        <v>217.77000000000007</v>
      </c>
      <c r="BT14" s="63">
        <f t="shared" si="108"/>
        <v>0</v>
      </c>
      <c r="BU14" s="63">
        <f t="shared" si="109"/>
        <v>0</v>
      </c>
      <c r="BV14" s="63">
        <f t="shared" si="24"/>
        <v>854.00000000000023</v>
      </c>
      <c r="BW14" s="63">
        <f t="shared" si="25"/>
        <v>427.00000000000011</v>
      </c>
      <c r="BX14" s="63">
        <f t="shared" si="26"/>
        <v>0</v>
      </c>
      <c r="BY14" s="63">
        <f t="shared" si="27"/>
        <v>0</v>
      </c>
      <c r="BZ14" s="63">
        <f t="shared" si="110"/>
        <v>128.10000000000002</v>
      </c>
      <c r="CA14" s="63">
        <f t="shared" si="111"/>
        <v>64.050000000000011</v>
      </c>
      <c r="CB14" s="63">
        <f t="shared" si="112"/>
        <v>0</v>
      </c>
      <c r="CC14" s="63">
        <f t="shared" si="113"/>
        <v>0</v>
      </c>
      <c r="CD14" s="90">
        <f t="shared" si="114"/>
        <v>17080.000000000004</v>
      </c>
      <c r="CE14" s="90">
        <f t="shared" si="115"/>
        <v>8540.0000000000018</v>
      </c>
      <c r="CF14" s="63">
        <f t="shared" si="28"/>
        <v>705.60000000000139</v>
      </c>
      <c r="CG14" s="63">
        <f t="shared" si="29"/>
        <v>352.80000000000069</v>
      </c>
      <c r="CH14" s="63">
        <f t="shared" si="30"/>
        <v>0</v>
      </c>
      <c r="CI14" s="63">
        <f t="shared" si="31"/>
        <v>0</v>
      </c>
      <c r="CJ14" s="63">
        <f t="shared" si="116"/>
        <v>105.8400000000002</v>
      </c>
      <c r="CK14" s="63">
        <f t="shared" si="117"/>
        <v>52.920000000000101</v>
      </c>
      <c r="CL14" s="63">
        <f t="shared" si="118"/>
        <v>0</v>
      </c>
      <c r="CM14" s="63">
        <f t="shared" si="119"/>
        <v>0</v>
      </c>
      <c r="CN14" s="63">
        <f t="shared" si="32"/>
        <v>862.40000000000168</v>
      </c>
      <c r="CO14" s="63">
        <f t="shared" si="33"/>
        <v>431.20000000000084</v>
      </c>
      <c r="CP14" s="63">
        <f t="shared" si="34"/>
        <v>0</v>
      </c>
      <c r="CQ14" s="63">
        <f t="shared" si="35"/>
        <v>0</v>
      </c>
      <c r="CR14" s="63">
        <f t="shared" si="120"/>
        <v>129.36000000000024</v>
      </c>
      <c r="CS14" s="63">
        <f t="shared" si="121"/>
        <v>64.680000000000121</v>
      </c>
      <c r="CT14" s="63">
        <f t="shared" si="122"/>
        <v>0</v>
      </c>
      <c r="CU14" s="63">
        <f t="shared" si="123"/>
        <v>0</v>
      </c>
      <c r="CV14" s="63">
        <f t="shared" si="36"/>
        <v>862.40000000000168</v>
      </c>
      <c r="CW14" s="63">
        <f t="shared" si="37"/>
        <v>431.20000000000084</v>
      </c>
      <c r="CX14" s="63">
        <f t="shared" si="38"/>
        <v>0</v>
      </c>
      <c r="CY14" s="63">
        <f t="shared" si="39"/>
        <v>0</v>
      </c>
      <c r="CZ14" s="63">
        <f t="shared" si="124"/>
        <v>129.36000000000024</v>
      </c>
      <c r="DA14" s="63">
        <f t="shared" si="125"/>
        <v>64.680000000000121</v>
      </c>
      <c r="DB14" s="63">
        <f t="shared" si="126"/>
        <v>0</v>
      </c>
      <c r="DC14" s="63">
        <f t="shared" si="127"/>
        <v>0</v>
      </c>
      <c r="DD14" s="63">
        <f t="shared" si="40"/>
        <v>627.2000000000013</v>
      </c>
      <c r="DE14" s="63">
        <f t="shared" si="41"/>
        <v>313.60000000000065</v>
      </c>
      <c r="DF14" s="63">
        <f t="shared" si="42"/>
        <v>0</v>
      </c>
      <c r="DG14" s="63">
        <f t="shared" si="43"/>
        <v>0</v>
      </c>
      <c r="DH14" s="63">
        <f t="shared" si="128"/>
        <v>94.080000000000197</v>
      </c>
      <c r="DI14" s="63">
        <f t="shared" si="129"/>
        <v>47.040000000000099</v>
      </c>
      <c r="DJ14" s="63">
        <f t="shared" si="130"/>
        <v>0</v>
      </c>
      <c r="DK14" s="63">
        <f t="shared" si="131"/>
        <v>0</v>
      </c>
      <c r="DL14" s="63">
        <f t="shared" si="44"/>
        <v>666.40000000000134</v>
      </c>
      <c r="DM14" s="63">
        <f t="shared" si="45"/>
        <v>333.20000000000067</v>
      </c>
      <c r="DN14" s="63">
        <f t="shared" si="46"/>
        <v>0</v>
      </c>
      <c r="DO14" s="63">
        <f t="shared" si="47"/>
        <v>0</v>
      </c>
      <c r="DP14" s="63">
        <f t="shared" si="132"/>
        <v>99.960000000000193</v>
      </c>
      <c r="DQ14" s="63">
        <f t="shared" si="133"/>
        <v>49.980000000000096</v>
      </c>
      <c r="DR14" s="63">
        <f t="shared" si="134"/>
        <v>0</v>
      </c>
      <c r="DS14" s="63">
        <f t="shared" si="135"/>
        <v>0</v>
      </c>
      <c r="DT14" s="63">
        <f t="shared" si="48"/>
        <v>196.0000000000004</v>
      </c>
      <c r="DU14" s="63">
        <f t="shared" si="49"/>
        <v>98.000000000000199</v>
      </c>
      <c r="DV14" s="63">
        <f t="shared" si="50"/>
        <v>0</v>
      </c>
      <c r="DW14" s="63">
        <f t="shared" si="51"/>
        <v>0</v>
      </c>
      <c r="DX14" s="63">
        <f t="shared" si="136"/>
        <v>29.400000000000059</v>
      </c>
      <c r="DY14" s="63">
        <f t="shared" si="137"/>
        <v>14.700000000000029</v>
      </c>
      <c r="DZ14" s="63">
        <f t="shared" si="138"/>
        <v>0</v>
      </c>
      <c r="EA14" s="63">
        <f t="shared" si="139"/>
        <v>0</v>
      </c>
      <c r="EB14" s="90">
        <f t="shared" si="140"/>
        <v>3920.0000000000082</v>
      </c>
      <c r="EC14" s="90">
        <f t="shared" si="141"/>
        <v>1960.0000000000041</v>
      </c>
      <c r="ED14" s="91">
        <f t="shared" si="52"/>
        <v>21000.000000000011</v>
      </c>
      <c r="EE14" s="92">
        <f t="shared" si="142"/>
        <v>10500.000000000005</v>
      </c>
      <c r="EF14" s="63">
        <f t="shared" si="53"/>
        <v>15119.861213379536</v>
      </c>
      <c r="EG14" s="63">
        <f t="shared" si="54"/>
        <v>7559.930606689768</v>
      </c>
      <c r="EH14" s="63">
        <f t="shared" si="55"/>
        <v>45621.734496620331</v>
      </c>
      <c r="EI14" s="63">
        <f t="shared" si="56"/>
        <v>22810.867248310162</v>
      </c>
      <c r="EJ14" s="63">
        <f t="shared" si="143"/>
        <v>2267.9791820069304</v>
      </c>
      <c r="EK14" s="63">
        <f t="shared" si="144"/>
        <v>1133.9895910034652</v>
      </c>
      <c r="EL14" s="63">
        <f t="shared" si="145"/>
        <v>6843.2601744930498</v>
      </c>
      <c r="EM14" s="63">
        <f t="shared" si="146"/>
        <v>3421.630087246524</v>
      </c>
      <c r="EN14" s="63">
        <f t="shared" si="57"/>
        <v>18479.830371908323</v>
      </c>
      <c r="EO14" s="63">
        <f t="shared" si="58"/>
        <v>9239.9151859541616</v>
      </c>
      <c r="EP14" s="63">
        <f t="shared" si="59"/>
        <v>55759.897718091517</v>
      </c>
      <c r="EQ14" s="63">
        <f t="shared" si="60"/>
        <v>27879.948859045755</v>
      </c>
      <c r="ER14" s="63">
        <f t="shared" si="147"/>
        <v>2771.9745557862484</v>
      </c>
      <c r="ES14" s="63">
        <f t="shared" si="148"/>
        <v>1385.9872778931242</v>
      </c>
      <c r="ET14" s="63">
        <f t="shared" si="149"/>
        <v>8363.9846577137268</v>
      </c>
      <c r="EU14" s="63">
        <f t="shared" si="150"/>
        <v>4181.9923288568634</v>
      </c>
      <c r="EV14" s="63">
        <f t="shared" si="61"/>
        <v>19319.822661540518</v>
      </c>
      <c r="EW14" s="63">
        <f t="shared" si="62"/>
        <v>9659.9113307702592</v>
      </c>
      <c r="EX14" s="63">
        <f t="shared" si="63"/>
        <v>58294.438523459314</v>
      </c>
      <c r="EY14" s="63">
        <f t="shared" si="64"/>
        <v>29147.219261729657</v>
      </c>
      <c r="EZ14" s="63">
        <f t="shared" si="151"/>
        <v>2897.9733992310776</v>
      </c>
      <c r="FA14" s="63">
        <f t="shared" si="152"/>
        <v>1448.9866996155388</v>
      </c>
      <c r="FB14" s="63">
        <f t="shared" si="153"/>
        <v>8744.1657785188963</v>
      </c>
      <c r="FC14" s="63">
        <f t="shared" si="154"/>
        <v>4372.0828892594482</v>
      </c>
      <c r="FD14" s="63">
        <f t="shared" si="65"/>
        <v>13439.876634115144</v>
      </c>
      <c r="FE14" s="63">
        <f t="shared" si="66"/>
        <v>6719.938317057572</v>
      </c>
      <c r="FF14" s="63">
        <f t="shared" si="67"/>
        <v>40552.652885884738</v>
      </c>
      <c r="FG14" s="63">
        <f t="shared" si="68"/>
        <v>20276.326442942369</v>
      </c>
      <c r="FH14" s="63">
        <f t="shared" si="155"/>
        <v>2015.9814951172716</v>
      </c>
      <c r="FI14" s="63">
        <f t="shared" si="156"/>
        <v>1007.9907475586358</v>
      </c>
      <c r="FJ14" s="63">
        <f t="shared" si="157"/>
        <v>6082.8979328827108</v>
      </c>
      <c r="FK14" s="63">
        <f t="shared" si="158"/>
        <v>3041.4489664413554</v>
      </c>
      <c r="FL14" s="63">
        <f t="shared" si="69"/>
        <v>14279.868923747341</v>
      </c>
      <c r="FM14" s="63">
        <f t="shared" si="70"/>
        <v>7139.9344618736704</v>
      </c>
      <c r="FN14" s="63">
        <f t="shared" si="71"/>
        <v>43087.193691252542</v>
      </c>
      <c r="FO14" s="63">
        <f t="shared" si="72"/>
        <v>21543.596845626267</v>
      </c>
      <c r="FP14" s="63">
        <f t="shared" si="159"/>
        <v>2141.9803385621012</v>
      </c>
      <c r="FQ14" s="63">
        <f t="shared" si="160"/>
        <v>1070.9901692810506</v>
      </c>
      <c r="FR14" s="63">
        <f t="shared" si="161"/>
        <v>6463.0790536878812</v>
      </c>
      <c r="FS14" s="63">
        <f t="shared" si="162"/>
        <v>3231.5395268439402</v>
      </c>
      <c r="FT14" s="63">
        <f t="shared" si="73"/>
        <v>3359.969158528786</v>
      </c>
      <c r="FU14" s="63">
        <f t="shared" si="74"/>
        <v>1679.984579264393</v>
      </c>
      <c r="FV14" s="63">
        <f t="shared" si="75"/>
        <v>10138.163221471184</v>
      </c>
      <c r="FW14" s="63">
        <f t="shared" si="76"/>
        <v>5069.0816107355922</v>
      </c>
      <c r="FX14" s="63">
        <f t="shared" si="163"/>
        <v>503.9953737793179</v>
      </c>
      <c r="FY14" s="63">
        <f t="shared" si="164"/>
        <v>251.99768688965895</v>
      </c>
      <c r="FZ14" s="63">
        <f t="shared" si="165"/>
        <v>1520.7244832206777</v>
      </c>
      <c r="GA14" s="63">
        <f t="shared" si="166"/>
        <v>760.36224161033886</v>
      </c>
      <c r="GB14" s="90">
        <f t="shared" si="167"/>
        <v>337453.30949999928</v>
      </c>
      <c r="GC14" s="93">
        <f t="shared" si="168"/>
        <v>168726.65474999964</v>
      </c>
      <c r="GD14" s="94">
        <f t="shared" si="169"/>
        <v>179226.65474999964</v>
      </c>
    </row>
    <row r="15" spans="1:186" x14ac:dyDescent="0.5">
      <c r="A15" s="19" t="s">
        <v>18</v>
      </c>
      <c r="B15" s="19" t="s">
        <v>18</v>
      </c>
      <c r="C15" s="19" t="s">
        <v>166</v>
      </c>
      <c r="D15" s="19" t="s">
        <v>18</v>
      </c>
      <c r="E15" s="19" t="s">
        <v>167</v>
      </c>
      <c r="F15" s="85">
        <v>2874430.6512917429</v>
      </c>
      <c r="G15" s="86">
        <v>1149772.2605166973</v>
      </c>
      <c r="H15" s="86">
        <v>4</v>
      </c>
      <c r="I15" s="63">
        <v>875146</v>
      </c>
      <c r="J15" s="87">
        <f t="shared" si="77"/>
        <v>0.3044589020113313</v>
      </c>
      <c r="K15" s="88">
        <v>1149772.2605166973</v>
      </c>
      <c r="L15" s="63">
        <f t="shared" si="0"/>
        <v>350058.4</v>
      </c>
      <c r="M15" s="63">
        <v>302178</v>
      </c>
      <c r="N15" s="87">
        <f t="shared" si="78"/>
        <v>0.10512620990323908</v>
      </c>
      <c r="O15" s="63">
        <f t="shared" si="79"/>
        <v>120871.20000000001</v>
      </c>
      <c r="P15" s="63">
        <v>0</v>
      </c>
      <c r="Q15" s="87">
        <f t="shared" si="80"/>
        <v>0</v>
      </c>
      <c r="R15" s="63">
        <f t="shared" si="81"/>
        <v>0</v>
      </c>
      <c r="S15" s="63">
        <v>0</v>
      </c>
      <c r="T15" s="87">
        <f t="shared" si="82"/>
        <v>0</v>
      </c>
      <c r="U15" s="63">
        <f t="shared" si="83"/>
        <v>0</v>
      </c>
      <c r="V15" s="63">
        <v>1177324</v>
      </c>
      <c r="W15" s="63">
        <f t="shared" si="1"/>
        <v>470929.60000000003</v>
      </c>
      <c r="X15" s="88">
        <v>1350131.6512917432</v>
      </c>
      <c r="Y15" s="87">
        <f t="shared" si="84"/>
        <v>0.46970402666872701</v>
      </c>
      <c r="Z15" s="88">
        <f t="shared" si="85"/>
        <v>540052.66051669733</v>
      </c>
      <c r="AA15" s="88">
        <v>346975</v>
      </c>
      <c r="AB15" s="87">
        <f t="shared" si="86"/>
        <v>0.12071086141670267</v>
      </c>
      <c r="AC15" s="88">
        <f t="shared" si="87"/>
        <v>138790</v>
      </c>
      <c r="AD15" s="63">
        <f t="shared" si="2"/>
        <v>1697106.6512917432</v>
      </c>
      <c r="AE15" s="63">
        <f t="shared" si="88"/>
        <v>678842.66051669733</v>
      </c>
      <c r="AF15" s="89">
        <f t="shared" si="3"/>
        <v>2874430.6512917429</v>
      </c>
      <c r="AG15" s="89">
        <f t="shared" si="89"/>
        <v>1149772.2605166973</v>
      </c>
      <c r="AH15" s="63">
        <f t="shared" si="4"/>
        <v>157526.28</v>
      </c>
      <c r="AI15" s="63">
        <f t="shared" si="5"/>
        <v>63010.512000000002</v>
      </c>
      <c r="AJ15" s="63">
        <f t="shared" si="6"/>
        <v>0</v>
      </c>
      <c r="AK15" s="63">
        <f t="shared" si="7"/>
        <v>0</v>
      </c>
      <c r="AL15" s="63">
        <f t="shared" si="90"/>
        <v>23628.941999999999</v>
      </c>
      <c r="AM15" s="63">
        <f t="shared" si="91"/>
        <v>9451.5768000000007</v>
      </c>
      <c r="AN15" s="63">
        <f t="shared" si="92"/>
        <v>0</v>
      </c>
      <c r="AO15" s="63">
        <f t="shared" si="93"/>
        <v>0</v>
      </c>
      <c r="AP15" s="63">
        <f t="shared" si="8"/>
        <v>192532.12</v>
      </c>
      <c r="AQ15" s="63">
        <f t="shared" si="9"/>
        <v>77012.848000000013</v>
      </c>
      <c r="AR15" s="63">
        <f t="shared" si="10"/>
        <v>0</v>
      </c>
      <c r="AS15" s="63">
        <f t="shared" si="11"/>
        <v>0</v>
      </c>
      <c r="AT15" s="63">
        <f t="shared" si="94"/>
        <v>28879.817999999999</v>
      </c>
      <c r="AU15" s="63">
        <f t="shared" si="95"/>
        <v>11551.927200000002</v>
      </c>
      <c r="AV15" s="63">
        <f t="shared" si="96"/>
        <v>0</v>
      </c>
      <c r="AW15" s="63">
        <f t="shared" si="97"/>
        <v>0</v>
      </c>
      <c r="AX15" s="63">
        <f t="shared" si="12"/>
        <v>192532.12</v>
      </c>
      <c r="AY15" s="63">
        <f t="shared" si="13"/>
        <v>77012.848000000013</v>
      </c>
      <c r="AZ15" s="63">
        <f t="shared" si="14"/>
        <v>0</v>
      </c>
      <c r="BA15" s="63">
        <f t="shared" si="15"/>
        <v>0</v>
      </c>
      <c r="BB15" s="63">
        <f t="shared" si="98"/>
        <v>28879.817999999999</v>
      </c>
      <c r="BC15" s="63">
        <f t="shared" si="99"/>
        <v>11551.927200000002</v>
      </c>
      <c r="BD15" s="63">
        <f t="shared" si="100"/>
        <v>0</v>
      </c>
      <c r="BE15" s="63">
        <f t="shared" si="101"/>
        <v>0</v>
      </c>
      <c r="BF15" s="63">
        <f t="shared" si="16"/>
        <v>140023.36000000002</v>
      </c>
      <c r="BG15" s="63">
        <f t="shared" si="17"/>
        <v>56009.344000000005</v>
      </c>
      <c r="BH15" s="63">
        <f t="shared" si="18"/>
        <v>0</v>
      </c>
      <c r="BI15" s="63">
        <f t="shared" si="19"/>
        <v>0</v>
      </c>
      <c r="BJ15" s="63">
        <f t="shared" si="102"/>
        <v>21003.504000000001</v>
      </c>
      <c r="BK15" s="63">
        <f t="shared" si="103"/>
        <v>8401.4016000000011</v>
      </c>
      <c r="BL15" s="63">
        <f t="shared" si="104"/>
        <v>0</v>
      </c>
      <c r="BM15" s="63">
        <f t="shared" si="105"/>
        <v>0</v>
      </c>
      <c r="BN15" s="63">
        <f t="shared" si="20"/>
        <v>148774.82</v>
      </c>
      <c r="BO15" s="63">
        <f t="shared" si="21"/>
        <v>59509.928000000007</v>
      </c>
      <c r="BP15" s="63">
        <f t="shared" si="22"/>
        <v>0</v>
      </c>
      <c r="BQ15" s="63">
        <f t="shared" si="23"/>
        <v>0</v>
      </c>
      <c r="BR15" s="63">
        <f t="shared" si="106"/>
        <v>22316.223000000002</v>
      </c>
      <c r="BS15" s="63">
        <f t="shared" si="107"/>
        <v>8926.4892</v>
      </c>
      <c r="BT15" s="63">
        <f t="shared" si="108"/>
        <v>0</v>
      </c>
      <c r="BU15" s="63">
        <f t="shared" si="109"/>
        <v>0</v>
      </c>
      <c r="BV15" s="63">
        <f t="shared" si="24"/>
        <v>43757.3</v>
      </c>
      <c r="BW15" s="63">
        <f t="shared" si="25"/>
        <v>17502.920000000002</v>
      </c>
      <c r="BX15" s="63">
        <f t="shared" si="26"/>
        <v>0</v>
      </c>
      <c r="BY15" s="63">
        <f t="shared" si="27"/>
        <v>0</v>
      </c>
      <c r="BZ15" s="63">
        <f t="shared" si="110"/>
        <v>6563.5950000000003</v>
      </c>
      <c r="CA15" s="63">
        <f t="shared" si="111"/>
        <v>2625.4380000000001</v>
      </c>
      <c r="CB15" s="63">
        <f t="shared" si="112"/>
        <v>0</v>
      </c>
      <c r="CC15" s="63">
        <f t="shared" si="113"/>
        <v>0</v>
      </c>
      <c r="CD15" s="90">
        <f t="shared" si="114"/>
        <v>875146</v>
      </c>
      <c r="CE15" s="90">
        <f t="shared" si="115"/>
        <v>350058.4</v>
      </c>
      <c r="CF15" s="63">
        <f t="shared" si="28"/>
        <v>54392.04</v>
      </c>
      <c r="CG15" s="63">
        <f t="shared" si="29"/>
        <v>21756.816000000003</v>
      </c>
      <c r="CH15" s="63">
        <f t="shared" si="30"/>
        <v>0</v>
      </c>
      <c r="CI15" s="63">
        <f t="shared" si="31"/>
        <v>0</v>
      </c>
      <c r="CJ15" s="63">
        <f t="shared" si="116"/>
        <v>8158.8059999999996</v>
      </c>
      <c r="CK15" s="63">
        <f t="shared" si="117"/>
        <v>3263.5224000000003</v>
      </c>
      <c r="CL15" s="63">
        <f t="shared" si="118"/>
        <v>0</v>
      </c>
      <c r="CM15" s="63">
        <f t="shared" si="119"/>
        <v>0</v>
      </c>
      <c r="CN15" s="63">
        <f t="shared" si="32"/>
        <v>66479.16</v>
      </c>
      <c r="CO15" s="63">
        <f t="shared" si="33"/>
        <v>26591.664000000004</v>
      </c>
      <c r="CP15" s="63">
        <f t="shared" si="34"/>
        <v>0</v>
      </c>
      <c r="CQ15" s="63">
        <f t="shared" si="35"/>
        <v>0</v>
      </c>
      <c r="CR15" s="63">
        <f t="shared" si="120"/>
        <v>9971.8739999999998</v>
      </c>
      <c r="CS15" s="63">
        <f t="shared" si="121"/>
        <v>3988.7496000000006</v>
      </c>
      <c r="CT15" s="63">
        <f t="shared" si="122"/>
        <v>0</v>
      </c>
      <c r="CU15" s="63">
        <f t="shared" si="123"/>
        <v>0</v>
      </c>
      <c r="CV15" s="63">
        <f t="shared" si="36"/>
        <v>66479.16</v>
      </c>
      <c r="CW15" s="63">
        <f t="shared" si="37"/>
        <v>26591.664000000004</v>
      </c>
      <c r="CX15" s="63">
        <f t="shared" si="38"/>
        <v>0</v>
      </c>
      <c r="CY15" s="63">
        <f t="shared" si="39"/>
        <v>0</v>
      </c>
      <c r="CZ15" s="63">
        <f t="shared" si="124"/>
        <v>9971.8739999999998</v>
      </c>
      <c r="DA15" s="63">
        <f t="shared" si="125"/>
        <v>3988.7496000000006</v>
      </c>
      <c r="DB15" s="63">
        <f t="shared" si="126"/>
        <v>0</v>
      </c>
      <c r="DC15" s="63">
        <f t="shared" si="127"/>
        <v>0</v>
      </c>
      <c r="DD15" s="63">
        <f t="shared" si="40"/>
        <v>48348.480000000003</v>
      </c>
      <c r="DE15" s="63">
        <f t="shared" si="41"/>
        <v>19339.392000000003</v>
      </c>
      <c r="DF15" s="63">
        <f t="shared" si="42"/>
        <v>0</v>
      </c>
      <c r="DG15" s="63">
        <f t="shared" si="43"/>
        <v>0</v>
      </c>
      <c r="DH15" s="63">
        <f t="shared" si="128"/>
        <v>7252.2719999999999</v>
      </c>
      <c r="DI15" s="63">
        <f t="shared" si="129"/>
        <v>2900.9088000000006</v>
      </c>
      <c r="DJ15" s="63">
        <f t="shared" si="130"/>
        <v>0</v>
      </c>
      <c r="DK15" s="63">
        <f t="shared" si="131"/>
        <v>0</v>
      </c>
      <c r="DL15" s="63">
        <f t="shared" si="44"/>
        <v>51370.26</v>
      </c>
      <c r="DM15" s="63">
        <f t="shared" si="45"/>
        <v>20548.104000000003</v>
      </c>
      <c r="DN15" s="63">
        <f t="shared" si="46"/>
        <v>0</v>
      </c>
      <c r="DO15" s="63">
        <f t="shared" si="47"/>
        <v>0</v>
      </c>
      <c r="DP15" s="63">
        <f t="shared" si="132"/>
        <v>7705.5389999999998</v>
      </c>
      <c r="DQ15" s="63">
        <f t="shared" si="133"/>
        <v>3082.2156000000004</v>
      </c>
      <c r="DR15" s="63">
        <f t="shared" si="134"/>
        <v>0</v>
      </c>
      <c r="DS15" s="63">
        <f t="shared" si="135"/>
        <v>0</v>
      </c>
      <c r="DT15" s="63">
        <f t="shared" si="48"/>
        <v>15108.900000000001</v>
      </c>
      <c r="DU15" s="63">
        <f t="shared" si="49"/>
        <v>6043.5600000000013</v>
      </c>
      <c r="DV15" s="63">
        <f t="shared" si="50"/>
        <v>0</v>
      </c>
      <c r="DW15" s="63">
        <f t="shared" si="51"/>
        <v>0</v>
      </c>
      <c r="DX15" s="63">
        <f t="shared" si="136"/>
        <v>2266.335</v>
      </c>
      <c r="DY15" s="63">
        <f t="shared" si="137"/>
        <v>906.53400000000022</v>
      </c>
      <c r="DZ15" s="63">
        <f t="shared" si="138"/>
        <v>0</v>
      </c>
      <c r="EA15" s="63">
        <f t="shared" si="139"/>
        <v>0</v>
      </c>
      <c r="EB15" s="90">
        <f t="shared" si="140"/>
        <v>302178.00000000006</v>
      </c>
      <c r="EC15" s="90">
        <f t="shared" si="141"/>
        <v>120871.20000000003</v>
      </c>
      <c r="ED15" s="91">
        <f t="shared" si="52"/>
        <v>1177324</v>
      </c>
      <c r="EE15" s="92">
        <f t="shared" si="142"/>
        <v>470929.60000000003</v>
      </c>
      <c r="EF15" s="63">
        <f t="shared" si="53"/>
        <v>243023.69723251375</v>
      </c>
      <c r="EG15" s="63">
        <f t="shared" si="54"/>
        <v>97209.478893005522</v>
      </c>
      <c r="EH15" s="63">
        <f t="shared" si="55"/>
        <v>62455.5</v>
      </c>
      <c r="EI15" s="63">
        <f t="shared" si="56"/>
        <v>24982.2</v>
      </c>
      <c r="EJ15" s="63">
        <f t="shared" si="143"/>
        <v>36453.554584877063</v>
      </c>
      <c r="EK15" s="63">
        <f t="shared" si="144"/>
        <v>14581.421833950828</v>
      </c>
      <c r="EL15" s="63">
        <f t="shared" si="145"/>
        <v>9368.3249999999989</v>
      </c>
      <c r="EM15" s="63">
        <f t="shared" si="146"/>
        <v>3747.33</v>
      </c>
      <c r="EN15" s="63">
        <f t="shared" si="57"/>
        <v>297028.96328418347</v>
      </c>
      <c r="EO15" s="63">
        <f t="shared" si="58"/>
        <v>118811.58531367341</v>
      </c>
      <c r="EP15" s="63">
        <f t="shared" si="59"/>
        <v>76334.5</v>
      </c>
      <c r="EQ15" s="63">
        <f t="shared" si="60"/>
        <v>30533.8</v>
      </c>
      <c r="ER15" s="63">
        <f t="shared" si="147"/>
        <v>44554.344492627519</v>
      </c>
      <c r="ES15" s="63">
        <f t="shared" si="148"/>
        <v>17821.73779705101</v>
      </c>
      <c r="ET15" s="63">
        <f t="shared" si="149"/>
        <v>11450.174999999999</v>
      </c>
      <c r="EU15" s="63">
        <f t="shared" si="150"/>
        <v>4580.07</v>
      </c>
      <c r="EV15" s="63">
        <f t="shared" si="61"/>
        <v>310530.27979710093</v>
      </c>
      <c r="EW15" s="63">
        <f t="shared" si="62"/>
        <v>124212.1119188404</v>
      </c>
      <c r="EX15" s="63">
        <f t="shared" si="63"/>
        <v>79804.25</v>
      </c>
      <c r="EY15" s="63">
        <f t="shared" si="64"/>
        <v>31921.7</v>
      </c>
      <c r="EZ15" s="63">
        <f t="shared" si="151"/>
        <v>46579.541969565136</v>
      </c>
      <c r="FA15" s="63">
        <f t="shared" si="152"/>
        <v>18631.816787826057</v>
      </c>
      <c r="FB15" s="63">
        <f t="shared" si="153"/>
        <v>11970.637499999999</v>
      </c>
      <c r="FC15" s="63">
        <f t="shared" si="154"/>
        <v>4788.2550000000001</v>
      </c>
      <c r="FD15" s="63">
        <f t="shared" si="65"/>
        <v>216021.06420667892</v>
      </c>
      <c r="FE15" s="63">
        <f t="shared" si="66"/>
        <v>86408.425682671572</v>
      </c>
      <c r="FF15" s="63">
        <f t="shared" si="67"/>
        <v>55516</v>
      </c>
      <c r="FG15" s="63">
        <f t="shared" si="68"/>
        <v>22206.400000000001</v>
      </c>
      <c r="FH15" s="63">
        <f t="shared" si="155"/>
        <v>32403.159631001836</v>
      </c>
      <c r="FI15" s="63">
        <f t="shared" si="156"/>
        <v>12961.263852400736</v>
      </c>
      <c r="FJ15" s="63">
        <f t="shared" si="157"/>
        <v>8327.4</v>
      </c>
      <c r="FK15" s="63">
        <f t="shared" si="158"/>
        <v>3330.96</v>
      </c>
      <c r="FL15" s="63">
        <f t="shared" si="69"/>
        <v>229522.38071959635</v>
      </c>
      <c r="FM15" s="63">
        <f t="shared" si="70"/>
        <v>91808.952287838547</v>
      </c>
      <c r="FN15" s="63">
        <f t="shared" si="71"/>
        <v>58985.750000000007</v>
      </c>
      <c r="FO15" s="63">
        <f t="shared" si="72"/>
        <v>23594.300000000003</v>
      </c>
      <c r="FP15" s="63">
        <f t="shared" si="159"/>
        <v>34428.357107939453</v>
      </c>
      <c r="FQ15" s="63">
        <f t="shared" si="160"/>
        <v>13771.342843175782</v>
      </c>
      <c r="FR15" s="63">
        <f t="shared" si="161"/>
        <v>8847.8625000000011</v>
      </c>
      <c r="FS15" s="63">
        <f t="shared" si="162"/>
        <v>3539.1450000000004</v>
      </c>
      <c r="FT15" s="63">
        <f t="shared" si="73"/>
        <v>54005.266051669729</v>
      </c>
      <c r="FU15" s="63">
        <f t="shared" si="74"/>
        <v>21602.106420667893</v>
      </c>
      <c r="FV15" s="63">
        <f t="shared" si="75"/>
        <v>13879</v>
      </c>
      <c r="FW15" s="63">
        <f t="shared" si="76"/>
        <v>5551.6</v>
      </c>
      <c r="FX15" s="63">
        <f t="shared" si="163"/>
        <v>8100.789907750459</v>
      </c>
      <c r="FY15" s="63">
        <f t="shared" si="164"/>
        <v>3240.315963100184</v>
      </c>
      <c r="FZ15" s="63">
        <f t="shared" si="165"/>
        <v>2081.85</v>
      </c>
      <c r="GA15" s="63">
        <f t="shared" si="166"/>
        <v>832.74</v>
      </c>
      <c r="GB15" s="90">
        <f t="shared" si="167"/>
        <v>1697106.6512917432</v>
      </c>
      <c r="GC15" s="93">
        <f t="shared" si="168"/>
        <v>678842.66051669733</v>
      </c>
      <c r="GD15" s="94">
        <f t="shared" si="169"/>
        <v>1149772.2605166973</v>
      </c>
    </row>
    <row r="16" spans="1:186" x14ac:dyDescent="0.5">
      <c r="A16" s="19" t="s">
        <v>261</v>
      </c>
      <c r="B16" s="19" t="s">
        <v>29</v>
      </c>
      <c r="C16" s="19" t="s">
        <v>118</v>
      </c>
      <c r="D16" s="19" t="s">
        <v>168</v>
      </c>
      <c r="E16" s="19" t="s">
        <v>169</v>
      </c>
      <c r="F16" s="85">
        <v>45458.504099999962</v>
      </c>
      <c r="G16" s="86">
        <v>21365.496926999982</v>
      </c>
      <c r="H16" s="86">
        <v>2.6000000000000005</v>
      </c>
      <c r="I16" s="63">
        <v>0</v>
      </c>
      <c r="J16" s="87">
        <f t="shared" si="77"/>
        <v>0</v>
      </c>
      <c r="K16" s="88">
        <v>21365.496926999982</v>
      </c>
      <c r="L16" s="63">
        <f t="shared" si="0"/>
        <v>0</v>
      </c>
      <c r="M16" s="63">
        <v>0</v>
      </c>
      <c r="N16" s="87">
        <f t="shared" si="78"/>
        <v>0</v>
      </c>
      <c r="O16" s="63">
        <f t="shared" si="79"/>
        <v>0</v>
      </c>
      <c r="P16" s="63">
        <v>0</v>
      </c>
      <c r="Q16" s="87">
        <f t="shared" si="80"/>
        <v>0</v>
      </c>
      <c r="R16" s="63">
        <f t="shared" si="81"/>
        <v>0</v>
      </c>
      <c r="S16" s="63">
        <v>0</v>
      </c>
      <c r="T16" s="87">
        <f t="shared" si="82"/>
        <v>0</v>
      </c>
      <c r="U16" s="63">
        <f t="shared" si="83"/>
        <v>0</v>
      </c>
      <c r="V16" s="63">
        <v>0</v>
      </c>
      <c r="W16" s="63">
        <f t="shared" si="1"/>
        <v>0</v>
      </c>
      <c r="X16" s="88">
        <v>3411.4117711608701</v>
      </c>
      <c r="Y16" s="87">
        <f t="shared" si="84"/>
        <v>7.5044523322994106E-2</v>
      </c>
      <c r="Z16" s="88">
        <f t="shared" si="85"/>
        <v>1603.3635324456091</v>
      </c>
      <c r="AA16" s="88">
        <v>42047.092328839091</v>
      </c>
      <c r="AB16" s="87">
        <f t="shared" si="86"/>
        <v>0.92495547667700584</v>
      </c>
      <c r="AC16" s="88">
        <f t="shared" si="87"/>
        <v>19762.13339455437</v>
      </c>
      <c r="AD16" s="63">
        <f t="shared" si="2"/>
        <v>45458.504099999962</v>
      </c>
      <c r="AE16" s="63">
        <f t="shared" si="88"/>
        <v>21365.496926999978</v>
      </c>
      <c r="AF16" s="89">
        <f t="shared" si="3"/>
        <v>45458.504099999962</v>
      </c>
      <c r="AG16" s="89">
        <f t="shared" si="89"/>
        <v>21365.496926999978</v>
      </c>
      <c r="AH16" s="63">
        <f t="shared" si="4"/>
        <v>0</v>
      </c>
      <c r="AI16" s="63">
        <f t="shared" si="5"/>
        <v>0</v>
      </c>
      <c r="AJ16" s="63">
        <f t="shared" si="6"/>
        <v>0</v>
      </c>
      <c r="AK16" s="63">
        <f t="shared" si="7"/>
        <v>0</v>
      </c>
      <c r="AL16" s="63">
        <f t="shared" si="90"/>
        <v>0</v>
      </c>
      <c r="AM16" s="63">
        <f t="shared" si="91"/>
        <v>0</v>
      </c>
      <c r="AN16" s="63">
        <f t="shared" si="92"/>
        <v>0</v>
      </c>
      <c r="AO16" s="63">
        <f t="shared" si="93"/>
        <v>0</v>
      </c>
      <c r="AP16" s="63">
        <f t="shared" si="8"/>
        <v>0</v>
      </c>
      <c r="AQ16" s="63">
        <f t="shared" si="9"/>
        <v>0</v>
      </c>
      <c r="AR16" s="63">
        <f t="shared" si="10"/>
        <v>0</v>
      </c>
      <c r="AS16" s="63">
        <f t="shared" si="11"/>
        <v>0</v>
      </c>
      <c r="AT16" s="63">
        <f t="shared" si="94"/>
        <v>0</v>
      </c>
      <c r="AU16" s="63">
        <f t="shared" si="95"/>
        <v>0</v>
      </c>
      <c r="AV16" s="63">
        <f t="shared" si="96"/>
        <v>0</v>
      </c>
      <c r="AW16" s="63">
        <f t="shared" si="97"/>
        <v>0</v>
      </c>
      <c r="AX16" s="63">
        <f t="shared" si="12"/>
        <v>0</v>
      </c>
      <c r="AY16" s="63">
        <f t="shared" si="13"/>
        <v>0</v>
      </c>
      <c r="AZ16" s="63">
        <f t="shared" si="14"/>
        <v>0</v>
      </c>
      <c r="BA16" s="63">
        <f t="shared" si="15"/>
        <v>0</v>
      </c>
      <c r="BB16" s="63">
        <f t="shared" si="98"/>
        <v>0</v>
      </c>
      <c r="BC16" s="63">
        <f t="shared" si="99"/>
        <v>0</v>
      </c>
      <c r="BD16" s="63">
        <f t="shared" si="100"/>
        <v>0</v>
      </c>
      <c r="BE16" s="63">
        <f t="shared" si="101"/>
        <v>0</v>
      </c>
      <c r="BF16" s="63">
        <f t="shared" si="16"/>
        <v>0</v>
      </c>
      <c r="BG16" s="63">
        <f t="shared" si="17"/>
        <v>0</v>
      </c>
      <c r="BH16" s="63">
        <f t="shared" si="18"/>
        <v>0</v>
      </c>
      <c r="BI16" s="63">
        <f t="shared" si="19"/>
        <v>0</v>
      </c>
      <c r="BJ16" s="63">
        <f t="shared" si="102"/>
        <v>0</v>
      </c>
      <c r="BK16" s="63">
        <f t="shared" si="103"/>
        <v>0</v>
      </c>
      <c r="BL16" s="63">
        <f t="shared" si="104"/>
        <v>0</v>
      </c>
      <c r="BM16" s="63">
        <f t="shared" si="105"/>
        <v>0</v>
      </c>
      <c r="BN16" s="63">
        <f t="shared" si="20"/>
        <v>0</v>
      </c>
      <c r="BO16" s="63">
        <f t="shared" si="21"/>
        <v>0</v>
      </c>
      <c r="BP16" s="63">
        <f t="shared" si="22"/>
        <v>0</v>
      </c>
      <c r="BQ16" s="63">
        <f t="shared" si="23"/>
        <v>0</v>
      </c>
      <c r="BR16" s="63">
        <f t="shared" si="106"/>
        <v>0</v>
      </c>
      <c r="BS16" s="63">
        <f t="shared" si="107"/>
        <v>0</v>
      </c>
      <c r="BT16" s="63">
        <f t="shared" si="108"/>
        <v>0</v>
      </c>
      <c r="BU16" s="63">
        <f t="shared" si="109"/>
        <v>0</v>
      </c>
      <c r="BV16" s="63">
        <f t="shared" si="24"/>
        <v>0</v>
      </c>
      <c r="BW16" s="63">
        <f t="shared" si="25"/>
        <v>0</v>
      </c>
      <c r="BX16" s="63">
        <f t="shared" si="26"/>
        <v>0</v>
      </c>
      <c r="BY16" s="63">
        <f t="shared" si="27"/>
        <v>0</v>
      </c>
      <c r="BZ16" s="63">
        <f t="shared" si="110"/>
        <v>0</v>
      </c>
      <c r="CA16" s="63">
        <f t="shared" si="111"/>
        <v>0</v>
      </c>
      <c r="CB16" s="63">
        <f t="shared" si="112"/>
        <v>0</v>
      </c>
      <c r="CC16" s="63">
        <f t="shared" si="113"/>
        <v>0</v>
      </c>
      <c r="CD16" s="90">
        <f t="shared" si="114"/>
        <v>0</v>
      </c>
      <c r="CE16" s="90">
        <f t="shared" si="115"/>
        <v>0</v>
      </c>
      <c r="CF16" s="63">
        <f t="shared" si="28"/>
        <v>0</v>
      </c>
      <c r="CG16" s="63">
        <f t="shared" si="29"/>
        <v>0</v>
      </c>
      <c r="CH16" s="63">
        <f t="shared" si="30"/>
        <v>0</v>
      </c>
      <c r="CI16" s="63">
        <f t="shared" si="31"/>
        <v>0</v>
      </c>
      <c r="CJ16" s="63">
        <f t="shared" si="116"/>
        <v>0</v>
      </c>
      <c r="CK16" s="63">
        <f t="shared" si="117"/>
        <v>0</v>
      </c>
      <c r="CL16" s="63">
        <f t="shared" si="118"/>
        <v>0</v>
      </c>
      <c r="CM16" s="63">
        <f t="shared" si="119"/>
        <v>0</v>
      </c>
      <c r="CN16" s="63">
        <f t="shared" si="32"/>
        <v>0</v>
      </c>
      <c r="CO16" s="63">
        <f t="shared" si="33"/>
        <v>0</v>
      </c>
      <c r="CP16" s="63">
        <f t="shared" si="34"/>
        <v>0</v>
      </c>
      <c r="CQ16" s="63">
        <f t="shared" si="35"/>
        <v>0</v>
      </c>
      <c r="CR16" s="63">
        <f t="shared" si="120"/>
        <v>0</v>
      </c>
      <c r="CS16" s="63">
        <f t="shared" si="121"/>
        <v>0</v>
      </c>
      <c r="CT16" s="63">
        <f t="shared" si="122"/>
        <v>0</v>
      </c>
      <c r="CU16" s="63">
        <f t="shared" si="123"/>
        <v>0</v>
      </c>
      <c r="CV16" s="63">
        <f t="shared" si="36"/>
        <v>0</v>
      </c>
      <c r="CW16" s="63">
        <f t="shared" si="37"/>
        <v>0</v>
      </c>
      <c r="CX16" s="63">
        <f t="shared" si="38"/>
        <v>0</v>
      </c>
      <c r="CY16" s="63">
        <f t="shared" si="39"/>
        <v>0</v>
      </c>
      <c r="CZ16" s="63">
        <f t="shared" si="124"/>
        <v>0</v>
      </c>
      <c r="DA16" s="63">
        <f t="shared" si="125"/>
        <v>0</v>
      </c>
      <c r="DB16" s="63">
        <f t="shared" si="126"/>
        <v>0</v>
      </c>
      <c r="DC16" s="63">
        <f t="shared" si="127"/>
        <v>0</v>
      </c>
      <c r="DD16" s="63">
        <f t="shared" si="40"/>
        <v>0</v>
      </c>
      <c r="DE16" s="63">
        <f t="shared" si="41"/>
        <v>0</v>
      </c>
      <c r="DF16" s="63">
        <f t="shared" si="42"/>
        <v>0</v>
      </c>
      <c r="DG16" s="63">
        <f t="shared" si="43"/>
        <v>0</v>
      </c>
      <c r="DH16" s="63">
        <f t="shared" si="128"/>
        <v>0</v>
      </c>
      <c r="DI16" s="63">
        <f t="shared" si="129"/>
        <v>0</v>
      </c>
      <c r="DJ16" s="63">
        <f t="shared" si="130"/>
        <v>0</v>
      </c>
      <c r="DK16" s="63">
        <f t="shared" si="131"/>
        <v>0</v>
      </c>
      <c r="DL16" s="63">
        <f t="shared" si="44"/>
        <v>0</v>
      </c>
      <c r="DM16" s="63">
        <f t="shared" si="45"/>
        <v>0</v>
      </c>
      <c r="DN16" s="63">
        <f t="shared" si="46"/>
        <v>0</v>
      </c>
      <c r="DO16" s="63">
        <f t="shared" si="47"/>
        <v>0</v>
      </c>
      <c r="DP16" s="63">
        <f t="shared" si="132"/>
        <v>0</v>
      </c>
      <c r="DQ16" s="63">
        <f t="shared" si="133"/>
        <v>0</v>
      </c>
      <c r="DR16" s="63">
        <f t="shared" si="134"/>
        <v>0</v>
      </c>
      <c r="DS16" s="63">
        <f t="shared" si="135"/>
        <v>0</v>
      </c>
      <c r="DT16" s="63">
        <f t="shared" si="48"/>
        <v>0</v>
      </c>
      <c r="DU16" s="63">
        <f t="shared" si="49"/>
        <v>0</v>
      </c>
      <c r="DV16" s="63">
        <f t="shared" si="50"/>
        <v>0</v>
      </c>
      <c r="DW16" s="63">
        <f t="shared" si="51"/>
        <v>0</v>
      </c>
      <c r="DX16" s="63">
        <f t="shared" si="136"/>
        <v>0</v>
      </c>
      <c r="DY16" s="63">
        <f t="shared" si="137"/>
        <v>0</v>
      </c>
      <c r="DZ16" s="63">
        <f t="shared" si="138"/>
        <v>0</v>
      </c>
      <c r="EA16" s="63">
        <f t="shared" si="139"/>
        <v>0</v>
      </c>
      <c r="EB16" s="90">
        <f t="shared" si="140"/>
        <v>0</v>
      </c>
      <c r="EC16" s="90">
        <f t="shared" si="141"/>
        <v>0</v>
      </c>
      <c r="ED16" s="91">
        <f t="shared" si="52"/>
        <v>0</v>
      </c>
      <c r="EE16" s="92">
        <f t="shared" si="142"/>
        <v>0</v>
      </c>
      <c r="EF16" s="63">
        <f t="shared" si="53"/>
        <v>614.05411880895656</v>
      </c>
      <c r="EG16" s="63">
        <f t="shared" si="54"/>
        <v>288.60543584020962</v>
      </c>
      <c r="EH16" s="63">
        <f t="shared" si="55"/>
        <v>7568.4766191910358</v>
      </c>
      <c r="EI16" s="63">
        <f t="shared" si="56"/>
        <v>3557.1840110197863</v>
      </c>
      <c r="EJ16" s="63">
        <f t="shared" si="143"/>
        <v>92.108117821343484</v>
      </c>
      <c r="EK16" s="63">
        <f t="shared" si="144"/>
        <v>43.290815376031439</v>
      </c>
      <c r="EL16" s="63">
        <f t="shared" si="145"/>
        <v>1135.2714928786554</v>
      </c>
      <c r="EM16" s="63">
        <f t="shared" si="146"/>
        <v>533.57760165296793</v>
      </c>
      <c r="EN16" s="63">
        <f t="shared" si="57"/>
        <v>750.51058965539141</v>
      </c>
      <c r="EO16" s="63">
        <f t="shared" si="58"/>
        <v>352.73997713803402</v>
      </c>
      <c r="EP16" s="63">
        <f t="shared" si="59"/>
        <v>9250.360312344601</v>
      </c>
      <c r="EQ16" s="63">
        <f t="shared" si="60"/>
        <v>4347.6693468019612</v>
      </c>
      <c r="ER16" s="63">
        <f t="shared" si="147"/>
        <v>112.57658844830871</v>
      </c>
      <c r="ES16" s="63">
        <f t="shared" si="148"/>
        <v>52.910996570705102</v>
      </c>
      <c r="ET16" s="63">
        <f t="shared" si="149"/>
        <v>1387.5540468516901</v>
      </c>
      <c r="EU16" s="63">
        <f t="shared" si="150"/>
        <v>652.15040202029411</v>
      </c>
      <c r="EV16" s="63">
        <f t="shared" si="61"/>
        <v>784.62470736700016</v>
      </c>
      <c r="EW16" s="63">
        <f t="shared" si="62"/>
        <v>368.77361246249012</v>
      </c>
      <c r="EX16" s="63">
        <f t="shared" si="63"/>
        <v>9670.8312356329916</v>
      </c>
      <c r="EY16" s="63">
        <f t="shared" si="64"/>
        <v>4545.2906807475056</v>
      </c>
      <c r="EZ16" s="63">
        <f t="shared" si="151"/>
        <v>117.69370610505001</v>
      </c>
      <c r="FA16" s="63">
        <f t="shared" si="152"/>
        <v>55.316041869373514</v>
      </c>
      <c r="FB16" s="63">
        <f t="shared" si="153"/>
        <v>1450.6246853449486</v>
      </c>
      <c r="FC16" s="63">
        <f t="shared" si="154"/>
        <v>681.79360211212577</v>
      </c>
      <c r="FD16" s="63">
        <f t="shared" si="65"/>
        <v>545.82588338573919</v>
      </c>
      <c r="FE16" s="63">
        <f t="shared" si="66"/>
        <v>256.53816519129748</v>
      </c>
      <c r="FF16" s="63">
        <f t="shared" si="67"/>
        <v>6727.5347726142545</v>
      </c>
      <c r="FG16" s="63">
        <f t="shared" si="68"/>
        <v>3161.9413431286994</v>
      </c>
      <c r="FH16" s="63">
        <f t="shared" si="155"/>
        <v>81.87388250786087</v>
      </c>
      <c r="FI16" s="63">
        <f t="shared" si="156"/>
        <v>38.480724778694622</v>
      </c>
      <c r="FJ16" s="63">
        <f t="shared" si="157"/>
        <v>1009.1302158921382</v>
      </c>
      <c r="FK16" s="63">
        <f t="shared" si="158"/>
        <v>474.29120146930489</v>
      </c>
      <c r="FL16" s="63">
        <f t="shared" si="69"/>
        <v>579.94000109734793</v>
      </c>
      <c r="FM16" s="63">
        <f t="shared" si="70"/>
        <v>272.57180051575358</v>
      </c>
      <c r="FN16" s="63">
        <f t="shared" si="71"/>
        <v>7148.005695902646</v>
      </c>
      <c r="FO16" s="63">
        <f t="shared" si="72"/>
        <v>3359.5626770742433</v>
      </c>
      <c r="FP16" s="63">
        <f t="shared" si="159"/>
        <v>86.991000164602184</v>
      </c>
      <c r="FQ16" s="63">
        <f t="shared" si="160"/>
        <v>40.885770077363034</v>
      </c>
      <c r="FR16" s="63">
        <f t="shared" si="161"/>
        <v>1072.200854385397</v>
      </c>
      <c r="FS16" s="63">
        <f t="shared" si="162"/>
        <v>503.9344015611365</v>
      </c>
      <c r="FT16" s="63">
        <f t="shared" si="73"/>
        <v>136.4564708464348</v>
      </c>
      <c r="FU16" s="63">
        <f t="shared" si="74"/>
        <v>64.13454129782437</v>
      </c>
      <c r="FV16" s="63">
        <f t="shared" si="75"/>
        <v>1681.8836931535636</v>
      </c>
      <c r="FW16" s="63">
        <f t="shared" si="76"/>
        <v>790.48533578217484</v>
      </c>
      <c r="FX16" s="63">
        <f t="shared" si="163"/>
        <v>20.468470626965217</v>
      </c>
      <c r="FY16" s="63">
        <f t="shared" si="164"/>
        <v>9.6201811946736555</v>
      </c>
      <c r="FZ16" s="63">
        <f t="shared" si="165"/>
        <v>252.28255397303454</v>
      </c>
      <c r="GA16" s="63">
        <f t="shared" si="166"/>
        <v>118.57280036732622</v>
      </c>
      <c r="GB16" s="90">
        <f t="shared" si="167"/>
        <v>45458.504099999962</v>
      </c>
      <c r="GC16" s="93">
        <f t="shared" si="168"/>
        <v>21365.496926999975</v>
      </c>
      <c r="GD16" s="94">
        <f t="shared" si="169"/>
        <v>21365.496926999975</v>
      </c>
    </row>
    <row r="17" spans="1:186" x14ac:dyDescent="0.5">
      <c r="A17" s="19" t="s">
        <v>263</v>
      </c>
      <c r="B17" s="19" t="s">
        <v>61</v>
      </c>
      <c r="C17" s="19" t="s">
        <v>131</v>
      </c>
      <c r="D17" s="19" t="s">
        <v>19</v>
      </c>
      <c r="E17" s="19" t="s">
        <v>170</v>
      </c>
      <c r="F17" s="85">
        <v>58676.349374999947</v>
      </c>
      <c r="G17" s="86">
        <v>26404.357218749978</v>
      </c>
      <c r="H17" s="86">
        <v>3.4000000000000004</v>
      </c>
      <c r="I17" s="63">
        <v>7000</v>
      </c>
      <c r="J17" s="87">
        <f t="shared" si="77"/>
        <v>0.11929849205960431</v>
      </c>
      <c r="K17" s="88">
        <v>26404.357218749978</v>
      </c>
      <c r="L17" s="63">
        <f t="shared" si="0"/>
        <v>3150</v>
      </c>
      <c r="M17" s="63">
        <v>4470</v>
      </c>
      <c r="N17" s="87">
        <f t="shared" si="78"/>
        <v>7.6180608500918762E-2</v>
      </c>
      <c r="O17" s="63">
        <f t="shared" si="79"/>
        <v>2011.5000000000002</v>
      </c>
      <c r="P17" s="63">
        <v>0</v>
      </c>
      <c r="Q17" s="87">
        <f t="shared" si="80"/>
        <v>0</v>
      </c>
      <c r="R17" s="63">
        <f t="shared" si="81"/>
        <v>0</v>
      </c>
      <c r="S17" s="63">
        <v>0</v>
      </c>
      <c r="T17" s="87">
        <f t="shared" si="82"/>
        <v>0</v>
      </c>
      <c r="U17" s="63">
        <f t="shared" si="83"/>
        <v>0</v>
      </c>
      <c r="V17" s="63">
        <v>11470</v>
      </c>
      <c r="W17" s="63">
        <f t="shared" si="1"/>
        <v>5161.5</v>
      </c>
      <c r="X17" s="88">
        <v>4143.1288576789202</v>
      </c>
      <c r="Y17" s="87">
        <f t="shared" si="84"/>
        <v>7.0609860732818025E-2</v>
      </c>
      <c r="Z17" s="88">
        <f t="shared" si="85"/>
        <v>1864.4079859555143</v>
      </c>
      <c r="AA17" s="88">
        <v>43063.220517321024</v>
      </c>
      <c r="AB17" s="87">
        <f t="shared" si="86"/>
        <v>0.73391103870665886</v>
      </c>
      <c r="AC17" s="88">
        <f t="shared" si="87"/>
        <v>19378.449232794461</v>
      </c>
      <c r="AD17" s="63">
        <f t="shared" si="2"/>
        <v>47206.349374999947</v>
      </c>
      <c r="AE17" s="63">
        <f t="shared" si="88"/>
        <v>21242.857218749974</v>
      </c>
      <c r="AF17" s="89">
        <f t="shared" si="3"/>
        <v>58676.349374999947</v>
      </c>
      <c r="AG17" s="89">
        <f t="shared" si="89"/>
        <v>26404.357218749974</v>
      </c>
      <c r="AH17" s="63">
        <f t="shared" si="4"/>
        <v>1260</v>
      </c>
      <c r="AI17" s="63">
        <f t="shared" si="5"/>
        <v>567</v>
      </c>
      <c r="AJ17" s="63">
        <f t="shared" si="6"/>
        <v>0</v>
      </c>
      <c r="AK17" s="63">
        <f t="shared" si="7"/>
        <v>0</v>
      </c>
      <c r="AL17" s="63">
        <f t="shared" si="90"/>
        <v>189</v>
      </c>
      <c r="AM17" s="63">
        <f t="shared" si="91"/>
        <v>85.05</v>
      </c>
      <c r="AN17" s="63">
        <f t="shared" si="92"/>
        <v>0</v>
      </c>
      <c r="AO17" s="63">
        <f t="shared" si="93"/>
        <v>0</v>
      </c>
      <c r="AP17" s="63">
        <f t="shared" si="8"/>
        <v>1540</v>
      </c>
      <c r="AQ17" s="63">
        <f t="shared" si="9"/>
        <v>693</v>
      </c>
      <c r="AR17" s="63">
        <f t="shared" si="10"/>
        <v>0</v>
      </c>
      <c r="AS17" s="63">
        <f t="shared" si="11"/>
        <v>0</v>
      </c>
      <c r="AT17" s="63">
        <f t="shared" si="94"/>
        <v>231</v>
      </c>
      <c r="AU17" s="63">
        <f t="shared" si="95"/>
        <v>103.95</v>
      </c>
      <c r="AV17" s="63">
        <f t="shared" si="96"/>
        <v>0</v>
      </c>
      <c r="AW17" s="63">
        <f t="shared" si="97"/>
        <v>0</v>
      </c>
      <c r="AX17" s="63">
        <f t="shared" si="12"/>
        <v>1540</v>
      </c>
      <c r="AY17" s="63">
        <f t="shared" si="13"/>
        <v>693</v>
      </c>
      <c r="AZ17" s="63">
        <f t="shared" si="14"/>
        <v>0</v>
      </c>
      <c r="BA17" s="63">
        <f t="shared" si="15"/>
        <v>0</v>
      </c>
      <c r="BB17" s="63">
        <f t="shared" si="98"/>
        <v>231</v>
      </c>
      <c r="BC17" s="63">
        <f t="shared" si="99"/>
        <v>103.95</v>
      </c>
      <c r="BD17" s="63">
        <f t="shared" si="100"/>
        <v>0</v>
      </c>
      <c r="BE17" s="63">
        <f t="shared" si="101"/>
        <v>0</v>
      </c>
      <c r="BF17" s="63">
        <f t="shared" si="16"/>
        <v>1120</v>
      </c>
      <c r="BG17" s="63">
        <f t="shared" si="17"/>
        <v>504</v>
      </c>
      <c r="BH17" s="63">
        <f t="shared" si="18"/>
        <v>0</v>
      </c>
      <c r="BI17" s="63">
        <f t="shared" si="19"/>
        <v>0</v>
      </c>
      <c r="BJ17" s="63">
        <f t="shared" si="102"/>
        <v>168</v>
      </c>
      <c r="BK17" s="63">
        <f t="shared" si="103"/>
        <v>75.599999999999994</v>
      </c>
      <c r="BL17" s="63">
        <f t="shared" si="104"/>
        <v>0</v>
      </c>
      <c r="BM17" s="63">
        <f t="shared" si="105"/>
        <v>0</v>
      </c>
      <c r="BN17" s="63">
        <f t="shared" si="20"/>
        <v>1190</v>
      </c>
      <c r="BO17" s="63">
        <f t="shared" si="21"/>
        <v>535.5</v>
      </c>
      <c r="BP17" s="63">
        <f t="shared" si="22"/>
        <v>0</v>
      </c>
      <c r="BQ17" s="63">
        <f t="shared" si="23"/>
        <v>0</v>
      </c>
      <c r="BR17" s="63">
        <f t="shared" si="106"/>
        <v>178.5</v>
      </c>
      <c r="BS17" s="63">
        <f t="shared" si="107"/>
        <v>80.325000000000003</v>
      </c>
      <c r="BT17" s="63">
        <f t="shared" si="108"/>
        <v>0</v>
      </c>
      <c r="BU17" s="63">
        <f t="shared" si="109"/>
        <v>0</v>
      </c>
      <c r="BV17" s="63">
        <f t="shared" si="24"/>
        <v>350</v>
      </c>
      <c r="BW17" s="63">
        <f t="shared" si="25"/>
        <v>157.5</v>
      </c>
      <c r="BX17" s="63">
        <f t="shared" si="26"/>
        <v>0</v>
      </c>
      <c r="BY17" s="63">
        <f t="shared" si="27"/>
        <v>0</v>
      </c>
      <c r="BZ17" s="63">
        <f t="shared" si="110"/>
        <v>52.5</v>
      </c>
      <c r="CA17" s="63">
        <f t="shared" si="111"/>
        <v>23.625</v>
      </c>
      <c r="CB17" s="63">
        <f t="shared" si="112"/>
        <v>0</v>
      </c>
      <c r="CC17" s="63">
        <f t="shared" si="113"/>
        <v>0</v>
      </c>
      <c r="CD17" s="90">
        <f t="shared" si="114"/>
        <v>7000</v>
      </c>
      <c r="CE17" s="90">
        <f t="shared" si="115"/>
        <v>3150</v>
      </c>
      <c r="CF17" s="63">
        <f t="shared" si="28"/>
        <v>804.6</v>
      </c>
      <c r="CG17" s="63">
        <f t="shared" si="29"/>
        <v>362.07000000000005</v>
      </c>
      <c r="CH17" s="63">
        <f t="shared" si="30"/>
        <v>0</v>
      </c>
      <c r="CI17" s="63">
        <f t="shared" si="31"/>
        <v>0</v>
      </c>
      <c r="CJ17" s="63">
        <f t="shared" si="116"/>
        <v>120.69</v>
      </c>
      <c r="CK17" s="63">
        <f t="shared" si="117"/>
        <v>54.310500000000005</v>
      </c>
      <c r="CL17" s="63">
        <f t="shared" si="118"/>
        <v>0</v>
      </c>
      <c r="CM17" s="63">
        <f t="shared" si="119"/>
        <v>0</v>
      </c>
      <c r="CN17" s="63">
        <f t="shared" si="32"/>
        <v>983.4</v>
      </c>
      <c r="CO17" s="63">
        <f t="shared" si="33"/>
        <v>442.53000000000003</v>
      </c>
      <c r="CP17" s="63">
        <f t="shared" si="34"/>
        <v>0</v>
      </c>
      <c r="CQ17" s="63">
        <f t="shared" si="35"/>
        <v>0</v>
      </c>
      <c r="CR17" s="63">
        <f t="shared" si="120"/>
        <v>147.51</v>
      </c>
      <c r="CS17" s="63">
        <f t="shared" si="121"/>
        <v>66.379500000000007</v>
      </c>
      <c r="CT17" s="63">
        <f t="shared" si="122"/>
        <v>0</v>
      </c>
      <c r="CU17" s="63">
        <f t="shared" si="123"/>
        <v>0</v>
      </c>
      <c r="CV17" s="63">
        <f t="shared" si="36"/>
        <v>983.4</v>
      </c>
      <c r="CW17" s="63">
        <f t="shared" si="37"/>
        <v>442.53000000000003</v>
      </c>
      <c r="CX17" s="63">
        <f t="shared" si="38"/>
        <v>0</v>
      </c>
      <c r="CY17" s="63">
        <f t="shared" si="39"/>
        <v>0</v>
      </c>
      <c r="CZ17" s="63">
        <f t="shared" si="124"/>
        <v>147.51</v>
      </c>
      <c r="DA17" s="63">
        <f t="shared" si="125"/>
        <v>66.379500000000007</v>
      </c>
      <c r="DB17" s="63">
        <f t="shared" si="126"/>
        <v>0</v>
      </c>
      <c r="DC17" s="63">
        <f t="shared" si="127"/>
        <v>0</v>
      </c>
      <c r="DD17" s="63">
        <f t="shared" si="40"/>
        <v>715.2</v>
      </c>
      <c r="DE17" s="63">
        <f t="shared" si="41"/>
        <v>321.84000000000003</v>
      </c>
      <c r="DF17" s="63">
        <f t="shared" si="42"/>
        <v>0</v>
      </c>
      <c r="DG17" s="63">
        <f t="shared" si="43"/>
        <v>0</v>
      </c>
      <c r="DH17" s="63">
        <f t="shared" si="128"/>
        <v>107.28</v>
      </c>
      <c r="DI17" s="63">
        <f t="shared" si="129"/>
        <v>48.276000000000003</v>
      </c>
      <c r="DJ17" s="63">
        <f t="shared" si="130"/>
        <v>0</v>
      </c>
      <c r="DK17" s="63">
        <f t="shared" si="131"/>
        <v>0</v>
      </c>
      <c r="DL17" s="63">
        <f t="shared" si="44"/>
        <v>759.90000000000009</v>
      </c>
      <c r="DM17" s="63">
        <f t="shared" si="45"/>
        <v>341.95500000000004</v>
      </c>
      <c r="DN17" s="63">
        <f t="shared" si="46"/>
        <v>0</v>
      </c>
      <c r="DO17" s="63">
        <f t="shared" si="47"/>
        <v>0</v>
      </c>
      <c r="DP17" s="63">
        <f t="shared" si="132"/>
        <v>113.98500000000001</v>
      </c>
      <c r="DQ17" s="63">
        <f t="shared" si="133"/>
        <v>51.293250000000008</v>
      </c>
      <c r="DR17" s="63">
        <f t="shared" si="134"/>
        <v>0</v>
      </c>
      <c r="DS17" s="63">
        <f t="shared" si="135"/>
        <v>0</v>
      </c>
      <c r="DT17" s="63">
        <f t="shared" si="48"/>
        <v>223.5</v>
      </c>
      <c r="DU17" s="63">
        <f t="shared" si="49"/>
        <v>100.57500000000002</v>
      </c>
      <c r="DV17" s="63">
        <f t="shared" si="50"/>
        <v>0</v>
      </c>
      <c r="DW17" s="63">
        <f t="shared" si="51"/>
        <v>0</v>
      </c>
      <c r="DX17" s="63">
        <f t="shared" si="136"/>
        <v>33.524999999999999</v>
      </c>
      <c r="DY17" s="63">
        <f t="shared" si="137"/>
        <v>15.086250000000001</v>
      </c>
      <c r="DZ17" s="63">
        <f t="shared" si="138"/>
        <v>0</v>
      </c>
      <c r="EA17" s="63">
        <f t="shared" si="139"/>
        <v>0</v>
      </c>
      <c r="EB17" s="90">
        <f t="shared" si="140"/>
        <v>4470</v>
      </c>
      <c r="EC17" s="90">
        <f t="shared" si="141"/>
        <v>2011.5000000000002</v>
      </c>
      <c r="ED17" s="91">
        <f t="shared" si="52"/>
        <v>11470</v>
      </c>
      <c r="EE17" s="92">
        <f t="shared" si="142"/>
        <v>5161.5</v>
      </c>
      <c r="EF17" s="63">
        <f t="shared" si="53"/>
        <v>745.7631943822056</v>
      </c>
      <c r="EG17" s="63">
        <f t="shared" si="54"/>
        <v>335.59343747199256</v>
      </c>
      <c r="EH17" s="63">
        <f t="shared" si="55"/>
        <v>7751.379693117784</v>
      </c>
      <c r="EI17" s="63">
        <f t="shared" si="56"/>
        <v>3488.1208619030026</v>
      </c>
      <c r="EJ17" s="63">
        <f t="shared" si="143"/>
        <v>111.86447915733083</v>
      </c>
      <c r="EK17" s="63">
        <f t="shared" si="144"/>
        <v>50.339015620798882</v>
      </c>
      <c r="EL17" s="63">
        <f t="shared" si="145"/>
        <v>1162.7069539676675</v>
      </c>
      <c r="EM17" s="63">
        <f t="shared" si="146"/>
        <v>523.21812928545035</v>
      </c>
      <c r="EN17" s="63">
        <f t="shared" si="57"/>
        <v>911.4883486893624</v>
      </c>
      <c r="EO17" s="63">
        <f t="shared" si="58"/>
        <v>410.16975691021315</v>
      </c>
      <c r="EP17" s="63">
        <f t="shared" si="59"/>
        <v>9473.9085138106257</v>
      </c>
      <c r="EQ17" s="63">
        <f t="shared" si="60"/>
        <v>4263.2588312147818</v>
      </c>
      <c r="ER17" s="63">
        <f t="shared" si="147"/>
        <v>136.72325230340437</v>
      </c>
      <c r="ES17" s="63">
        <f t="shared" si="148"/>
        <v>61.525463536531973</v>
      </c>
      <c r="ET17" s="63">
        <f t="shared" si="149"/>
        <v>1421.0862770715937</v>
      </c>
      <c r="EU17" s="63">
        <f t="shared" si="150"/>
        <v>639.48882468221723</v>
      </c>
      <c r="EV17" s="63">
        <f t="shared" si="61"/>
        <v>952.91963726615165</v>
      </c>
      <c r="EW17" s="63">
        <f t="shared" si="62"/>
        <v>428.81383676976833</v>
      </c>
      <c r="EX17" s="63">
        <f t="shared" si="63"/>
        <v>9904.5407189838352</v>
      </c>
      <c r="EY17" s="63">
        <f t="shared" si="64"/>
        <v>4457.0433235427263</v>
      </c>
      <c r="EZ17" s="63">
        <f t="shared" si="151"/>
        <v>142.93794558992275</v>
      </c>
      <c r="FA17" s="63">
        <f t="shared" si="152"/>
        <v>64.322075515465244</v>
      </c>
      <c r="FB17" s="63">
        <f t="shared" si="153"/>
        <v>1485.6811078475753</v>
      </c>
      <c r="FC17" s="63">
        <f t="shared" si="154"/>
        <v>668.55649853140892</v>
      </c>
      <c r="FD17" s="63">
        <f t="shared" si="65"/>
        <v>662.9006172286272</v>
      </c>
      <c r="FE17" s="63">
        <f t="shared" si="66"/>
        <v>298.30527775288232</v>
      </c>
      <c r="FF17" s="63">
        <f t="shared" si="67"/>
        <v>6890.115282771364</v>
      </c>
      <c r="FG17" s="63">
        <f t="shared" si="68"/>
        <v>3100.5518772471137</v>
      </c>
      <c r="FH17" s="63">
        <f t="shared" si="155"/>
        <v>99.435092584294082</v>
      </c>
      <c r="FI17" s="63">
        <f t="shared" si="156"/>
        <v>44.745791662932348</v>
      </c>
      <c r="FJ17" s="63">
        <f t="shared" si="157"/>
        <v>1033.5172924157046</v>
      </c>
      <c r="FK17" s="63">
        <f t="shared" si="158"/>
        <v>465.08278158706702</v>
      </c>
      <c r="FL17" s="63">
        <f t="shared" si="69"/>
        <v>704.33190580541645</v>
      </c>
      <c r="FM17" s="63">
        <f t="shared" si="70"/>
        <v>316.94935761243744</v>
      </c>
      <c r="FN17" s="63">
        <f t="shared" si="71"/>
        <v>7320.7474879445745</v>
      </c>
      <c r="FO17" s="63">
        <f t="shared" si="72"/>
        <v>3294.3363695750586</v>
      </c>
      <c r="FP17" s="63">
        <f t="shared" si="159"/>
        <v>105.64978587081247</v>
      </c>
      <c r="FQ17" s="63">
        <f t="shared" si="160"/>
        <v>47.542403641865612</v>
      </c>
      <c r="FR17" s="63">
        <f t="shared" si="161"/>
        <v>1098.1121231916861</v>
      </c>
      <c r="FS17" s="63">
        <f t="shared" si="162"/>
        <v>494.15045543625877</v>
      </c>
      <c r="FT17" s="63">
        <f t="shared" si="73"/>
        <v>165.7251543071568</v>
      </c>
      <c r="FU17" s="63">
        <f t="shared" si="74"/>
        <v>74.57631943822058</v>
      </c>
      <c r="FV17" s="63">
        <f t="shared" si="75"/>
        <v>1722.528820692841</v>
      </c>
      <c r="FW17" s="63">
        <f t="shared" si="76"/>
        <v>775.13796931177842</v>
      </c>
      <c r="FX17" s="63">
        <f t="shared" si="163"/>
        <v>24.858773146073521</v>
      </c>
      <c r="FY17" s="63">
        <f t="shared" si="164"/>
        <v>11.186447915733087</v>
      </c>
      <c r="FZ17" s="63">
        <f t="shared" si="165"/>
        <v>258.37932310392614</v>
      </c>
      <c r="GA17" s="63">
        <f t="shared" si="166"/>
        <v>116.27069539676675</v>
      </c>
      <c r="GB17" s="90">
        <f t="shared" si="167"/>
        <v>47206.34937499994</v>
      </c>
      <c r="GC17" s="93">
        <f t="shared" si="168"/>
        <v>21242.857218749978</v>
      </c>
      <c r="GD17" s="94">
        <f t="shared" si="169"/>
        <v>26404.357218749978</v>
      </c>
    </row>
    <row r="18" spans="1:186" x14ac:dyDescent="0.5">
      <c r="A18" s="19" t="s">
        <v>263</v>
      </c>
      <c r="B18" s="19" t="s">
        <v>68</v>
      </c>
      <c r="C18" s="19" t="s">
        <v>103</v>
      </c>
      <c r="D18" s="19" t="s">
        <v>171</v>
      </c>
      <c r="E18" s="19" t="s">
        <v>172</v>
      </c>
      <c r="F18" s="85">
        <v>778536.41237633838</v>
      </c>
      <c r="G18" s="86">
        <v>599473.03752978053</v>
      </c>
      <c r="H18" s="86">
        <v>5</v>
      </c>
      <c r="I18" s="63">
        <v>484182.58464811801</v>
      </c>
      <c r="J18" s="87">
        <f t="shared" si="77"/>
        <v>0.62191385907081753</v>
      </c>
      <c r="K18" s="88">
        <v>599473.03752978053</v>
      </c>
      <c r="L18" s="63">
        <f t="shared" si="0"/>
        <v>372820.59017905087</v>
      </c>
      <c r="M18" s="63">
        <v>130265.41535188249</v>
      </c>
      <c r="N18" s="87">
        <f t="shared" si="78"/>
        <v>0.16732090276198053</v>
      </c>
      <c r="O18" s="63">
        <f t="shared" si="79"/>
        <v>100304.36982094951</v>
      </c>
      <c r="P18" s="63">
        <v>0</v>
      </c>
      <c r="Q18" s="87">
        <f t="shared" si="80"/>
        <v>0</v>
      </c>
      <c r="R18" s="63">
        <f t="shared" si="81"/>
        <v>0</v>
      </c>
      <c r="S18" s="63">
        <v>0</v>
      </c>
      <c r="T18" s="87">
        <f t="shared" si="82"/>
        <v>0</v>
      </c>
      <c r="U18" s="63">
        <f t="shared" si="83"/>
        <v>0</v>
      </c>
      <c r="V18" s="63">
        <v>614448</v>
      </c>
      <c r="W18" s="63">
        <f t="shared" si="1"/>
        <v>473124.96000000037</v>
      </c>
      <c r="X18" s="88">
        <v>10743.412376338332</v>
      </c>
      <c r="Y18" s="87">
        <f t="shared" si="84"/>
        <v>1.3799498913025857E-2</v>
      </c>
      <c r="Z18" s="88">
        <f t="shared" si="85"/>
        <v>8272.4275297805143</v>
      </c>
      <c r="AA18" s="88">
        <v>153345</v>
      </c>
      <c r="AB18" s="87">
        <f t="shared" si="86"/>
        <v>0.19696573925417662</v>
      </c>
      <c r="AC18" s="88">
        <f t="shared" si="87"/>
        <v>118075.65</v>
      </c>
      <c r="AD18" s="63">
        <f t="shared" si="2"/>
        <v>164088.41237633832</v>
      </c>
      <c r="AE18" s="63">
        <f t="shared" si="88"/>
        <v>126348.07752978051</v>
      </c>
      <c r="AF18" s="89">
        <f t="shared" si="3"/>
        <v>778536.41237633838</v>
      </c>
      <c r="AG18" s="89">
        <f t="shared" si="89"/>
        <v>599473.03752978088</v>
      </c>
      <c r="AH18" s="63">
        <f t="shared" si="4"/>
        <v>87152.865236661237</v>
      </c>
      <c r="AI18" s="63">
        <f t="shared" si="5"/>
        <v>67107.70623222916</v>
      </c>
      <c r="AJ18" s="63">
        <f t="shared" si="6"/>
        <v>0</v>
      </c>
      <c r="AK18" s="63">
        <f t="shared" si="7"/>
        <v>0</v>
      </c>
      <c r="AL18" s="63">
        <f t="shared" si="90"/>
        <v>13072.929785499186</v>
      </c>
      <c r="AM18" s="63">
        <f t="shared" si="91"/>
        <v>10066.155934834374</v>
      </c>
      <c r="AN18" s="63">
        <f t="shared" si="92"/>
        <v>0</v>
      </c>
      <c r="AO18" s="63">
        <f t="shared" si="93"/>
        <v>0</v>
      </c>
      <c r="AP18" s="63">
        <f t="shared" si="8"/>
        <v>106520.16862258596</v>
      </c>
      <c r="AQ18" s="63">
        <f t="shared" si="9"/>
        <v>82020.529839391194</v>
      </c>
      <c r="AR18" s="63">
        <f t="shared" si="10"/>
        <v>0</v>
      </c>
      <c r="AS18" s="63">
        <f t="shared" si="11"/>
        <v>0</v>
      </c>
      <c r="AT18" s="63">
        <f t="shared" si="94"/>
        <v>15978.025293387893</v>
      </c>
      <c r="AU18" s="63">
        <f t="shared" si="95"/>
        <v>12303.079475908678</v>
      </c>
      <c r="AV18" s="63">
        <f t="shared" si="96"/>
        <v>0</v>
      </c>
      <c r="AW18" s="63">
        <f t="shared" si="97"/>
        <v>0</v>
      </c>
      <c r="AX18" s="63">
        <f t="shared" si="12"/>
        <v>106520.16862258596</v>
      </c>
      <c r="AY18" s="63">
        <f t="shared" si="13"/>
        <v>82020.529839391194</v>
      </c>
      <c r="AZ18" s="63">
        <f t="shared" si="14"/>
        <v>0</v>
      </c>
      <c r="BA18" s="63">
        <f t="shared" si="15"/>
        <v>0</v>
      </c>
      <c r="BB18" s="63">
        <f t="shared" si="98"/>
        <v>15978.025293387893</v>
      </c>
      <c r="BC18" s="63">
        <f t="shared" si="99"/>
        <v>12303.079475908678</v>
      </c>
      <c r="BD18" s="63">
        <f t="shared" si="100"/>
        <v>0</v>
      </c>
      <c r="BE18" s="63">
        <f t="shared" si="101"/>
        <v>0</v>
      </c>
      <c r="BF18" s="63">
        <f t="shared" si="16"/>
        <v>77469.213543698876</v>
      </c>
      <c r="BG18" s="63">
        <f t="shared" si="17"/>
        <v>59651.294428648136</v>
      </c>
      <c r="BH18" s="63">
        <f t="shared" si="18"/>
        <v>0</v>
      </c>
      <c r="BI18" s="63">
        <f t="shared" si="19"/>
        <v>0</v>
      </c>
      <c r="BJ18" s="63">
        <f t="shared" si="102"/>
        <v>11620.382031554831</v>
      </c>
      <c r="BK18" s="63">
        <f t="shared" si="103"/>
        <v>8947.6941642972197</v>
      </c>
      <c r="BL18" s="63">
        <f t="shared" si="104"/>
        <v>0</v>
      </c>
      <c r="BM18" s="63">
        <f t="shared" si="105"/>
        <v>0</v>
      </c>
      <c r="BN18" s="63">
        <f t="shared" si="20"/>
        <v>82311.039390180071</v>
      </c>
      <c r="BO18" s="63">
        <f t="shared" si="21"/>
        <v>63379.500330438648</v>
      </c>
      <c r="BP18" s="63">
        <f t="shared" si="22"/>
        <v>0</v>
      </c>
      <c r="BQ18" s="63">
        <f t="shared" si="23"/>
        <v>0</v>
      </c>
      <c r="BR18" s="63">
        <f t="shared" si="106"/>
        <v>12346.655908527011</v>
      </c>
      <c r="BS18" s="63">
        <f t="shared" si="107"/>
        <v>9506.9250495657961</v>
      </c>
      <c r="BT18" s="63">
        <f t="shared" si="108"/>
        <v>0</v>
      </c>
      <c r="BU18" s="63">
        <f t="shared" si="109"/>
        <v>0</v>
      </c>
      <c r="BV18" s="63">
        <f t="shared" si="24"/>
        <v>24209.129232405903</v>
      </c>
      <c r="BW18" s="63">
        <f t="shared" si="25"/>
        <v>18641.029508952543</v>
      </c>
      <c r="BX18" s="63">
        <f t="shared" si="26"/>
        <v>0</v>
      </c>
      <c r="BY18" s="63">
        <f t="shared" si="27"/>
        <v>0</v>
      </c>
      <c r="BZ18" s="63">
        <f t="shared" si="110"/>
        <v>3631.3693848608855</v>
      </c>
      <c r="CA18" s="63">
        <f t="shared" si="111"/>
        <v>2796.1544263428814</v>
      </c>
      <c r="CB18" s="63">
        <f t="shared" si="112"/>
        <v>0</v>
      </c>
      <c r="CC18" s="63">
        <f t="shared" si="113"/>
        <v>0</v>
      </c>
      <c r="CD18" s="90">
        <f t="shared" si="114"/>
        <v>484182.58464811806</v>
      </c>
      <c r="CE18" s="90">
        <f t="shared" si="115"/>
        <v>372820.59017905087</v>
      </c>
      <c r="CF18" s="63">
        <f t="shared" si="28"/>
        <v>23447.774763338846</v>
      </c>
      <c r="CG18" s="63">
        <f t="shared" si="29"/>
        <v>18054.786567770909</v>
      </c>
      <c r="CH18" s="63">
        <f t="shared" si="30"/>
        <v>0</v>
      </c>
      <c r="CI18" s="63">
        <f t="shared" si="31"/>
        <v>0</v>
      </c>
      <c r="CJ18" s="63">
        <f t="shared" si="116"/>
        <v>3517.1662145008268</v>
      </c>
      <c r="CK18" s="63">
        <f t="shared" si="117"/>
        <v>2708.217985165636</v>
      </c>
      <c r="CL18" s="63">
        <f t="shared" si="118"/>
        <v>0</v>
      </c>
      <c r="CM18" s="63">
        <f t="shared" si="119"/>
        <v>0</v>
      </c>
      <c r="CN18" s="63">
        <f t="shared" si="32"/>
        <v>28658.391377414147</v>
      </c>
      <c r="CO18" s="63">
        <f t="shared" si="33"/>
        <v>22066.96136060889</v>
      </c>
      <c r="CP18" s="63">
        <f t="shared" si="34"/>
        <v>0</v>
      </c>
      <c r="CQ18" s="63">
        <f t="shared" si="35"/>
        <v>0</v>
      </c>
      <c r="CR18" s="63">
        <f t="shared" si="120"/>
        <v>4298.7587066121223</v>
      </c>
      <c r="CS18" s="63">
        <f t="shared" si="121"/>
        <v>3310.0442040913335</v>
      </c>
      <c r="CT18" s="63">
        <f t="shared" si="122"/>
        <v>0</v>
      </c>
      <c r="CU18" s="63">
        <f t="shared" si="123"/>
        <v>0</v>
      </c>
      <c r="CV18" s="63">
        <f t="shared" si="36"/>
        <v>28658.391377414147</v>
      </c>
      <c r="CW18" s="63">
        <f t="shared" si="37"/>
        <v>22066.96136060889</v>
      </c>
      <c r="CX18" s="63">
        <f t="shared" si="38"/>
        <v>0</v>
      </c>
      <c r="CY18" s="63">
        <f t="shared" si="39"/>
        <v>0</v>
      </c>
      <c r="CZ18" s="63">
        <f t="shared" si="124"/>
        <v>4298.7587066121223</v>
      </c>
      <c r="DA18" s="63">
        <f t="shared" si="125"/>
        <v>3310.0442040913335</v>
      </c>
      <c r="DB18" s="63">
        <f t="shared" si="126"/>
        <v>0</v>
      </c>
      <c r="DC18" s="63">
        <f t="shared" si="127"/>
        <v>0</v>
      </c>
      <c r="DD18" s="63">
        <f t="shared" si="40"/>
        <v>20842.466456301197</v>
      </c>
      <c r="DE18" s="63">
        <f t="shared" si="41"/>
        <v>16048.699171351922</v>
      </c>
      <c r="DF18" s="63">
        <f t="shared" si="42"/>
        <v>0</v>
      </c>
      <c r="DG18" s="63">
        <f t="shared" si="43"/>
        <v>0</v>
      </c>
      <c r="DH18" s="63">
        <f t="shared" si="128"/>
        <v>3126.3699684451794</v>
      </c>
      <c r="DI18" s="63">
        <f t="shared" si="129"/>
        <v>2407.3048757027882</v>
      </c>
      <c r="DJ18" s="63">
        <f t="shared" si="130"/>
        <v>0</v>
      </c>
      <c r="DK18" s="63">
        <f t="shared" si="131"/>
        <v>0</v>
      </c>
      <c r="DL18" s="63">
        <f t="shared" si="44"/>
        <v>22145.120609820024</v>
      </c>
      <c r="DM18" s="63">
        <f t="shared" si="45"/>
        <v>17051.742869561418</v>
      </c>
      <c r="DN18" s="63">
        <f t="shared" si="46"/>
        <v>0</v>
      </c>
      <c r="DO18" s="63">
        <f t="shared" si="47"/>
        <v>0</v>
      </c>
      <c r="DP18" s="63">
        <f t="shared" si="132"/>
        <v>3321.7680914730036</v>
      </c>
      <c r="DQ18" s="63">
        <f t="shared" si="133"/>
        <v>2557.7614304342128</v>
      </c>
      <c r="DR18" s="63">
        <f t="shared" si="134"/>
        <v>0</v>
      </c>
      <c r="DS18" s="63">
        <f t="shared" si="135"/>
        <v>0</v>
      </c>
      <c r="DT18" s="63">
        <f t="shared" si="48"/>
        <v>6513.2707675941247</v>
      </c>
      <c r="DU18" s="63">
        <f t="shared" si="49"/>
        <v>5015.2184910474753</v>
      </c>
      <c r="DV18" s="63">
        <f t="shared" si="50"/>
        <v>0</v>
      </c>
      <c r="DW18" s="63">
        <f t="shared" si="51"/>
        <v>0</v>
      </c>
      <c r="DX18" s="63">
        <f t="shared" si="136"/>
        <v>976.99061513911863</v>
      </c>
      <c r="DY18" s="63">
        <f t="shared" si="137"/>
        <v>752.28277365712131</v>
      </c>
      <c r="DZ18" s="63">
        <f t="shared" si="138"/>
        <v>0</v>
      </c>
      <c r="EA18" s="63">
        <f t="shared" si="139"/>
        <v>0</v>
      </c>
      <c r="EB18" s="90">
        <f t="shared" si="140"/>
        <v>130265.41535188246</v>
      </c>
      <c r="EC18" s="90">
        <f t="shared" si="141"/>
        <v>100304.36982094951</v>
      </c>
      <c r="ED18" s="91">
        <f t="shared" si="52"/>
        <v>614448.00000000047</v>
      </c>
      <c r="EE18" s="92">
        <f t="shared" si="142"/>
        <v>473124.96000000037</v>
      </c>
      <c r="EF18" s="63">
        <f t="shared" si="53"/>
        <v>1933.8142277408997</v>
      </c>
      <c r="EG18" s="63">
        <f t="shared" si="54"/>
        <v>1489.0369553604926</v>
      </c>
      <c r="EH18" s="63">
        <f t="shared" si="55"/>
        <v>27602.1</v>
      </c>
      <c r="EI18" s="63">
        <f t="shared" si="56"/>
        <v>21253.616999999998</v>
      </c>
      <c r="EJ18" s="63">
        <f t="shared" si="143"/>
        <v>290.07213416113495</v>
      </c>
      <c r="EK18" s="63">
        <f t="shared" si="144"/>
        <v>223.35554330407388</v>
      </c>
      <c r="EL18" s="63">
        <f t="shared" si="145"/>
        <v>4140.3149999999996</v>
      </c>
      <c r="EM18" s="63">
        <f t="shared" si="146"/>
        <v>3188.0425499999997</v>
      </c>
      <c r="EN18" s="63">
        <f t="shared" si="57"/>
        <v>2363.5507227944331</v>
      </c>
      <c r="EO18" s="63">
        <f t="shared" si="58"/>
        <v>1819.9340565517132</v>
      </c>
      <c r="EP18" s="63">
        <f t="shared" si="59"/>
        <v>33735.9</v>
      </c>
      <c r="EQ18" s="63">
        <f t="shared" si="60"/>
        <v>25976.643</v>
      </c>
      <c r="ER18" s="63">
        <f t="shared" si="147"/>
        <v>354.53260841916494</v>
      </c>
      <c r="ES18" s="63">
        <f t="shared" si="148"/>
        <v>272.99010848275697</v>
      </c>
      <c r="ET18" s="63">
        <f t="shared" si="149"/>
        <v>5060.3850000000002</v>
      </c>
      <c r="EU18" s="63">
        <f t="shared" si="150"/>
        <v>3896.4964499999996</v>
      </c>
      <c r="EV18" s="63">
        <f t="shared" si="61"/>
        <v>2470.9848465578166</v>
      </c>
      <c r="EW18" s="63">
        <f t="shared" si="62"/>
        <v>1902.6583318495184</v>
      </c>
      <c r="EX18" s="63">
        <f t="shared" si="63"/>
        <v>35269.35</v>
      </c>
      <c r="EY18" s="63">
        <f t="shared" si="64"/>
        <v>27157.3995</v>
      </c>
      <c r="EZ18" s="63">
        <f t="shared" si="151"/>
        <v>370.6477269836725</v>
      </c>
      <c r="FA18" s="63">
        <f t="shared" si="152"/>
        <v>285.39874977742772</v>
      </c>
      <c r="FB18" s="63">
        <f t="shared" si="153"/>
        <v>5290.4024999999992</v>
      </c>
      <c r="FC18" s="63">
        <f t="shared" si="154"/>
        <v>4073.6099249999997</v>
      </c>
      <c r="FD18" s="63">
        <f t="shared" si="65"/>
        <v>1718.9459802141332</v>
      </c>
      <c r="FE18" s="63">
        <f t="shared" si="66"/>
        <v>1323.5884047648824</v>
      </c>
      <c r="FF18" s="63">
        <f t="shared" si="67"/>
        <v>24535.200000000001</v>
      </c>
      <c r="FG18" s="63">
        <f t="shared" si="68"/>
        <v>18892.103999999999</v>
      </c>
      <c r="FH18" s="63">
        <f t="shared" si="155"/>
        <v>257.84189703211996</v>
      </c>
      <c r="FI18" s="63">
        <f t="shared" si="156"/>
        <v>198.53826071473236</v>
      </c>
      <c r="FJ18" s="63">
        <f t="shared" si="157"/>
        <v>3680.28</v>
      </c>
      <c r="FK18" s="63">
        <f t="shared" si="158"/>
        <v>2833.8155999999999</v>
      </c>
      <c r="FL18" s="63">
        <f t="shared" si="69"/>
        <v>1826.3801039775167</v>
      </c>
      <c r="FM18" s="63">
        <f t="shared" si="70"/>
        <v>1406.3126800626876</v>
      </c>
      <c r="FN18" s="63">
        <f t="shared" si="71"/>
        <v>26068.65</v>
      </c>
      <c r="FO18" s="63">
        <f t="shared" si="72"/>
        <v>20072.860499999999</v>
      </c>
      <c r="FP18" s="63">
        <f t="shared" si="159"/>
        <v>273.95701559662751</v>
      </c>
      <c r="FQ18" s="63">
        <f t="shared" si="160"/>
        <v>210.94690200940315</v>
      </c>
      <c r="FR18" s="63">
        <f t="shared" si="161"/>
        <v>3910.2975000000001</v>
      </c>
      <c r="FS18" s="63">
        <f t="shared" si="162"/>
        <v>3010.9290749999996</v>
      </c>
      <c r="FT18" s="63">
        <f t="shared" si="73"/>
        <v>429.7364950535333</v>
      </c>
      <c r="FU18" s="63">
        <f t="shared" si="74"/>
        <v>330.8971011912206</v>
      </c>
      <c r="FV18" s="63">
        <f t="shared" si="75"/>
        <v>6133.8</v>
      </c>
      <c r="FW18" s="63">
        <f t="shared" si="76"/>
        <v>4723.0259999999998</v>
      </c>
      <c r="FX18" s="63">
        <f t="shared" si="163"/>
        <v>64.46047425802999</v>
      </c>
      <c r="FY18" s="63">
        <f t="shared" si="164"/>
        <v>49.63456517868309</v>
      </c>
      <c r="FZ18" s="63">
        <f t="shared" si="165"/>
        <v>920.07</v>
      </c>
      <c r="GA18" s="63">
        <f t="shared" si="166"/>
        <v>708.45389999999998</v>
      </c>
      <c r="GB18" s="90">
        <f t="shared" si="167"/>
        <v>164088.41237633832</v>
      </c>
      <c r="GC18" s="93">
        <f t="shared" si="168"/>
        <v>126348.07752978051</v>
      </c>
      <c r="GD18" s="94">
        <f t="shared" si="169"/>
        <v>599473.03752978088</v>
      </c>
    </row>
    <row r="19" spans="1:186" x14ac:dyDescent="0.5">
      <c r="A19" s="19" t="s">
        <v>259</v>
      </c>
      <c r="B19" s="19" t="s">
        <v>52</v>
      </c>
      <c r="C19" s="19" t="s">
        <v>120</v>
      </c>
      <c r="D19" s="19" t="s">
        <v>21</v>
      </c>
      <c r="E19" s="19" t="s">
        <v>173</v>
      </c>
      <c r="F19" s="85">
        <v>294060.77722499962</v>
      </c>
      <c r="G19" s="86">
        <v>132327.34975124983</v>
      </c>
      <c r="H19" s="86">
        <v>3</v>
      </c>
      <c r="I19" s="63">
        <v>82220.419089377072</v>
      </c>
      <c r="J19" s="87">
        <f t="shared" si="77"/>
        <v>0.2796034883172005</v>
      </c>
      <c r="K19" s="88">
        <v>132327.34975124983</v>
      </c>
      <c r="L19" s="63">
        <f t="shared" si="0"/>
        <v>36999.188590219688</v>
      </c>
      <c r="M19" s="63">
        <v>29218.580910623125</v>
      </c>
      <c r="N19" s="87">
        <f t="shared" si="78"/>
        <v>9.936238755251138E-2</v>
      </c>
      <c r="O19" s="63">
        <f t="shared" si="79"/>
        <v>13148.361409780406</v>
      </c>
      <c r="P19" s="63">
        <v>0</v>
      </c>
      <c r="Q19" s="87">
        <f t="shared" si="80"/>
        <v>0</v>
      </c>
      <c r="R19" s="63">
        <f t="shared" si="81"/>
        <v>0</v>
      </c>
      <c r="S19" s="63">
        <v>0</v>
      </c>
      <c r="T19" s="87">
        <f t="shared" si="82"/>
        <v>0</v>
      </c>
      <c r="U19" s="63">
        <f t="shared" si="83"/>
        <v>0</v>
      </c>
      <c r="V19" s="63">
        <v>111439</v>
      </c>
      <c r="W19" s="63">
        <f t="shared" si="1"/>
        <v>50147.55000000009</v>
      </c>
      <c r="X19" s="88">
        <v>40370.565495270312</v>
      </c>
      <c r="Y19" s="87">
        <f t="shared" si="84"/>
        <v>0.1372864680432403</v>
      </c>
      <c r="Z19" s="88">
        <f t="shared" si="85"/>
        <v>18166.754472871642</v>
      </c>
      <c r="AA19" s="88">
        <v>142251.21172972934</v>
      </c>
      <c r="AB19" s="87">
        <f t="shared" si="86"/>
        <v>0.48374765608704867</v>
      </c>
      <c r="AC19" s="88">
        <f t="shared" si="87"/>
        <v>64013.045278378209</v>
      </c>
      <c r="AD19" s="63">
        <f t="shared" si="2"/>
        <v>182621.77722499965</v>
      </c>
      <c r="AE19" s="63">
        <f t="shared" si="88"/>
        <v>82179.799751249855</v>
      </c>
      <c r="AF19" s="89">
        <f t="shared" si="3"/>
        <v>294060.77722499962</v>
      </c>
      <c r="AG19" s="89">
        <f t="shared" si="89"/>
        <v>132327.34975124995</v>
      </c>
      <c r="AH19" s="63">
        <f t="shared" si="4"/>
        <v>14799.675436087873</v>
      </c>
      <c r="AI19" s="63">
        <f t="shared" si="5"/>
        <v>6659.8539462395438</v>
      </c>
      <c r="AJ19" s="63">
        <f t="shared" si="6"/>
        <v>0</v>
      </c>
      <c r="AK19" s="63">
        <f t="shared" si="7"/>
        <v>0</v>
      </c>
      <c r="AL19" s="63">
        <f t="shared" si="90"/>
        <v>2219.951315413181</v>
      </c>
      <c r="AM19" s="63">
        <f t="shared" si="91"/>
        <v>998.9780919359315</v>
      </c>
      <c r="AN19" s="63">
        <f t="shared" si="92"/>
        <v>0</v>
      </c>
      <c r="AO19" s="63">
        <f t="shared" si="93"/>
        <v>0</v>
      </c>
      <c r="AP19" s="63">
        <f t="shared" si="8"/>
        <v>18088.492199662956</v>
      </c>
      <c r="AQ19" s="63">
        <f t="shared" si="9"/>
        <v>8139.8214898483311</v>
      </c>
      <c r="AR19" s="63">
        <f t="shared" si="10"/>
        <v>0</v>
      </c>
      <c r="AS19" s="63">
        <f t="shared" si="11"/>
        <v>0</v>
      </c>
      <c r="AT19" s="63">
        <f t="shared" si="94"/>
        <v>2713.2738299494436</v>
      </c>
      <c r="AU19" s="63">
        <f t="shared" si="95"/>
        <v>1220.9732234772496</v>
      </c>
      <c r="AV19" s="63">
        <f t="shared" si="96"/>
        <v>0</v>
      </c>
      <c r="AW19" s="63">
        <f t="shared" si="97"/>
        <v>0</v>
      </c>
      <c r="AX19" s="63">
        <f t="shared" si="12"/>
        <v>18088.492199662956</v>
      </c>
      <c r="AY19" s="63">
        <f t="shared" si="13"/>
        <v>8139.8214898483311</v>
      </c>
      <c r="AZ19" s="63">
        <f t="shared" si="14"/>
        <v>0</v>
      </c>
      <c r="BA19" s="63">
        <f t="shared" si="15"/>
        <v>0</v>
      </c>
      <c r="BB19" s="63">
        <f t="shared" si="98"/>
        <v>2713.2738299494436</v>
      </c>
      <c r="BC19" s="63">
        <f t="shared" si="99"/>
        <v>1220.9732234772496</v>
      </c>
      <c r="BD19" s="63">
        <f t="shared" si="100"/>
        <v>0</v>
      </c>
      <c r="BE19" s="63">
        <f t="shared" si="101"/>
        <v>0</v>
      </c>
      <c r="BF19" s="63">
        <f t="shared" si="16"/>
        <v>13155.267054300331</v>
      </c>
      <c r="BG19" s="63">
        <f t="shared" si="17"/>
        <v>5919.8701744351501</v>
      </c>
      <c r="BH19" s="63">
        <f t="shared" si="18"/>
        <v>0</v>
      </c>
      <c r="BI19" s="63">
        <f t="shared" si="19"/>
        <v>0</v>
      </c>
      <c r="BJ19" s="63">
        <f t="shared" si="102"/>
        <v>1973.2900581450497</v>
      </c>
      <c r="BK19" s="63">
        <f t="shared" si="103"/>
        <v>887.98052616527252</v>
      </c>
      <c r="BL19" s="63">
        <f t="shared" si="104"/>
        <v>0</v>
      </c>
      <c r="BM19" s="63">
        <f t="shared" si="105"/>
        <v>0</v>
      </c>
      <c r="BN19" s="63">
        <f t="shared" si="20"/>
        <v>13977.471245194103</v>
      </c>
      <c r="BO19" s="63">
        <f t="shared" si="21"/>
        <v>6289.8620603373474</v>
      </c>
      <c r="BP19" s="63">
        <f t="shared" si="22"/>
        <v>0</v>
      </c>
      <c r="BQ19" s="63">
        <f t="shared" si="23"/>
        <v>0</v>
      </c>
      <c r="BR19" s="63">
        <f t="shared" si="106"/>
        <v>2096.6206867791152</v>
      </c>
      <c r="BS19" s="63">
        <f t="shared" si="107"/>
        <v>943.47930905060207</v>
      </c>
      <c r="BT19" s="63">
        <f t="shared" si="108"/>
        <v>0</v>
      </c>
      <c r="BU19" s="63">
        <f t="shared" si="109"/>
        <v>0</v>
      </c>
      <c r="BV19" s="63">
        <f t="shared" si="24"/>
        <v>4111.0209544688541</v>
      </c>
      <c r="BW19" s="63">
        <f t="shared" si="25"/>
        <v>1849.9594295109846</v>
      </c>
      <c r="BX19" s="63">
        <f t="shared" si="26"/>
        <v>0</v>
      </c>
      <c r="BY19" s="63">
        <f t="shared" si="27"/>
        <v>0</v>
      </c>
      <c r="BZ19" s="63">
        <f t="shared" si="110"/>
        <v>616.65314317032812</v>
      </c>
      <c r="CA19" s="63">
        <f t="shared" si="111"/>
        <v>277.49391442664768</v>
      </c>
      <c r="CB19" s="63">
        <f t="shared" si="112"/>
        <v>0</v>
      </c>
      <c r="CC19" s="63">
        <f t="shared" si="113"/>
        <v>0</v>
      </c>
      <c r="CD19" s="90">
        <f t="shared" si="114"/>
        <v>82220.419089377072</v>
      </c>
      <c r="CE19" s="90">
        <f t="shared" si="115"/>
        <v>36999.188590219688</v>
      </c>
      <c r="CF19" s="63">
        <f t="shared" si="28"/>
        <v>5259.3445639121619</v>
      </c>
      <c r="CG19" s="63">
        <f t="shared" si="29"/>
        <v>2366.7050537604728</v>
      </c>
      <c r="CH19" s="63">
        <f t="shared" si="30"/>
        <v>0</v>
      </c>
      <c r="CI19" s="63">
        <f t="shared" si="31"/>
        <v>0</v>
      </c>
      <c r="CJ19" s="63">
        <f t="shared" si="116"/>
        <v>788.90168458682422</v>
      </c>
      <c r="CK19" s="63">
        <f t="shared" si="117"/>
        <v>355.0057580640709</v>
      </c>
      <c r="CL19" s="63">
        <f t="shared" si="118"/>
        <v>0</v>
      </c>
      <c r="CM19" s="63">
        <f t="shared" si="119"/>
        <v>0</v>
      </c>
      <c r="CN19" s="63">
        <f t="shared" si="32"/>
        <v>6428.0878003370872</v>
      </c>
      <c r="CO19" s="63">
        <f t="shared" si="33"/>
        <v>2892.6395101516891</v>
      </c>
      <c r="CP19" s="63">
        <f t="shared" si="34"/>
        <v>0</v>
      </c>
      <c r="CQ19" s="63">
        <f t="shared" si="35"/>
        <v>0</v>
      </c>
      <c r="CR19" s="63">
        <f t="shared" si="120"/>
        <v>964.21317005056301</v>
      </c>
      <c r="CS19" s="63">
        <f t="shared" si="121"/>
        <v>433.89592652275337</v>
      </c>
      <c r="CT19" s="63">
        <f t="shared" si="122"/>
        <v>0</v>
      </c>
      <c r="CU19" s="63">
        <f t="shared" si="123"/>
        <v>0</v>
      </c>
      <c r="CV19" s="63">
        <f t="shared" si="36"/>
        <v>6428.0878003370872</v>
      </c>
      <c r="CW19" s="63">
        <f t="shared" si="37"/>
        <v>2892.6395101516891</v>
      </c>
      <c r="CX19" s="63">
        <f t="shared" si="38"/>
        <v>0</v>
      </c>
      <c r="CY19" s="63">
        <f t="shared" si="39"/>
        <v>0</v>
      </c>
      <c r="CZ19" s="63">
        <f t="shared" si="124"/>
        <v>964.21317005056301</v>
      </c>
      <c r="DA19" s="63">
        <f t="shared" si="125"/>
        <v>433.89592652275337</v>
      </c>
      <c r="DB19" s="63">
        <f t="shared" si="126"/>
        <v>0</v>
      </c>
      <c r="DC19" s="63">
        <f t="shared" si="127"/>
        <v>0</v>
      </c>
      <c r="DD19" s="63">
        <f t="shared" si="40"/>
        <v>4674.9729456997002</v>
      </c>
      <c r="DE19" s="63">
        <f t="shared" si="41"/>
        <v>2103.737825564865</v>
      </c>
      <c r="DF19" s="63">
        <f t="shared" si="42"/>
        <v>0</v>
      </c>
      <c r="DG19" s="63">
        <f t="shared" si="43"/>
        <v>0</v>
      </c>
      <c r="DH19" s="63">
        <f t="shared" si="128"/>
        <v>701.24594185495505</v>
      </c>
      <c r="DI19" s="63">
        <f t="shared" si="129"/>
        <v>315.56067383472976</v>
      </c>
      <c r="DJ19" s="63">
        <f t="shared" si="130"/>
        <v>0</v>
      </c>
      <c r="DK19" s="63">
        <f t="shared" si="131"/>
        <v>0</v>
      </c>
      <c r="DL19" s="63">
        <f t="shared" si="44"/>
        <v>4967.1587548059315</v>
      </c>
      <c r="DM19" s="63">
        <f t="shared" si="45"/>
        <v>2235.2214396626691</v>
      </c>
      <c r="DN19" s="63">
        <f t="shared" si="46"/>
        <v>0</v>
      </c>
      <c r="DO19" s="63">
        <f t="shared" si="47"/>
        <v>0</v>
      </c>
      <c r="DP19" s="63">
        <f t="shared" si="132"/>
        <v>745.07381322088975</v>
      </c>
      <c r="DQ19" s="63">
        <f t="shared" si="133"/>
        <v>335.28321594940036</v>
      </c>
      <c r="DR19" s="63">
        <f t="shared" si="134"/>
        <v>0</v>
      </c>
      <c r="DS19" s="63">
        <f t="shared" si="135"/>
        <v>0</v>
      </c>
      <c r="DT19" s="63">
        <f t="shared" si="48"/>
        <v>1460.9290455311564</v>
      </c>
      <c r="DU19" s="63">
        <f t="shared" si="49"/>
        <v>657.41807048902035</v>
      </c>
      <c r="DV19" s="63">
        <f t="shared" si="50"/>
        <v>0</v>
      </c>
      <c r="DW19" s="63">
        <f t="shared" si="51"/>
        <v>0</v>
      </c>
      <c r="DX19" s="63">
        <f t="shared" si="136"/>
        <v>219.13935682967346</v>
      </c>
      <c r="DY19" s="63">
        <f t="shared" si="137"/>
        <v>98.612710573353056</v>
      </c>
      <c r="DZ19" s="63">
        <f t="shared" si="138"/>
        <v>0</v>
      </c>
      <c r="EA19" s="63">
        <f t="shared" si="139"/>
        <v>0</v>
      </c>
      <c r="EB19" s="90">
        <f t="shared" si="140"/>
        <v>29218.580910623125</v>
      </c>
      <c r="EC19" s="90">
        <f t="shared" si="141"/>
        <v>13148.361409780406</v>
      </c>
      <c r="ED19" s="91">
        <f t="shared" si="52"/>
        <v>111439.0000000002</v>
      </c>
      <c r="EE19" s="92">
        <f t="shared" si="142"/>
        <v>50147.55000000009</v>
      </c>
      <c r="EF19" s="63">
        <f t="shared" si="53"/>
        <v>7266.7017891486557</v>
      </c>
      <c r="EG19" s="63">
        <f t="shared" si="54"/>
        <v>3270.0158051168955</v>
      </c>
      <c r="EH19" s="63">
        <f t="shared" si="55"/>
        <v>25605.218111351282</v>
      </c>
      <c r="EI19" s="63">
        <f t="shared" si="56"/>
        <v>11522.348150108077</v>
      </c>
      <c r="EJ19" s="63">
        <f t="shared" si="143"/>
        <v>1090.0052683722984</v>
      </c>
      <c r="EK19" s="63">
        <f t="shared" si="144"/>
        <v>490.50237076753433</v>
      </c>
      <c r="EL19" s="63">
        <f t="shared" si="145"/>
        <v>3840.7827167026921</v>
      </c>
      <c r="EM19" s="63">
        <f t="shared" si="146"/>
        <v>1728.3522225162114</v>
      </c>
      <c r="EN19" s="63">
        <f t="shared" si="57"/>
        <v>8881.5244089594689</v>
      </c>
      <c r="EO19" s="63">
        <f t="shared" si="58"/>
        <v>3996.6859840317611</v>
      </c>
      <c r="EP19" s="63">
        <f t="shared" si="59"/>
        <v>31295.266580540458</v>
      </c>
      <c r="EQ19" s="63">
        <f t="shared" si="60"/>
        <v>14082.869961243206</v>
      </c>
      <c r="ER19" s="63">
        <f t="shared" si="147"/>
        <v>1332.2286613439203</v>
      </c>
      <c r="ES19" s="63">
        <f t="shared" si="148"/>
        <v>599.50289760476414</v>
      </c>
      <c r="ET19" s="63">
        <f t="shared" si="149"/>
        <v>4694.2899870810688</v>
      </c>
      <c r="EU19" s="63">
        <f t="shared" si="150"/>
        <v>2112.4304941864807</v>
      </c>
      <c r="EV19" s="63">
        <f t="shared" si="61"/>
        <v>9285.2300639121713</v>
      </c>
      <c r="EW19" s="63">
        <f t="shared" si="62"/>
        <v>4178.3535287604782</v>
      </c>
      <c r="EX19" s="63">
        <f t="shared" si="63"/>
        <v>32717.778697837752</v>
      </c>
      <c r="EY19" s="63">
        <f t="shared" si="64"/>
        <v>14723.000414026988</v>
      </c>
      <c r="EZ19" s="63">
        <f t="shared" si="151"/>
        <v>1392.7845095868256</v>
      </c>
      <c r="FA19" s="63">
        <f t="shared" si="152"/>
        <v>626.75302931407168</v>
      </c>
      <c r="FB19" s="63">
        <f t="shared" si="153"/>
        <v>4907.6668046756622</v>
      </c>
      <c r="FC19" s="63">
        <f t="shared" si="154"/>
        <v>2208.4500621040484</v>
      </c>
      <c r="FD19" s="63">
        <f t="shared" si="65"/>
        <v>6459.29047924325</v>
      </c>
      <c r="FE19" s="63">
        <f t="shared" si="66"/>
        <v>2906.6807156594627</v>
      </c>
      <c r="FF19" s="63">
        <f t="shared" si="67"/>
        <v>22760.193876756697</v>
      </c>
      <c r="FG19" s="63">
        <f t="shared" si="68"/>
        <v>10242.087244540513</v>
      </c>
      <c r="FH19" s="63">
        <f t="shared" si="155"/>
        <v>968.89357188648751</v>
      </c>
      <c r="FI19" s="63">
        <f t="shared" si="156"/>
        <v>436.00210734891942</v>
      </c>
      <c r="FJ19" s="63">
        <f t="shared" si="157"/>
        <v>3414.0290815135045</v>
      </c>
      <c r="FK19" s="63">
        <f t="shared" si="158"/>
        <v>1536.3130866810768</v>
      </c>
      <c r="FL19" s="63">
        <f t="shared" si="69"/>
        <v>6862.9961341959533</v>
      </c>
      <c r="FM19" s="63">
        <f t="shared" si="70"/>
        <v>3088.3482603881794</v>
      </c>
      <c r="FN19" s="63">
        <f t="shared" si="71"/>
        <v>24182.705994053991</v>
      </c>
      <c r="FO19" s="63">
        <f t="shared" si="72"/>
        <v>10882.217697324297</v>
      </c>
      <c r="FP19" s="63">
        <f t="shared" si="159"/>
        <v>1029.449420129393</v>
      </c>
      <c r="FQ19" s="63">
        <f t="shared" si="160"/>
        <v>463.25223905822691</v>
      </c>
      <c r="FR19" s="63">
        <f t="shared" si="161"/>
        <v>3627.4058991080988</v>
      </c>
      <c r="FS19" s="63">
        <f t="shared" si="162"/>
        <v>1632.3326545986445</v>
      </c>
      <c r="FT19" s="63">
        <f t="shared" si="73"/>
        <v>1614.8226198108125</v>
      </c>
      <c r="FU19" s="63">
        <f t="shared" si="74"/>
        <v>726.67017891486569</v>
      </c>
      <c r="FV19" s="63">
        <f t="shared" si="75"/>
        <v>5690.0484691891743</v>
      </c>
      <c r="FW19" s="63">
        <f t="shared" si="76"/>
        <v>2560.5218111351282</v>
      </c>
      <c r="FX19" s="63">
        <f t="shared" si="163"/>
        <v>242.22339297162188</v>
      </c>
      <c r="FY19" s="63">
        <f t="shared" si="164"/>
        <v>109.00052683722986</v>
      </c>
      <c r="FZ19" s="63">
        <f t="shared" si="165"/>
        <v>853.50727037837612</v>
      </c>
      <c r="GA19" s="63">
        <f t="shared" si="166"/>
        <v>384.0782716702692</v>
      </c>
      <c r="GB19" s="90">
        <f t="shared" si="167"/>
        <v>182621.77722499965</v>
      </c>
      <c r="GC19" s="93">
        <f t="shared" si="168"/>
        <v>82179.79975124984</v>
      </c>
      <c r="GD19" s="94">
        <f t="shared" si="169"/>
        <v>132327.34975124995</v>
      </c>
    </row>
    <row r="20" spans="1:186" x14ac:dyDescent="0.5">
      <c r="A20" s="19" t="s">
        <v>260</v>
      </c>
      <c r="B20" s="19" t="s">
        <v>79</v>
      </c>
      <c r="C20" s="19" t="s">
        <v>98</v>
      </c>
      <c r="D20" s="19" t="s">
        <v>22</v>
      </c>
      <c r="E20" s="19" t="s">
        <v>174</v>
      </c>
      <c r="F20" s="85">
        <v>157012.66192499993</v>
      </c>
      <c r="G20" s="86">
        <v>70655.697866249975</v>
      </c>
      <c r="H20" s="86">
        <v>2.9000000000000004</v>
      </c>
      <c r="I20" s="63">
        <v>20973.076923076922</v>
      </c>
      <c r="J20" s="87">
        <f t="shared" si="77"/>
        <v>0.13357570444283728</v>
      </c>
      <c r="K20" s="88">
        <v>70655.697866249975</v>
      </c>
      <c r="L20" s="63">
        <f t="shared" si="0"/>
        <v>9437.8846153846152</v>
      </c>
      <c r="M20" s="63">
        <v>551.92307692307656</v>
      </c>
      <c r="N20" s="87">
        <f t="shared" si="78"/>
        <v>3.5151501169167687E-3</v>
      </c>
      <c r="O20" s="63">
        <f t="shared" si="79"/>
        <v>248.36538461538447</v>
      </c>
      <c r="P20" s="63">
        <v>2885.0769230769229</v>
      </c>
      <c r="Q20" s="87">
        <f t="shared" si="80"/>
        <v>1.837480422091713E-2</v>
      </c>
      <c r="R20" s="63">
        <f t="shared" si="81"/>
        <v>1298.2846153846156</v>
      </c>
      <c r="S20" s="63">
        <v>75.923076923076863</v>
      </c>
      <c r="T20" s="87">
        <f t="shared" si="82"/>
        <v>4.8354747949781881E-4</v>
      </c>
      <c r="U20" s="63">
        <f t="shared" si="83"/>
        <v>34.165384615384589</v>
      </c>
      <c r="V20" s="63">
        <v>24486</v>
      </c>
      <c r="W20" s="63">
        <f t="shared" si="1"/>
        <v>11018.699999999999</v>
      </c>
      <c r="X20" s="88">
        <v>7740.9932565983609</v>
      </c>
      <c r="Y20" s="87">
        <f t="shared" si="84"/>
        <v>4.9301713388541828E-2</v>
      </c>
      <c r="Z20" s="88">
        <f t="shared" si="85"/>
        <v>3483.4469654692625</v>
      </c>
      <c r="AA20" s="88">
        <v>124785.66866840157</v>
      </c>
      <c r="AB20" s="87">
        <f t="shared" si="86"/>
        <v>0.79474908035128911</v>
      </c>
      <c r="AC20" s="88">
        <f t="shared" si="87"/>
        <v>56153.550900780705</v>
      </c>
      <c r="AD20" s="63">
        <f t="shared" si="2"/>
        <v>132526.66192499993</v>
      </c>
      <c r="AE20" s="63">
        <f t="shared" si="88"/>
        <v>59636.997866249971</v>
      </c>
      <c r="AF20" s="89">
        <f t="shared" si="3"/>
        <v>157012.66192499993</v>
      </c>
      <c r="AG20" s="89">
        <f t="shared" si="89"/>
        <v>70655.697866249975</v>
      </c>
      <c r="AH20" s="63">
        <f t="shared" si="4"/>
        <v>3775.1538461538457</v>
      </c>
      <c r="AI20" s="63">
        <f t="shared" si="5"/>
        <v>1698.8192307692307</v>
      </c>
      <c r="AJ20" s="63">
        <f t="shared" si="6"/>
        <v>519.31384615384604</v>
      </c>
      <c r="AK20" s="63">
        <f t="shared" si="7"/>
        <v>233.6912307692308</v>
      </c>
      <c r="AL20" s="63">
        <f t="shared" si="90"/>
        <v>566.27307692307681</v>
      </c>
      <c r="AM20" s="63">
        <f t="shared" si="91"/>
        <v>254.8228846153846</v>
      </c>
      <c r="AN20" s="63">
        <f t="shared" si="92"/>
        <v>77.897076923076909</v>
      </c>
      <c r="AO20" s="63">
        <f t="shared" si="93"/>
        <v>35.053684615384618</v>
      </c>
      <c r="AP20" s="63">
        <f t="shared" si="8"/>
        <v>4614.0769230769229</v>
      </c>
      <c r="AQ20" s="63">
        <f t="shared" si="9"/>
        <v>2076.3346153846155</v>
      </c>
      <c r="AR20" s="63">
        <f t="shared" si="10"/>
        <v>634.71692307692308</v>
      </c>
      <c r="AS20" s="63">
        <f t="shared" si="11"/>
        <v>285.62261538461541</v>
      </c>
      <c r="AT20" s="63">
        <f t="shared" si="94"/>
        <v>692.11153846153843</v>
      </c>
      <c r="AU20" s="63">
        <f t="shared" si="95"/>
        <v>311.4501923076923</v>
      </c>
      <c r="AV20" s="63">
        <f t="shared" si="96"/>
        <v>95.207538461538462</v>
      </c>
      <c r="AW20" s="63">
        <f t="shared" si="97"/>
        <v>42.843392307692312</v>
      </c>
      <c r="AX20" s="63">
        <f t="shared" si="12"/>
        <v>4614.0769230769229</v>
      </c>
      <c r="AY20" s="63">
        <f t="shared" si="13"/>
        <v>2076.3346153846155</v>
      </c>
      <c r="AZ20" s="63">
        <f t="shared" si="14"/>
        <v>634.71692307692308</v>
      </c>
      <c r="BA20" s="63">
        <f t="shared" si="15"/>
        <v>285.62261538461541</v>
      </c>
      <c r="BB20" s="63">
        <f t="shared" si="98"/>
        <v>692.11153846153843</v>
      </c>
      <c r="BC20" s="63">
        <f t="shared" si="99"/>
        <v>311.4501923076923</v>
      </c>
      <c r="BD20" s="63">
        <f t="shared" si="100"/>
        <v>95.207538461538462</v>
      </c>
      <c r="BE20" s="63">
        <f t="shared" si="101"/>
        <v>42.843392307692312</v>
      </c>
      <c r="BF20" s="63">
        <f t="shared" si="16"/>
        <v>3355.6923076923076</v>
      </c>
      <c r="BG20" s="63">
        <f t="shared" si="17"/>
        <v>1510.0615384615385</v>
      </c>
      <c r="BH20" s="63">
        <f t="shared" si="18"/>
        <v>461.6123076923077</v>
      </c>
      <c r="BI20" s="63">
        <f t="shared" si="19"/>
        <v>207.72553846153849</v>
      </c>
      <c r="BJ20" s="63">
        <f t="shared" si="102"/>
        <v>503.35384615384612</v>
      </c>
      <c r="BK20" s="63">
        <f t="shared" si="103"/>
        <v>226.50923076923075</v>
      </c>
      <c r="BL20" s="63">
        <f t="shared" si="104"/>
        <v>69.241846153846154</v>
      </c>
      <c r="BM20" s="63">
        <f t="shared" si="105"/>
        <v>31.158830769230772</v>
      </c>
      <c r="BN20" s="63">
        <f t="shared" si="20"/>
        <v>3565.4230769230771</v>
      </c>
      <c r="BO20" s="63">
        <f t="shared" si="21"/>
        <v>1604.4403846153848</v>
      </c>
      <c r="BP20" s="63">
        <f t="shared" si="22"/>
        <v>490.46307692307693</v>
      </c>
      <c r="BQ20" s="63">
        <f t="shared" si="23"/>
        <v>220.70838461538466</v>
      </c>
      <c r="BR20" s="63">
        <f t="shared" si="106"/>
        <v>534.81346153846152</v>
      </c>
      <c r="BS20" s="63">
        <f t="shared" si="107"/>
        <v>240.6660576923077</v>
      </c>
      <c r="BT20" s="63">
        <f t="shared" si="108"/>
        <v>73.569461538461539</v>
      </c>
      <c r="BU20" s="63">
        <f t="shared" si="109"/>
        <v>33.1062576923077</v>
      </c>
      <c r="BV20" s="63">
        <f t="shared" si="24"/>
        <v>1048.6538461538462</v>
      </c>
      <c r="BW20" s="63">
        <f t="shared" si="25"/>
        <v>471.89423076923077</v>
      </c>
      <c r="BX20" s="63">
        <f t="shared" si="26"/>
        <v>144.25384615384615</v>
      </c>
      <c r="BY20" s="63">
        <f t="shared" si="27"/>
        <v>64.914230769230784</v>
      </c>
      <c r="BZ20" s="63">
        <f t="shared" si="110"/>
        <v>157.29807692307693</v>
      </c>
      <c r="CA20" s="63">
        <f t="shared" si="111"/>
        <v>70.784134615384616</v>
      </c>
      <c r="CB20" s="63">
        <f t="shared" si="112"/>
        <v>21.638076923076923</v>
      </c>
      <c r="CC20" s="63">
        <f t="shared" si="113"/>
        <v>9.7371346153846172</v>
      </c>
      <c r="CD20" s="90">
        <f t="shared" si="114"/>
        <v>23858.153846153844</v>
      </c>
      <c r="CE20" s="90">
        <f t="shared" si="115"/>
        <v>10736.169230769232</v>
      </c>
      <c r="CF20" s="63">
        <f t="shared" si="28"/>
        <v>99.346153846153783</v>
      </c>
      <c r="CG20" s="63">
        <f t="shared" si="29"/>
        <v>44.705769230769207</v>
      </c>
      <c r="CH20" s="63">
        <f t="shared" si="30"/>
        <v>13.666153846153835</v>
      </c>
      <c r="CI20" s="63">
        <f t="shared" si="31"/>
        <v>6.149769230769226</v>
      </c>
      <c r="CJ20" s="63">
        <f t="shared" si="116"/>
        <v>14.901923076923067</v>
      </c>
      <c r="CK20" s="63">
        <f t="shared" si="117"/>
        <v>6.7058653846153806</v>
      </c>
      <c r="CL20" s="63">
        <f t="shared" si="118"/>
        <v>2.0499230769230752</v>
      </c>
      <c r="CM20" s="63">
        <f t="shared" si="119"/>
        <v>0.92246538461538385</v>
      </c>
      <c r="CN20" s="63">
        <f t="shared" si="32"/>
        <v>121.42307692307685</v>
      </c>
      <c r="CO20" s="63">
        <f t="shared" si="33"/>
        <v>54.640384615384583</v>
      </c>
      <c r="CP20" s="63">
        <f t="shared" si="34"/>
        <v>16.70307692307691</v>
      </c>
      <c r="CQ20" s="63">
        <f t="shared" si="35"/>
        <v>7.5163846153846094</v>
      </c>
      <c r="CR20" s="63">
        <f t="shared" si="120"/>
        <v>18.213461538461527</v>
      </c>
      <c r="CS20" s="63">
        <f t="shared" si="121"/>
        <v>8.1960576923076864</v>
      </c>
      <c r="CT20" s="63">
        <f t="shared" si="122"/>
        <v>2.5054615384615366</v>
      </c>
      <c r="CU20" s="63">
        <f t="shared" si="123"/>
        <v>1.1274576923076913</v>
      </c>
      <c r="CV20" s="63">
        <f t="shared" si="36"/>
        <v>121.42307692307685</v>
      </c>
      <c r="CW20" s="63">
        <f t="shared" si="37"/>
        <v>54.640384615384583</v>
      </c>
      <c r="CX20" s="63">
        <f t="shared" si="38"/>
        <v>16.70307692307691</v>
      </c>
      <c r="CY20" s="63">
        <f t="shared" si="39"/>
        <v>7.5163846153846094</v>
      </c>
      <c r="CZ20" s="63">
        <f t="shared" si="124"/>
        <v>18.213461538461527</v>
      </c>
      <c r="DA20" s="63">
        <f t="shared" si="125"/>
        <v>8.1960576923076864</v>
      </c>
      <c r="DB20" s="63">
        <f t="shared" si="126"/>
        <v>2.5054615384615366</v>
      </c>
      <c r="DC20" s="63">
        <f t="shared" si="127"/>
        <v>1.1274576923076913</v>
      </c>
      <c r="DD20" s="63">
        <f t="shared" si="40"/>
        <v>88.30769230769225</v>
      </c>
      <c r="DE20" s="63">
        <f t="shared" si="41"/>
        <v>39.738461538461515</v>
      </c>
      <c r="DF20" s="63">
        <f t="shared" si="42"/>
        <v>12.147692307692298</v>
      </c>
      <c r="DG20" s="63">
        <f t="shared" si="43"/>
        <v>5.4664615384615347</v>
      </c>
      <c r="DH20" s="63">
        <f t="shared" si="128"/>
        <v>13.246153846153836</v>
      </c>
      <c r="DI20" s="63">
        <f t="shared" si="129"/>
        <v>5.9607692307692268</v>
      </c>
      <c r="DJ20" s="63">
        <f t="shared" si="130"/>
        <v>1.8221538461538445</v>
      </c>
      <c r="DK20" s="63">
        <f t="shared" si="131"/>
        <v>0.81996923076923023</v>
      </c>
      <c r="DL20" s="63">
        <f t="shared" si="44"/>
        <v>93.826923076923023</v>
      </c>
      <c r="DM20" s="63">
        <f t="shared" si="45"/>
        <v>42.222115384615364</v>
      </c>
      <c r="DN20" s="63">
        <f t="shared" si="46"/>
        <v>12.906923076923068</v>
      </c>
      <c r="DO20" s="63">
        <f t="shared" si="47"/>
        <v>5.8081153846153803</v>
      </c>
      <c r="DP20" s="63">
        <f t="shared" si="132"/>
        <v>14.074038461538454</v>
      </c>
      <c r="DQ20" s="63">
        <f t="shared" si="133"/>
        <v>6.3333173076923046</v>
      </c>
      <c r="DR20" s="63">
        <f t="shared" si="134"/>
        <v>1.93603846153846</v>
      </c>
      <c r="DS20" s="63">
        <f t="shared" si="135"/>
        <v>0.87121730769230699</v>
      </c>
      <c r="DT20" s="63">
        <f t="shared" si="48"/>
        <v>27.596153846153829</v>
      </c>
      <c r="DU20" s="63">
        <f t="shared" si="49"/>
        <v>12.418269230769225</v>
      </c>
      <c r="DV20" s="63">
        <f t="shared" si="50"/>
        <v>3.7961538461538433</v>
      </c>
      <c r="DW20" s="63">
        <f t="shared" si="51"/>
        <v>1.7082692307692295</v>
      </c>
      <c r="DX20" s="63">
        <f t="shared" si="136"/>
        <v>4.139423076923074</v>
      </c>
      <c r="DY20" s="63">
        <f t="shared" si="137"/>
        <v>1.8627403846153836</v>
      </c>
      <c r="DZ20" s="63">
        <f t="shared" si="138"/>
        <v>0.56942307692307648</v>
      </c>
      <c r="EA20" s="63">
        <f t="shared" si="139"/>
        <v>0.2562403846153844</v>
      </c>
      <c r="EB20" s="90">
        <f t="shared" si="140"/>
        <v>627.84615384615347</v>
      </c>
      <c r="EC20" s="90">
        <f t="shared" si="141"/>
        <v>282.53076923076912</v>
      </c>
      <c r="ED20" s="91">
        <f t="shared" si="52"/>
        <v>24485.999999999996</v>
      </c>
      <c r="EE20" s="92">
        <f t="shared" si="142"/>
        <v>11018.7</v>
      </c>
      <c r="EF20" s="63">
        <f t="shared" si="53"/>
        <v>1393.3787861877049</v>
      </c>
      <c r="EG20" s="63">
        <f t="shared" si="54"/>
        <v>627.02045378446724</v>
      </c>
      <c r="EH20" s="63">
        <f t="shared" si="55"/>
        <v>22461.420360312281</v>
      </c>
      <c r="EI20" s="63">
        <f t="shared" si="56"/>
        <v>10107.639162140527</v>
      </c>
      <c r="EJ20" s="63">
        <f t="shared" si="143"/>
        <v>209.00681792815573</v>
      </c>
      <c r="EK20" s="63">
        <f t="shared" si="144"/>
        <v>94.053068067670083</v>
      </c>
      <c r="EL20" s="63">
        <f t="shared" si="145"/>
        <v>3369.213054046842</v>
      </c>
      <c r="EM20" s="63">
        <f t="shared" si="146"/>
        <v>1516.145874321079</v>
      </c>
      <c r="EN20" s="63">
        <f t="shared" si="57"/>
        <v>1703.0185164516395</v>
      </c>
      <c r="EO20" s="63">
        <f t="shared" si="58"/>
        <v>766.3583324032378</v>
      </c>
      <c r="EP20" s="63">
        <f t="shared" si="59"/>
        <v>27452.847107048347</v>
      </c>
      <c r="EQ20" s="63">
        <f t="shared" si="60"/>
        <v>12353.781198171755</v>
      </c>
      <c r="ER20" s="63">
        <f t="shared" si="147"/>
        <v>255.4527774677459</v>
      </c>
      <c r="ES20" s="63">
        <f t="shared" si="148"/>
        <v>114.95374986048567</v>
      </c>
      <c r="ET20" s="63">
        <f t="shared" si="149"/>
        <v>4117.927066057252</v>
      </c>
      <c r="EU20" s="63">
        <f t="shared" si="150"/>
        <v>1853.0671797257633</v>
      </c>
      <c r="EV20" s="63">
        <f t="shared" si="61"/>
        <v>1780.4284490176231</v>
      </c>
      <c r="EW20" s="63">
        <f t="shared" si="62"/>
        <v>801.19280205793041</v>
      </c>
      <c r="EX20" s="63">
        <f t="shared" si="63"/>
        <v>28700.703793732362</v>
      </c>
      <c r="EY20" s="63">
        <f t="shared" si="64"/>
        <v>12915.316707179563</v>
      </c>
      <c r="EZ20" s="63">
        <f t="shared" si="151"/>
        <v>267.06426735264347</v>
      </c>
      <c r="FA20" s="63">
        <f t="shared" si="152"/>
        <v>120.17892030868956</v>
      </c>
      <c r="FB20" s="63">
        <f t="shared" si="153"/>
        <v>4305.1055690598541</v>
      </c>
      <c r="FC20" s="63">
        <f t="shared" si="154"/>
        <v>1937.2975060769345</v>
      </c>
      <c r="FD20" s="63">
        <f t="shared" si="65"/>
        <v>1238.5589210557378</v>
      </c>
      <c r="FE20" s="63">
        <f t="shared" si="66"/>
        <v>557.35151447508201</v>
      </c>
      <c r="FF20" s="63">
        <f t="shared" si="67"/>
        <v>19965.706986944253</v>
      </c>
      <c r="FG20" s="63">
        <f t="shared" si="68"/>
        <v>8984.5681441249126</v>
      </c>
      <c r="FH20" s="63">
        <f t="shared" si="155"/>
        <v>185.78383815836065</v>
      </c>
      <c r="FI20" s="63">
        <f t="shared" si="156"/>
        <v>83.602727171262302</v>
      </c>
      <c r="FJ20" s="63">
        <f t="shared" si="157"/>
        <v>2994.8560480416377</v>
      </c>
      <c r="FK20" s="63">
        <f t="shared" si="158"/>
        <v>1347.6852216187369</v>
      </c>
      <c r="FL20" s="63">
        <f t="shared" si="69"/>
        <v>1315.9688536217213</v>
      </c>
      <c r="FM20" s="63">
        <f t="shared" si="70"/>
        <v>592.18598412977462</v>
      </c>
      <c r="FN20" s="63">
        <f t="shared" si="71"/>
        <v>21213.563673628269</v>
      </c>
      <c r="FO20" s="63">
        <f t="shared" si="72"/>
        <v>9546.1036531327209</v>
      </c>
      <c r="FP20" s="63">
        <f t="shared" si="159"/>
        <v>197.39532804325819</v>
      </c>
      <c r="FQ20" s="63">
        <f t="shared" si="160"/>
        <v>88.827897619466185</v>
      </c>
      <c r="FR20" s="63">
        <f t="shared" si="161"/>
        <v>3182.0345510442403</v>
      </c>
      <c r="FS20" s="63">
        <f t="shared" si="162"/>
        <v>1431.9155479699082</v>
      </c>
      <c r="FT20" s="63">
        <f t="shared" si="73"/>
        <v>309.63973026393444</v>
      </c>
      <c r="FU20" s="63">
        <f t="shared" si="74"/>
        <v>139.3378786187705</v>
      </c>
      <c r="FV20" s="63">
        <f t="shared" si="75"/>
        <v>4991.4267467360633</v>
      </c>
      <c r="FW20" s="63">
        <f t="shared" si="76"/>
        <v>2246.1420360312281</v>
      </c>
      <c r="FX20" s="63">
        <f t="shared" si="163"/>
        <v>46.445959539590163</v>
      </c>
      <c r="FY20" s="63">
        <f t="shared" si="164"/>
        <v>20.900681792815575</v>
      </c>
      <c r="FZ20" s="63">
        <f t="shared" si="165"/>
        <v>748.71401201040942</v>
      </c>
      <c r="GA20" s="63">
        <f t="shared" si="166"/>
        <v>336.92130540468423</v>
      </c>
      <c r="GB20" s="90">
        <f t="shared" si="167"/>
        <v>132526.66192499993</v>
      </c>
      <c r="GC20" s="93">
        <f t="shared" si="168"/>
        <v>59636.997866249963</v>
      </c>
      <c r="GD20" s="94">
        <f t="shared" si="169"/>
        <v>70655.69786624996</v>
      </c>
    </row>
    <row r="21" spans="1:186" x14ac:dyDescent="0.5">
      <c r="A21" s="19" t="s">
        <v>262</v>
      </c>
      <c r="B21" s="19" t="s">
        <v>13</v>
      </c>
      <c r="C21" s="19" t="s">
        <v>114</v>
      </c>
      <c r="D21" s="19" t="s">
        <v>23</v>
      </c>
      <c r="E21" s="19" t="s">
        <v>175</v>
      </c>
      <c r="F21" s="85">
        <v>164477.56974999994</v>
      </c>
      <c r="G21" s="86">
        <v>65791.027899999972</v>
      </c>
      <c r="H21" s="86">
        <v>2.7</v>
      </c>
      <c r="I21" s="63">
        <v>3500</v>
      </c>
      <c r="J21" s="87">
        <f t="shared" si="77"/>
        <v>2.1279497291453633E-2</v>
      </c>
      <c r="K21" s="88">
        <v>65791.027899999972</v>
      </c>
      <c r="L21" s="63">
        <f t="shared" si="0"/>
        <v>1399.9999999999998</v>
      </c>
      <c r="M21" s="63">
        <v>4713</v>
      </c>
      <c r="N21" s="87">
        <f t="shared" si="78"/>
        <v>2.8654363067034568E-2</v>
      </c>
      <c r="O21" s="63">
        <f t="shared" si="79"/>
        <v>1885.2</v>
      </c>
      <c r="P21" s="63">
        <v>2270</v>
      </c>
      <c r="Q21" s="87">
        <f t="shared" si="80"/>
        <v>1.3801273957599929E-2</v>
      </c>
      <c r="R21" s="63">
        <f t="shared" si="81"/>
        <v>908</v>
      </c>
      <c r="S21" s="63">
        <v>0</v>
      </c>
      <c r="T21" s="87">
        <f t="shared" si="82"/>
        <v>0</v>
      </c>
      <c r="U21" s="63">
        <f t="shared" si="83"/>
        <v>0</v>
      </c>
      <c r="V21" s="63">
        <v>10483</v>
      </c>
      <c r="W21" s="63">
        <f t="shared" si="1"/>
        <v>4193.2</v>
      </c>
      <c r="X21" s="88">
        <v>15420.748484446933</v>
      </c>
      <c r="Y21" s="87">
        <f t="shared" si="84"/>
        <v>9.3755935887707503E-2</v>
      </c>
      <c r="Z21" s="88">
        <f t="shared" si="85"/>
        <v>6168.2993937787733</v>
      </c>
      <c r="AA21" s="88">
        <v>138573.82126555301</v>
      </c>
      <c r="AB21" s="87">
        <f t="shared" si="86"/>
        <v>0.8425089297962044</v>
      </c>
      <c r="AC21" s="88">
        <f t="shared" si="87"/>
        <v>55429.528506221199</v>
      </c>
      <c r="AD21" s="63">
        <f t="shared" si="2"/>
        <v>153994.56974999994</v>
      </c>
      <c r="AE21" s="63">
        <f t="shared" si="88"/>
        <v>61597.827899999975</v>
      </c>
      <c r="AF21" s="89">
        <f t="shared" si="3"/>
        <v>164477.56974999994</v>
      </c>
      <c r="AG21" s="89">
        <f t="shared" si="89"/>
        <v>65791.027899999972</v>
      </c>
      <c r="AH21" s="63">
        <f t="shared" si="4"/>
        <v>630</v>
      </c>
      <c r="AI21" s="63">
        <f t="shared" si="5"/>
        <v>251.99999999999994</v>
      </c>
      <c r="AJ21" s="63">
        <f t="shared" si="6"/>
        <v>408.59999999999997</v>
      </c>
      <c r="AK21" s="63">
        <f t="shared" si="7"/>
        <v>163.44</v>
      </c>
      <c r="AL21" s="63">
        <f t="shared" si="90"/>
        <v>94.5</v>
      </c>
      <c r="AM21" s="63">
        <f t="shared" si="91"/>
        <v>37.79999999999999</v>
      </c>
      <c r="AN21" s="63">
        <f t="shared" si="92"/>
        <v>61.289999999999992</v>
      </c>
      <c r="AO21" s="63">
        <f t="shared" si="93"/>
        <v>24.515999999999998</v>
      </c>
      <c r="AP21" s="63">
        <f t="shared" si="8"/>
        <v>770</v>
      </c>
      <c r="AQ21" s="63">
        <f t="shared" si="9"/>
        <v>307.99999999999994</v>
      </c>
      <c r="AR21" s="63">
        <f t="shared" si="10"/>
        <v>499.4</v>
      </c>
      <c r="AS21" s="63">
        <f t="shared" si="11"/>
        <v>199.76</v>
      </c>
      <c r="AT21" s="63">
        <f t="shared" si="94"/>
        <v>115.5</v>
      </c>
      <c r="AU21" s="63">
        <f t="shared" si="95"/>
        <v>46.199999999999989</v>
      </c>
      <c r="AV21" s="63">
        <f t="shared" si="96"/>
        <v>74.91</v>
      </c>
      <c r="AW21" s="63">
        <f t="shared" si="97"/>
        <v>29.963999999999999</v>
      </c>
      <c r="AX21" s="63">
        <f t="shared" si="12"/>
        <v>770</v>
      </c>
      <c r="AY21" s="63">
        <f t="shared" si="13"/>
        <v>307.99999999999994</v>
      </c>
      <c r="AZ21" s="63">
        <f t="shared" si="14"/>
        <v>499.4</v>
      </c>
      <c r="BA21" s="63">
        <f t="shared" si="15"/>
        <v>199.76</v>
      </c>
      <c r="BB21" s="63">
        <f t="shared" si="98"/>
        <v>115.5</v>
      </c>
      <c r="BC21" s="63">
        <f t="shared" si="99"/>
        <v>46.199999999999989</v>
      </c>
      <c r="BD21" s="63">
        <f t="shared" si="100"/>
        <v>74.91</v>
      </c>
      <c r="BE21" s="63">
        <f t="shared" si="101"/>
        <v>29.963999999999999</v>
      </c>
      <c r="BF21" s="63">
        <f t="shared" si="16"/>
        <v>560</v>
      </c>
      <c r="BG21" s="63">
        <f t="shared" si="17"/>
        <v>223.99999999999997</v>
      </c>
      <c r="BH21" s="63">
        <f t="shared" si="18"/>
        <v>363.2</v>
      </c>
      <c r="BI21" s="63">
        <f t="shared" si="19"/>
        <v>145.28</v>
      </c>
      <c r="BJ21" s="63">
        <f t="shared" si="102"/>
        <v>84</v>
      </c>
      <c r="BK21" s="63">
        <f t="shared" si="103"/>
        <v>33.599999999999994</v>
      </c>
      <c r="BL21" s="63">
        <f t="shared" si="104"/>
        <v>54.48</v>
      </c>
      <c r="BM21" s="63">
        <f t="shared" si="105"/>
        <v>21.791999999999998</v>
      </c>
      <c r="BN21" s="63">
        <f t="shared" si="20"/>
        <v>595</v>
      </c>
      <c r="BO21" s="63">
        <f t="shared" si="21"/>
        <v>237.99999999999997</v>
      </c>
      <c r="BP21" s="63">
        <f t="shared" si="22"/>
        <v>385.90000000000003</v>
      </c>
      <c r="BQ21" s="63">
        <f t="shared" si="23"/>
        <v>154.36000000000001</v>
      </c>
      <c r="BR21" s="63">
        <f t="shared" si="106"/>
        <v>89.25</v>
      </c>
      <c r="BS21" s="63">
        <f t="shared" si="107"/>
        <v>35.699999999999996</v>
      </c>
      <c r="BT21" s="63">
        <f t="shared" si="108"/>
        <v>57.885000000000005</v>
      </c>
      <c r="BU21" s="63">
        <f t="shared" si="109"/>
        <v>23.154</v>
      </c>
      <c r="BV21" s="63">
        <f t="shared" si="24"/>
        <v>175</v>
      </c>
      <c r="BW21" s="63">
        <f t="shared" si="25"/>
        <v>69.999999999999986</v>
      </c>
      <c r="BX21" s="63">
        <f t="shared" si="26"/>
        <v>113.5</v>
      </c>
      <c r="BY21" s="63">
        <f t="shared" si="27"/>
        <v>45.400000000000006</v>
      </c>
      <c r="BZ21" s="63">
        <f t="shared" si="110"/>
        <v>26.25</v>
      </c>
      <c r="CA21" s="63">
        <f t="shared" si="111"/>
        <v>10.499999999999998</v>
      </c>
      <c r="CB21" s="63">
        <f t="shared" si="112"/>
        <v>17.024999999999999</v>
      </c>
      <c r="CC21" s="63">
        <f t="shared" si="113"/>
        <v>6.8100000000000005</v>
      </c>
      <c r="CD21" s="90">
        <f t="shared" si="114"/>
        <v>5769.9999999999991</v>
      </c>
      <c r="CE21" s="90">
        <f t="shared" si="115"/>
        <v>2308</v>
      </c>
      <c r="CF21" s="63">
        <f t="shared" si="28"/>
        <v>848.33999999999992</v>
      </c>
      <c r="CG21" s="63">
        <f t="shared" si="29"/>
        <v>339.33600000000001</v>
      </c>
      <c r="CH21" s="63">
        <f t="shared" si="30"/>
        <v>0</v>
      </c>
      <c r="CI21" s="63">
        <f t="shared" si="31"/>
        <v>0</v>
      </c>
      <c r="CJ21" s="63">
        <f t="shared" si="116"/>
        <v>127.25099999999998</v>
      </c>
      <c r="CK21" s="63">
        <f t="shared" si="117"/>
        <v>50.900399999999998</v>
      </c>
      <c r="CL21" s="63">
        <f t="shared" si="118"/>
        <v>0</v>
      </c>
      <c r="CM21" s="63">
        <f t="shared" si="119"/>
        <v>0</v>
      </c>
      <c r="CN21" s="63">
        <f t="shared" si="32"/>
        <v>1036.8599999999999</v>
      </c>
      <c r="CO21" s="63">
        <f t="shared" si="33"/>
        <v>414.74400000000003</v>
      </c>
      <c r="CP21" s="63">
        <f t="shared" si="34"/>
        <v>0</v>
      </c>
      <c r="CQ21" s="63">
        <f t="shared" si="35"/>
        <v>0</v>
      </c>
      <c r="CR21" s="63">
        <f t="shared" si="120"/>
        <v>155.52899999999997</v>
      </c>
      <c r="CS21" s="63">
        <f t="shared" si="121"/>
        <v>62.211600000000004</v>
      </c>
      <c r="CT21" s="63">
        <f t="shared" si="122"/>
        <v>0</v>
      </c>
      <c r="CU21" s="63">
        <f t="shared" si="123"/>
        <v>0</v>
      </c>
      <c r="CV21" s="63">
        <f t="shared" si="36"/>
        <v>1036.8599999999999</v>
      </c>
      <c r="CW21" s="63">
        <f t="shared" si="37"/>
        <v>414.74400000000003</v>
      </c>
      <c r="CX21" s="63">
        <f t="shared" si="38"/>
        <v>0</v>
      </c>
      <c r="CY21" s="63">
        <f t="shared" si="39"/>
        <v>0</v>
      </c>
      <c r="CZ21" s="63">
        <f t="shared" si="124"/>
        <v>155.52899999999997</v>
      </c>
      <c r="DA21" s="63">
        <f t="shared" si="125"/>
        <v>62.211600000000004</v>
      </c>
      <c r="DB21" s="63">
        <f t="shared" si="126"/>
        <v>0</v>
      </c>
      <c r="DC21" s="63">
        <f t="shared" si="127"/>
        <v>0</v>
      </c>
      <c r="DD21" s="63">
        <f t="shared" si="40"/>
        <v>754.08</v>
      </c>
      <c r="DE21" s="63">
        <f t="shared" si="41"/>
        <v>301.63200000000001</v>
      </c>
      <c r="DF21" s="63">
        <f t="shared" si="42"/>
        <v>0</v>
      </c>
      <c r="DG21" s="63">
        <f t="shared" si="43"/>
        <v>0</v>
      </c>
      <c r="DH21" s="63">
        <f t="shared" si="128"/>
        <v>113.11200000000001</v>
      </c>
      <c r="DI21" s="63">
        <f t="shared" si="129"/>
        <v>45.244799999999998</v>
      </c>
      <c r="DJ21" s="63">
        <f t="shared" si="130"/>
        <v>0</v>
      </c>
      <c r="DK21" s="63">
        <f t="shared" si="131"/>
        <v>0</v>
      </c>
      <c r="DL21" s="63">
        <f t="shared" si="44"/>
        <v>801.21</v>
      </c>
      <c r="DM21" s="63">
        <f t="shared" si="45"/>
        <v>320.48400000000004</v>
      </c>
      <c r="DN21" s="63">
        <f t="shared" si="46"/>
        <v>0</v>
      </c>
      <c r="DO21" s="63">
        <f t="shared" si="47"/>
        <v>0</v>
      </c>
      <c r="DP21" s="63">
        <f t="shared" si="132"/>
        <v>120.1815</v>
      </c>
      <c r="DQ21" s="63">
        <f t="shared" si="133"/>
        <v>48.072600000000001</v>
      </c>
      <c r="DR21" s="63">
        <f t="shared" si="134"/>
        <v>0</v>
      </c>
      <c r="DS21" s="63">
        <f t="shared" si="135"/>
        <v>0</v>
      </c>
      <c r="DT21" s="63">
        <f t="shared" si="48"/>
        <v>235.65</v>
      </c>
      <c r="DU21" s="63">
        <f t="shared" si="49"/>
        <v>94.26</v>
      </c>
      <c r="DV21" s="63">
        <f t="shared" si="50"/>
        <v>0</v>
      </c>
      <c r="DW21" s="63">
        <f t="shared" si="51"/>
        <v>0</v>
      </c>
      <c r="DX21" s="63">
        <f t="shared" si="136"/>
        <v>35.347499999999997</v>
      </c>
      <c r="DY21" s="63">
        <f t="shared" si="137"/>
        <v>14.139000000000001</v>
      </c>
      <c r="DZ21" s="63">
        <f t="shared" si="138"/>
        <v>0</v>
      </c>
      <c r="EA21" s="63">
        <f t="shared" si="139"/>
        <v>0</v>
      </c>
      <c r="EB21" s="90">
        <f t="shared" si="140"/>
        <v>4712.9999999999991</v>
      </c>
      <c r="EC21" s="90">
        <f t="shared" si="141"/>
        <v>1885.2</v>
      </c>
      <c r="ED21" s="91">
        <f t="shared" si="52"/>
        <v>10482.999999999998</v>
      </c>
      <c r="EE21" s="92">
        <f t="shared" si="142"/>
        <v>4193.2</v>
      </c>
      <c r="EF21" s="63">
        <f t="shared" si="53"/>
        <v>2775.7347272004477</v>
      </c>
      <c r="EG21" s="63">
        <f t="shared" si="54"/>
        <v>1110.2938908801791</v>
      </c>
      <c r="EH21" s="63">
        <f t="shared" si="55"/>
        <v>24943.287827799541</v>
      </c>
      <c r="EI21" s="63">
        <f t="shared" si="56"/>
        <v>9977.3151311198162</v>
      </c>
      <c r="EJ21" s="63">
        <f t="shared" si="143"/>
        <v>416.36020908006714</v>
      </c>
      <c r="EK21" s="63">
        <f t="shared" si="144"/>
        <v>166.54408363202685</v>
      </c>
      <c r="EL21" s="63">
        <f t="shared" si="145"/>
        <v>3741.4931741699311</v>
      </c>
      <c r="EM21" s="63">
        <f t="shared" si="146"/>
        <v>1496.5972696679723</v>
      </c>
      <c r="EN21" s="63">
        <f t="shared" si="57"/>
        <v>3392.5646665783252</v>
      </c>
      <c r="EO21" s="63">
        <f t="shared" si="58"/>
        <v>1357.02586663133</v>
      </c>
      <c r="EP21" s="63">
        <f t="shared" si="59"/>
        <v>30486.240678421662</v>
      </c>
      <c r="EQ21" s="63">
        <f t="shared" si="60"/>
        <v>12194.496271368664</v>
      </c>
      <c r="ER21" s="63">
        <f t="shared" si="147"/>
        <v>508.88469998674873</v>
      </c>
      <c r="ES21" s="63">
        <f t="shared" si="148"/>
        <v>203.55387999469949</v>
      </c>
      <c r="ET21" s="63">
        <f t="shared" si="149"/>
        <v>4572.9361017632491</v>
      </c>
      <c r="EU21" s="63">
        <f t="shared" si="150"/>
        <v>1829.1744407052995</v>
      </c>
      <c r="EV21" s="63">
        <f t="shared" si="61"/>
        <v>3546.7721514227946</v>
      </c>
      <c r="EW21" s="63">
        <f t="shared" si="62"/>
        <v>1418.7088605691179</v>
      </c>
      <c r="EX21" s="63">
        <f t="shared" si="63"/>
        <v>31871.978891077193</v>
      </c>
      <c r="EY21" s="63">
        <f t="shared" si="64"/>
        <v>12748.791556430877</v>
      </c>
      <c r="EZ21" s="63">
        <f t="shared" si="151"/>
        <v>532.0158227134192</v>
      </c>
      <c r="FA21" s="63">
        <f t="shared" si="152"/>
        <v>212.80632908536768</v>
      </c>
      <c r="FB21" s="63">
        <f t="shared" si="153"/>
        <v>4780.7968336615786</v>
      </c>
      <c r="FC21" s="63">
        <f t="shared" si="154"/>
        <v>1912.3187334646314</v>
      </c>
      <c r="FD21" s="63">
        <f t="shared" si="65"/>
        <v>2467.3197575115091</v>
      </c>
      <c r="FE21" s="63">
        <f t="shared" si="66"/>
        <v>986.92790300460376</v>
      </c>
      <c r="FF21" s="63">
        <f t="shared" si="67"/>
        <v>22171.811402488482</v>
      </c>
      <c r="FG21" s="63">
        <f t="shared" si="68"/>
        <v>8868.7245609953916</v>
      </c>
      <c r="FH21" s="63">
        <f t="shared" si="155"/>
        <v>370.09796362672637</v>
      </c>
      <c r="FI21" s="63">
        <f t="shared" si="156"/>
        <v>148.03918545069055</v>
      </c>
      <c r="FJ21" s="63">
        <f t="shared" si="157"/>
        <v>3325.7717103732721</v>
      </c>
      <c r="FK21" s="63">
        <f t="shared" si="158"/>
        <v>1330.3086841493086</v>
      </c>
      <c r="FL21" s="63">
        <f t="shared" si="69"/>
        <v>2621.5272423559786</v>
      </c>
      <c r="FM21" s="63">
        <f t="shared" si="70"/>
        <v>1048.6108969423915</v>
      </c>
      <c r="FN21" s="63">
        <f t="shared" si="71"/>
        <v>23557.549615144013</v>
      </c>
      <c r="FO21" s="63">
        <f t="shared" si="72"/>
        <v>9423.0198460576048</v>
      </c>
      <c r="FP21" s="63">
        <f t="shared" si="159"/>
        <v>393.22908635339678</v>
      </c>
      <c r="FQ21" s="63">
        <f t="shared" si="160"/>
        <v>157.29163454135872</v>
      </c>
      <c r="FR21" s="63">
        <f t="shared" si="161"/>
        <v>3533.632442271602</v>
      </c>
      <c r="FS21" s="63">
        <f t="shared" si="162"/>
        <v>1413.4529769086407</v>
      </c>
      <c r="FT21" s="63">
        <f t="shared" si="73"/>
        <v>616.82993937787728</v>
      </c>
      <c r="FU21" s="63">
        <f t="shared" si="74"/>
        <v>246.73197575115094</v>
      </c>
      <c r="FV21" s="63">
        <f t="shared" si="75"/>
        <v>5542.9528506221204</v>
      </c>
      <c r="FW21" s="63">
        <f t="shared" si="76"/>
        <v>2217.1811402488479</v>
      </c>
      <c r="FX21" s="63">
        <f t="shared" si="163"/>
        <v>92.524490906681592</v>
      </c>
      <c r="FY21" s="63">
        <f t="shared" si="164"/>
        <v>37.009796362672638</v>
      </c>
      <c r="FZ21" s="63">
        <f t="shared" si="165"/>
        <v>831.44292759331802</v>
      </c>
      <c r="GA21" s="63">
        <f t="shared" si="166"/>
        <v>332.57717103732716</v>
      </c>
      <c r="GB21" s="90">
        <f t="shared" si="167"/>
        <v>153994.56974999994</v>
      </c>
      <c r="GC21" s="93">
        <f t="shared" si="168"/>
        <v>61597.827899999975</v>
      </c>
      <c r="GD21" s="94">
        <f t="shared" si="169"/>
        <v>65791.027899999972</v>
      </c>
    </row>
    <row r="22" spans="1:186" x14ac:dyDescent="0.5">
      <c r="A22" s="19" t="s">
        <v>262</v>
      </c>
      <c r="B22" s="19" t="s">
        <v>8</v>
      </c>
      <c r="C22" s="19" t="s">
        <v>136</v>
      </c>
      <c r="D22" s="19" t="s">
        <v>24</v>
      </c>
      <c r="E22" s="19" t="s">
        <v>176</v>
      </c>
      <c r="F22" s="85">
        <v>385549.30447499955</v>
      </c>
      <c r="G22" s="86">
        <v>134942.25656624982</v>
      </c>
      <c r="H22" s="86">
        <v>3</v>
      </c>
      <c r="I22" s="63">
        <v>10616.657142857153</v>
      </c>
      <c r="J22" s="87">
        <f t="shared" si="77"/>
        <v>2.753644480649187E-2</v>
      </c>
      <c r="K22" s="88">
        <v>134942.25656624982</v>
      </c>
      <c r="L22" s="63">
        <f t="shared" si="0"/>
        <v>3715.8300000000036</v>
      </c>
      <c r="M22" s="63">
        <v>3405.3428571428585</v>
      </c>
      <c r="N22" s="87">
        <f t="shared" si="78"/>
        <v>8.832444560572859E-3</v>
      </c>
      <c r="O22" s="63">
        <f t="shared" si="79"/>
        <v>1191.8700000000003</v>
      </c>
      <c r="P22" s="63">
        <v>2682.5571428571457</v>
      </c>
      <c r="Q22" s="87">
        <f t="shared" si="80"/>
        <v>6.9577538118243253E-3</v>
      </c>
      <c r="R22" s="63">
        <f t="shared" si="81"/>
        <v>938.89500000000078</v>
      </c>
      <c r="S22" s="63">
        <v>860.44285714285752</v>
      </c>
      <c r="T22" s="87">
        <f t="shared" si="82"/>
        <v>2.2317323547361031E-3</v>
      </c>
      <c r="U22" s="63">
        <f t="shared" si="83"/>
        <v>301.15500000000009</v>
      </c>
      <c r="V22" s="63">
        <v>17565</v>
      </c>
      <c r="W22" s="63">
        <f t="shared" si="1"/>
        <v>6147.7500000000045</v>
      </c>
      <c r="X22" s="88">
        <v>92524.407487429053</v>
      </c>
      <c r="Y22" s="87">
        <f t="shared" si="84"/>
        <v>0.23998074024130078</v>
      </c>
      <c r="Z22" s="88">
        <f t="shared" si="85"/>
        <v>32383.542620600165</v>
      </c>
      <c r="AA22" s="88">
        <v>275459.89698757051</v>
      </c>
      <c r="AB22" s="87">
        <f t="shared" si="86"/>
        <v>0.71446088422507414</v>
      </c>
      <c r="AC22" s="88">
        <f t="shared" si="87"/>
        <v>96410.963945649666</v>
      </c>
      <c r="AD22" s="63">
        <f t="shared" si="2"/>
        <v>367984.30447499955</v>
      </c>
      <c r="AE22" s="63">
        <f t="shared" si="88"/>
        <v>128794.50656624982</v>
      </c>
      <c r="AF22" s="89">
        <f t="shared" si="3"/>
        <v>385549.30447499955</v>
      </c>
      <c r="AG22" s="89">
        <f t="shared" si="89"/>
        <v>134942.25656624982</v>
      </c>
      <c r="AH22" s="63">
        <f t="shared" si="4"/>
        <v>1910.9982857142875</v>
      </c>
      <c r="AI22" s="63">
        <f t="shared" si="5"/>
        <v>668.84940000000063</v>
      </c>
      <c r="AJ22" s="63">
        <f t="shared" si="6"/>
        <v>482.86028571428619</v>
      </c>
      <c r="AK22" s="63">
        <f t="shared" si="7"/>
        <v>169.00110000000012</v>
      </c>
      <c r="AL22" s="63">
        <f t="shared" si="90"/>
        <v>286.64974285714311</v>
      </c>
      <c r="AM22" s="63">
        <f t="shared" si="91"/>
        <v>100.32741000000009</v>
      </c>
      <c r="AN22" s="63">
        <f t="shared" si="92"/>
        <v>72.429042857142932</v>
      </c>
      <c r="AO22" s="63">
        <f t="shared" si="93"/>
        <v>25.350165000000018</v>
      </c>
      <c r="AP22" s="63">
        <f t="shared" si="8"/>
        <v>2335.6645714285737</v>
      </c>
      <c r="AQ22" s="63">
        <f t="shared" si="9"/>
        <v>817.48260000000084</v>
      </c>
      <c r="AR22" s="63">
        <f t="shared" si="10"/>
        <v>590.16257142857205</v>
      </c>
      <c r="AS22" s="63">
        <f t="shared" si="11"/>
        <v>206.55690000000018</v>
      </c>
      <c r="AT22" s="63">
        <f t="shared" si="94"/>
        <v>350.34968571428607</v>
      </c>
      <c r="AU22" s="63">
        <f t="shared" si="95"/>
        <v>122.62239000000012</v>
      </c>
      <c r="AV22" s="63">
        <f t="shared" si="96"/>
        <v>88.524385714285799</v>
      </c>
      <c r="AW22" s="63">
        <f t="shared" si="97"/>
        <v>30.983535000000025</v>
      </c>
      <c r="AX22" s="63">
        <f t="shared" si="12"/>
        <v>2335.6645714285737</v>
      </c>
      <c r="AY22" s="63">
        <f t="shared" si="13"/>
        <v>817.48260000000084</v>
      </c>
      <c r="AZ22" s="63">
        <f t="shared" si="14"/>
        <v>590.16257142857205</v>
      </c>
      <c r="BA22" s="63">
        <f t="shared" si="15"/>
        <v>206.55690000000018</v>
      </c>
      <c r="BB22" s="63">
        <f t="shared" si="98"/>
        <v>350.34968571428607</v>
      </c>
      <c r="BC22" s="63">
        <f t="shared" si="99"/>
        <v>122.62239000000012</v>
      </c>
      <c r="BD22" s="63">
        <f t="shared" si="100"/>
        <v>88.524385714285799</v>
      </c>
      <c r="BE22" s="63">
        <f t="shared" si="101"/>
        <v>30.983535000000025</v>
      </c>
      <c r="BF22" s="63">
        <f t="shared" si="16"/>
        <v>1698.6651428571445</v>
      </c>
      <c r="BG22" s="63">
        <f t="shared" si="17"/>
        <v>594.53280000000063</v>
      </c>
      <c r="BH22" s="63">
        <f t="shared" si="18"/>
        <v>429.20914285714332</v>
      </c>
      <c r="BI22" s="63">
        <f t="shared" si="19"/>
        <v>150.22320000000013</v>
      </c>
      <c r="BJ22" s="63">
        <f t="shared" si="102"/>
        <v>254.79977142857166</v>
      </c>
      <c r="BK22" s="63">
        <f t="shared" si="103"/>
        <v>89.179920000000095</v>
      </c>
      <c r="BL22" s="63">
        <f t="shared" si="104"/>
        <v>64.381371428571498</v>
      </c>
      <c r="BM22" s="63">
        <f t="shared" si="105"/>
        <v>22.533480000000019</v>
      </c>
      <c r="BN22" s="63">
        <f t="shared" si="20"/>
        <v>1804.8317142857161</v>
      </c>
      <c r="BO22" s="63">
        <f t="shared" si="21"/>
        <v>631.69110000000069</v>
      </c>
      <c r="BP22" s="63">
        <f t="shared" si="22"/>
        <v>456.03471428571481</v>
      </c>
      <c r="BQ22" s="63">
        <f t="shared" si="23"/>
        <v>159.61215000000016</v>
      </c>
      <c r="BR22" s="63">
        <f t="shared" si="106"/>
        <v>270.72475714285741</v>
      </c>
      <c r="BS22" s="63">
        <f t="shared" si="107"/>
        <v>94.753665000000098</v>
      </c>
      <c r="BT22" s="63">
        <f t="shared" si="108"/>
        <v>68.405207142857222</v>
      </c>
      <c r="BU22" s="63">
        <f t="shared" si="109"/>
        <v>23.941822500000022</v>
      </c>
      <c r="BV22" s="63">
        <f t="shared" si="24"/>
        <v>530.83285714285773</v>
      </c>
      <c r="BW22" s="63">
        <f t="shared" si="25"/>
        <v>185.79150000000018</v>
      </c>
      <c r="BX22" s="63">
        <f t="shared" si="26"/>
        <v>134.12785714285729</v>
      </c>
      <c r="BY22" s="63">
        <f t="shared" si="27"/>
        <v>46.944750000000042</v>
      </c>
      <c r="BZ22" s="63">
        <f t="shared" si="110"/>
        <v>79.624928571428654</v>
      </c>
      <c r="CA22" s="63">
        <f t="shared" si="111"/>
        <v>27.868725000000026</v>
      </c>
      <c r="CB22" s="63">
        <f t="shared" si="112"/>
        <v>20.119178571428595</v>
      </c>
      <c r="CC22" s="63">
        <f t="shared" si="113"/>
        <v>7.0417125000000063</v>
      </c>
      <c r="CD22" s="90">
        <f t="shared" si="114"/>
        <v>13299.214285714301</v>
      </c>
      <c r="CE22" s="90">
        <f t="shared" si="115"/>
        <v>4654.7250000000049</v>
      </c>
      <c r="CF22" s="63">
        <f t="shared" si="28"/>
        <v>612.96171428571449</v>
      </c>
      <c r="CG22" s="63">
        <f t="shared" si="29"/>
        <v>214.53660000000005</v>
      </c>
      <c r="CH22" s="63">
        <f t="shared" si="30"/>
        <v>154.87971428571436</v>
      </c>
      <c r="CI22" s="63">
        <f t="shared" si="31"/>
        <v>54.207900000000016</v>
      </c>
      <c r="CJ22" s="63">
        <f t="shared" si="116"/>
        <v>91.944257142857168</v>
      </c>
      <c r="CK22" s="63">
        <f t="shared" si="117"/>
        <v>32.180490000000006</v>
      </c>
      <c r="CL22" s="63">
        <f t="shared" si="118"/>
        <v>23.231957142857151</v>
      </c>
      <c r="CM22" s="63">
        <f t="shared" si="119"/>
        <v>8.1311850000000021</v>
      </c>
      <c r="CN22" s="63">
        <f t="shared" si="32"/>
        <v>749.17542857142882</v>
      </c>
      <c r="CO22" s="63">
        <f t="shared" si="33"/>
        <v>262.21140000000008</v>
      </c>
      <c r="CP22" s="63">
        <f t="shared" si="34"/>
        <v>189.29742857142867</v>
      </c>
      <c r="CQ22" s="63">
        <f t="shared" si="35"/>
        <v>66.254100000000022</v>
      </c>
      <c r="CR22" s="63">
        <f t="shared" si="120"/>
        <v>112.37631428571432</v>
      </c>
      <c r="CS22" s="63">
        <f t="shared" si="121"/>
        <v>39.331710000000008</v>
      </c>
      <c r="CT22" s="63">
        <f t="shared" si="122"/>
        <v>28.394614285714301</v>
      </c>
      <c r="CU22" s="63">
        <f t="shared" si="123"/>
        <v>9.9381150000000034</v>
      </c>
      <c r="CV22" s="63">
        <f t="shared" si="36"/>
        <v>749.17542857142882</v>
      </c>
      <c r="CW22" s="63">
        <f t="shared" si="37"/>
        <v>262.21140000000008</v>
      </c>
      <c r="CX22" s="63">
        <f t="shared" si="38"/>
        <v>189.29742857142867</v>
      </c>
      <c r="CY22" s="63">
        <f t="shared" si="39"/>
        <v>66.254100000000022</v>
      </c>
      <c r="CZ22" s="63">
        <f t="shared" si="124"/>
        <v>112.37631428571432</v>
      </c>
      <c r="DA22" s="63">
        <f t="shared" si="125"/>
        <v>39.331710000000008</v>
      </c>
      <c r="DB22" s="63">
        <f t="shared" si="126"/>
        <v>28.394614285714301</v>
      </c>
      <c r="DC22" s="63">
        <f t="shared" si="127"/>
        <v>9.9381150000000034</v>
      </c>
      <c r="DD22" s="63">
        <f t="shared" si="40"/>
        <v>544.85485714285733</v>
      </c>
      <c r="DE22" s="63">
        <f t="shared" si="41"/>
        <v>190.69920000000005</v>
      </c>
      <c r="DF22" s="63">
        <f t="shared" si="42"/>
        <v>137.67085714285722</v>
      </c>
      <c r="DG22" s="63">
        <f t="shared" si="43"/>
        <v>48.184800000000017</v>
      </c>
      <c r="DH22" s="63">
        <f t="shared" si="128"/>
        <v>81.728228571428602</v>
      </c>
      <c r="DI22" s="63">
        <f t="shared" si="129"/>
        <v>28.604880000000005</v>
      </c>
      <c r="DJ22" s="63">
        <f t="shared" si="130"/>
        <v>20.65062857142858</v>
      </c>
      <c r="DK22" s="63">
        <f t="shared" si="131"/>
        <v>7.2277200000000024</v>
      </c>
      <c r="DL22" s="63">
        <f t="shared" si="44"/>
        <v>578.90828571428597</v>
      </c>
      <c r="DM22" s="63">
        <f t="shared" si="45"/>
        <v>202.61790000000008</v>
      </c>
      <c r="DN22" s="63">
        <f t="shared" si="46"/>
        <v>146.27528571428579</v>
      </c>
      <c r="DO22" s="63">
        <f t="shared" si="47"/>
        <v>51.196350000000017</v>
      </c>
      <c r="DP22" s="63">
        <f t="shared" si="132"/>
        <v>86.836242857142892</v>
      </c>
      <c r="DQ22" s="63">
        <f t="shared" si="133"/>
        <v>30.392685000000011</v>
      </c>
      <c r="DR22" s="63">
        <f t="shared" si="134"/>
        <v>21.941292857142866</v>
      </c>
      <c r="DS22" s="63">
        <f t="shared" si="135"/>
        <v>7.6794525000000018</v>
      </c>
      <c r="DT22" s="63">
        <f t="shared" si="48"/>
        <v>170.26714285714294</v>
      </c>
      <c r="DU22" s="63">
        <f t="shared" si="49"/>
        <v>59.59350000000002</v>
      </c>
      <c r="DV22" s="63">
        <f t="shared" si="50"/>
        <v>43.022142857142882</v>
      </c>
      <c r="DW22" s="63">
        <f t="shared" si="51"/>
        <v>15.057750000000006</v>
      </c>
      <c r="DX22" s="63">
        <f t="shared" si="136"/>
        <v>25.540071428571441</v>
      </c>
      <c r="DY22" s="63">
        <f t="shared" si="137"/>
        <v>8.9390250000000027</v>
      </c>
      <c r="DZ22" s="63">
        <f t="shared" si="138"/>
        <v>6.4533214285714324</v>
      </c>
      <c r="EA22" s="63">
        <f t="shared" si="139"/>
        <v>2.2586625000000007</v>
      </c>
      <c r="EB22" s="90">
        <f t="shared" si="140"/>
        <v>4265.7857142857156</v>
      </c>
      <c r="EC22" s="90">
        <f t="shared" si="141"/>
        <v>1493.0250000000003</v>
      </c>
      <c r="ED22" s="91">
        <f t="shared" si="52"/>
        <v>17565.000000000015</v>
      </c>
      <c r="EE22" s="92">
        <f t="shared" si="142"/>
        <v>6147.7500000000055</v>
      </c>
      <c r="EF22" s="63">
        <f t="shared" si="53"/>
        <v>16654.39334773723</v>
      </c>
      <c r="EG22" s="63">
        <f t="shared" si="54"/>
        <v>5829.0376717080298</v>
      </c>
      <c r="EH22" s="63">
        <f t="shared" si="55"/>
        <v>49582.781457762692</v>
      </c>
      <c r="EI22" s="63">
        <f t="shared" si="56"/>
        <v>17353.97351021694</v>
      </c>
      <c r="EJ22" s="63">
        <f t="shared" si="143"/>
        <v>2498.1590021605844</v>
      </c>
      <c r="EK22" s="63">
        <f t="shared" si="144"/>
        <v>874.35565075620445</v>
      </c>
      <c r="EL22" s="63">
        <f t="shared" si="145"/>
        <v>7437.4172186644037</v>
      </c>
      <c r="EM22" s="63">
        <f t="shared" si="146"/>
        <v>2603.0960265325407</v>
      </c>
      <c r="EN22" s="63">
        <f t="shared" si="57"/>
        <v>20355.369647234391</v>
      </c>
      <c r="EO22" s="63">
        <f t="shared" si="58"/>
        <v>7124.3793765320361</v>
      </c>
      <c r="EP22" s="63">
        <f t="shared" si="59"/>
        <v>60601.177337265515</v>
      </c>
      <c r="EQ22" s="63">
        <f t="shared" si="60"/>
        <v>21210.412068042926</v>
      </c>
      <c r="ER22" s="63">
        <f t="shared" si="147"/>
        <v>3053.3054470851584</v>
      </c>
      <c r="ES22" s="63">
        <f t="shared" si="148"/>
        <v>1068.6569064798055</v>
      </c>
      <c r="ET22" s="63">
        <f t="shared" si="149"/>
        <v>9090.1766005898262</v>
      </c>
      <c r="EU22" s="63">
        <f t="shared" si="150"/>
        <v>3181.5618102064386</v>
      </c>
      <c r="EV22" s="63">
        <f t="shared" si="61"/>
        <v>21280.613722108683</v>
      </c>
      <c r="EW22" s="63">
        <f t="shared" si="62"/>
        <v>7448.2148027380381</v>
      </c>
      <c r="EX22" s="63">
        <f t="shared" si="63"/>
        <v>63355.776307141219</v>
      </c>
      <c r="EY22" s="63">
        <f t="shared" si="64"/>
        <v>22174.521707499425</v>
      </c>
      <c r="EZ22" s="63">
        <f t="shared" si="151"/>
        <v>3192.0920583163024</v>
      </c>
      <c r="FA22" s="63">
        <f t="shared" si="152"/>
        <v>1117.2322204107056</v>
      </c>
      <c r="FB22" s="63">
        <f t="shared" si="153"/>
        <v>9503.3664460711825</v>
      </c>
      <c r="FC22" s="63">
        <f t="shared" si="154"/>
        <v>3326.1782561249138</v>
      </c>
      <c r="FD22" s="63">
        <f t="shared" si="65"/>
        <v>14803.905197988648</v>
      </c>
      <c r="FE22" s="63">
        <f t="shared" si="66"/>
        <v>5181.3668192960267</v>
      </c>
      <c r="FF22" s="63">
        <f t="shared" si="67"/>
        <v>44073.583518011284</v>
      </c>
      <c r="FG22" s="63">
        <f t="shared" si="68"/>
        <v>15425.754231303947</v>
      </c>
      <c r="FH22" s="63">
        <f t="shared" si="155"/>
        <v>2220.5857796982973</v>
      </c>
      <c r="FI22" s="63">
        <f t="shared" si="156"/>
        <v>777.20502289440401</v>
      </c>
      <c r="FJ22" s="63">
        <f t="shared" si="157"/>
        <v>6611.0375277016929</v>
      </c>
      <c r="FK22" s="63">
        <f t="shared" si="158"/>
        <v>2313.8631346955917</v>
      </c>
      <c r="FL22" s="63">
        <f t="shared" si="69"/>
        <v>15729.14927286294</v>
      </c>
      <c r="FM22" s="63">
        <f t="shared" si="70"/>
        <v>5505.2022455020287</v>
      </c>
      <c r="FN22" s="63">
        <f t="shared" si="71"/>
        <v>46828.182487886988</v>
      </c>
      <c r="FO22" s="63">
        <f t="shared" si="72"/>
        <v>16389.863870760444</v>
      </c>
      <c r="FP22" s="63">
        <f t="shared" si="159"/>
        <v>2359.3723909294408</v>
      </c>
      <c r="FQ22" s="63">
        <f t="shared" si="160"/>
        <v>825.78033682530429</v>
      </c>
      <c r="FR22" s="63">
        <f t="shared" si="161"/>
        <v>7024.2273731830483</v>
      </c>
      <c r="FS22" s="63">
        <f t="shared" si="162"/>
        <v>2458.4795806140664</v>
      </c>
      <c r="FT22" s="63">
        <f t="shared" si="73"/>
        <v>3700.976299497162</v>
      </c>
      <c r="FU22" s="63">
        <f t="shared" si="74"/>
        <v>1295.3417048240067</v>
      </c>
      <c r="FV22" s="63">
        <f t="shared" si="75"/>
        <v>11018.395879502821</v>
      </c>
      <c r="FW22" s="63">
        <f t="shared" si="76"/>
        <v>3856.4385578259867</v>
      </c>
      <c r="FX22" s="63">
        <f t="shared" si="163"/>
        <v>555.14644492457433</v>
      </c>
      <c r="FY22" s="63">
        <f t="shared" si="164"/>
        <v>194.301255723601</v>
      </c>
      <c r="FZ22" s="63">
        <f t="shared" si="165"/>
        <v>1652.7593819254232</v>
      </c>
      <c r="GA22" s="63">
        <f t="shared" si="166"/>
        <v>578.46578367389793</v>
      </c>
      <c r="GB22" s="90">
        <f t="shared" si="167"/>
        <v>367984.30447499955</v>
      </c>
      <c r="GC22" s="93">
        <f t="shared" si="168"/>
        <v>128794.50656624984</v>
      </c>
      <c r="GD22" s="94">
        <f t="shared" si="169"/>
        <v>134942.25656624985</v>
      </c>
    </row>
    <row r="23" spans="1:186" x14ac:dyDescent="0.5">
      <c r="A23" s="19" t="s">
        <v>261</v>
      </c>
      <c r="B23" s="19" t="s">
        <v>29</v>
      </c>
      <c r="C23" s="19" t="s">
        <v>118</v>
      </c>
      <c r="D23" s="19" t="s">
        <v>26</v>
      </c>
      <c r="E23" s="19" t="s">
        <v>177</v>
      </c>
      <c r="F23" s="85">
        <v>719180.82967499958</v>
      </c>
      <c r="G23" s="86">
        <v>251713.29038624984</v>
      </c>
      <c r="H23" s="86">
        <v>3.2</v>
      </c>
      <c r="I23" s="63">
        <v>117310.34337090112</v>
      </c>
      <c r="J23" s="87">
        <f t="shared" si="77"/>
        <v>0.16311661619778448</v>
      </c>
      <c r="K23" s="88">
        <v>251713.29038624984</v>
      </c>
      <c r="L23" s="63">
        <f t="shared" si="0"/>
        <v>41058.620179815385</v>
      </c>
      <c r="M23" s="63">
        <v>2841.6566290988667</v>
      </c>
      <c r="N23" s="87">
        <f t="shared" si="78"/>
        <v>3.9512407893061074E-3</v>
      </c>
      <c r="O23" s="63">
        <f t="shared" si="79"/>
        <v>994.57982018460325</v>
      </c>
      <c r="P23" s="63">
        <v>2870.4674871034131</v>
      </c>
      <c r="Q23" s="87">
        <f t="shared" si="80"/>
        <v>3.9913014483444831E-3</v>
      </c>
      <c r="R23" s="63">
        <f t="shared" si="81"/>
        <v>1004.6636204861944</v>
      </c>
      <c r="S23" s="63">
        <v>69.532512896586553</v>
      </c>
      <c r="T23" s="87">
        <f t="shared" si="82"/>
        <v>9.6682934287901622E-5</v>
      </c>
      <c r="U23" s="63">
        <f t="shared" si="83"/>
        <v>24.336379513805291</v>
      </c>
      <c r="V23" s="63">
        <v>123092</v>
      </c>
      <c r="W23" s="63">
        <f t="shared" si="1"/>
        <v>43082.19999999999</v>
      </c>
      <c r="X23" s="88">
        <v>93664.324378839679</v>
      </c>
      <c r="Y23" s="87">
        <f t="shared" si="84"/>
        <v>0.1302375153981328</v>
      </c>
      <c r="Z23" s="88">
        <f t="shared" si="85"/>
        <v>32782.51353259389</v>
      </c>
      <c r="AA23" s="88">
        <v>502424.50529615988</v>
      </c>
      <c r="AB23" s="87">
        <f t="shared" si="86"/>
        <v>0.69860664323214416</v>
      </c>
      <c r="AC23" s="88">
        <f t="shared" si="87"/>
        <v>175848.57685365595</v>
      </c>
      <c r="AD23" s="63">
        <f t="shared" si="2"/>
        <v>596088.82967499958</v>
      </c>
      <c r="AE23" s="63">
        <f t="shared" si="88"/>
        <v>208631.09038624982</v>
      </c>
      <c r="AF23" s="89">
        <f t="shared" si="3"/>
        <v>719180.82967499958</v>
      </c>
      <c r="AG23" s="89">
        <f t="shared" si="89"/>
        <v>251713.29038624981</v>
      </c>
      <c r="AH23" s="63">
        <f t="shared" si="4"/>
        <v>21115.861806762201</v>
      </c>
      <c r="AI23" s="63">
        <f t="shared" si="5"/>
        <v>7390.5516323667689</v>
      </c>
      <c r="AJ23" s="63">
        <f t="shared" si="6"/>
        <v>516.68414767861429</v>
      </c>
      <c r="AK23" s="63">
        <f t="shared" si="7"/>
        <v>180.83945168751498</v>
      </c>
      <c r="AL23" s="63">
        <f t="shared" si="90"/>
        <v>3167.3792710143302</v>
      </c>
      <c r="AM23" s="63">
        <f t="shared" si="91"/>
        <v>1108.5827448550153</v>
      </c>
      <c r="AN23" s="63">
        <f t="shared" si="92"/>
        <v>77.502622151792139</v>
      </c>
      <c r="AO23" s="63">
        <f t="shared" si="93"/>
        <v>27.125917753127247</v>
      </c>
      <c r="AP23" s="63">
        <f t="shared" si="8"/>
        <v>25808.275541598246</v>
      </c>
      <c r="AQ23" s="63">
        <f t="shared" si="9"/>
        <v>9032.8964395593848</v>
      </c>
      <c r="AR23" s="63">
        <f t="shared" si="10"/>
        <v>631.50284716275087</v>
      </c>
      <c r="AS23" s="63">
        <f t="shared" si="11"/>
        <v>221.02599650696277</v>
      </c>
      <c r="AT23" s="63">
        <f t="shared" si="94"/>
        <v>3871.2413312397366</v>
      </c>
      <c r="AU23" s="63">
        <f t="shared" si="95"/>
        <v>1354.9344659339076</v>
      </c>
      <c r="AV23" s="63">
        <f t="shared" si="96"/>
        <v>94.725427074412622</v>
      </c>
      <c r="AW23" s="63">
        <f t="shared" si="97"/>
        <v>33.153899476044415</v>
      </c>
      <c r="AX23" s="63">
        <f t="shared" si="12"/>
        <v>25808.275541598246</v>
      </c>
      <c r="AY23" s="63">
        <f t="shared" si="13"/>
        <v>9032.8964395593848</v>
      </c>
      <c r="AZ23" s="63">
        <f t="shared" si="14"/>
        <v>631.50284716275087</v>
      </c>
      <c r="BA23" s="63">
        <f t="shared" si="15"/>
        <v>221.02599650696277</v>
      </c>
      <c r="BB23" s="63">
        <f t="shared" si="98"/>
        <v>3871.2413312397366</v>
      </c>
      <c r="BC23" s="63">
        <f t="shared" si="99"/>
        <v>1354.9344659339076</v>
      </c>
      <c r="BD23" s="63">
        <f t="shared" si="100"/>
        <v>94.725427074412622</v>
      </c>
      <c r="BE23" s="63">
        <f t="shared" si="101"/>
        <v>33.153899476044415</v>
      </c>
      <c r="BF23" s="63">
        <f t="shared" si="16"/>
        <v>18769.654939344178</v>
      </c>
      <c r="BG23" s="63">
        <f t="shared" si="17"/>
        <v>6569.3792287704619</v>
      </c>
      <c r="BH23" s="63">
        <f t="shared" si="18"/>
        <v>459.27479793654612</v>
      </c>
      <c r="BI23" s="63">
        <f t="shared" si="19"/>
        <v>160.7461792777911</v>
      </c>
      <c r="BJ23" s="63">
        <f t="shared" si="102"/>
        <v>2815.4482409016268</v>
      </c>
      <c r="BK23" s="63">
        <f t="shared" si="103"/>
        <v>985.40688431556919</v>
      </c>
      <c r="BL23" s="63">
        <f t="shared" si="104"/>
        <v>68.891219690481918</v>
      </c>
      <c r="BM23" s="63">
        <f t="shared" si="105"/>
        <v>24.111926891668663</v>
      </c>
      <c r="BN23" s="63">
        <f t="shared" si="20"/>
        <v>19942.758373053191</v>
      </c>
      <c r="BO23" s="63">
        <f t="shared" si="21"/>
        <v>6979.9654305686163</v>
      </c>
      <c r="BP23" s="63">
        <f t="shared" si="22"/>
        <v>487.97947280758024</v>
      </c>
      <c r="BQ23" s="63">
        <f t="shared" si="23"/>
        <v>170.79281548265305</v>
      </c>
      <c r="BR23" s="63">
        <f t="shared" si="106"/>
        <v>2991.4137559579785</v>
      </c>
      <c r="BS23" s="63">
        <f t="shared" si="107"/>
        <v>1046.9948145852925</v>
      </c>
      <c r="BT23" s="63">
        <f t="shared" si="108"/>
        <v>73.196920921137036</v>
      </c>
      <c r="BU23" s="63">
        <f t="shared" si="109"/>
        <v>25.618922322397957</v>
      </c>
      <c r="BV23" s="63">
        <f t="shared" si="24"/>
        <v>5865.5171685450559</v>
      </c>
      <c r="BW23" s="63">
        <f t="shared" si="25"/>
        <v>2052.9310089907694</v>
      </c>
      <c r="BX23" s="63">
        <f t="shared" si="26"/>
        <v>143.52337435517066</v>
      </c>
      <c r="BY23" s="63">
        <f t="shared" si="27"/>
        <v>50.233181024309722</v>
      </c>
      <c r="BZ23" s="63">
        <f t="shared" si="110"/>
        <v>879.82757528175841</v>
      </c>
      <c r="CA23" s="63">
        <f t="shared" si="111"/>
        <v>307.93965134861543</v>
      </c>
      <c r="CB23" s="63">
        <f t="shared" si="112"/>
        <v>21.528506153275597</v>
      </c>
      <c r="CC23" s="63">
        <f t="shared" si="113"/>
        <v>7.5349771536464578</v>
      </c>
      <c r="CD23" s="90">
        <f t="shared" si="114"/>
        <v>120180.81085800454</v>
      </c>
      <c r="CE23" s="90">
        <f t="shared" si="115"/>
        <v>42063.283800301586</v>
      </c>
      <c r="CF23" s="63">
        <f t="shared" si="28"/>
        <v>511.49819323779599</v>
      </c>
      <c r="CG23" s="63">
        <f t="shared" si="29"/>
        <v>179.02436763322856</v>
      </c>
      <c r="CH23" s="63">
        <f t="shared" si="30"/>
        <v>12.515852321385578</v>
      </c>
      <c r="CI23" s="63">
        <f t="shared" si="31"/>
        <v>4.3805483124849518</v>
      </c>
      <c r="CJ23" s="63">
        <f t="shared" si="116"/>
        <v>76.724728985669401</v>
      </c>
      <c r="CK23" s="63">
        <f t="shared" si="117"/>
        <v>26.853655144984284</v>
      </c>
      <c r="CL23" s="63">
        <f t="shared" si="118"/>
        <v>1.8773778482078367</v>
      </c>
      <c r="CM23" s="63">
        <f t="shared" si="119"/>
        <v>0.65708224687274275</v>
      </c>
      <c r="CN23" s="63">
        <f t="shared" si="32"/>
        <v>625.16445840175072</v>
      </c>
      <c r="CO23" s="63">
        <f t="shared" si="33"/>
        <v>218.80756044061272</v>
      </c>
      <c r="CP23" s="63">
        <f t="shared" si="34"/>
        <v>15.297152837249042</v>
      </c>
      <c r="CQ23" s="63">
        <f t="shared" si="35"/>
        <v>5.3540034930371636</v>
      </c>
      <c r="CR23" s="63">
        <f t="shared" si="120"/>
        <v>93.7746687602626</v>
      </c>
      <c r="CS23" s="63">
        <f t="shared" si="121"/>
        <v>32.821134066091908</v>
      </c>
      <c r="CT23" s="63">
        <f t="shared" si="122"/>
        <v>2.2945729255873561</v>
      </c>
      <c r="CU23" s="63">
        <f t="shared" si="123"/>
        <v>0.80310052395557452</v>
      </c>
      <c r="CV23" s="63">
        <f t="shared" si="36"/>
        <v>625.16445840175072</v>
      </c>
      <c r="CW23" s="63">
        <f t="shared" si="37"/>
        <v>218.80756044061272</v>
      </c>
      <c r="CX23" s="63">
        <f t="shared" si="38"/>
        <v>15.297152837249042</v>
      </c>
      <c r="CY23" s="63">
        <f t="shared" si="39"/>
        <v>5.3540034930371636</v>
      </c>
      <c r="CZ23" s="63">
        <f t="shared" si="124"/>
        <v>93.7746687602626</v>
      </c>
      <c r="DA23" s="63">
        <f t="shared" si="125"/>
        <v>32.821134066091908</v>
      </c>
      <c r="DB23" s="63">
        <f t="shared" si="126"/>
        <v>2.2945729255873561</v>
      </c>
      <c r="DC23" s="63">
        <f t="shared" si="127"/>
        <v>0.80310052395557452</v>
      </c>
      <c r="DD23" s="63">
        <f t="shared" si="40"/>
        <v>454.66506065581871</v>
      </c>
      <c r="DE23" s="63">
        <f t="shared" si="41"/>
        <v>159.13277122953653</v>
      </c>
      <c r="DF23" s="63">
        <f t="shared" si="42"/>
        <v>11.125202063453848</v>
      </c>
      <c r="DG23" s="63">
        <f t="shared" si="43"/>
        <v>3.8938207222088468</v>
      </c>
      <c r="DH23" s="63">
        <f t="shared" si="128"/>
        <v>68.199759098372809</v>
      </c>
      <c r="DI23" s="63">
        <f t="shared" si="129"/>
        <v>23.869915684430477</v>
      </c>
      <c r="DJ23" s="63">
        <f t="shared" si="130"/>
        <v>1.6687803095180771</v>
      </c>
      <c r="DK23" s="63">
        <f t="shared" si="131"/>
        <v>0.58407310833132697</v>
      </c>
      <c r="DL23" s="63">
        <f t="shared" si="44"/>
        <v>483.08162694680738</v>
      </c>
      <c r="DM23" s="63">
        <f t="shared" si="45"/>
        <v>169.07856943138256</v>
      </c>
      <c r="DN23" s="63">
        <f t="shared" si="46"/>
        <v>11.820527192419714</v>
      </c>
      <c r="DO23" s="63">
        <f t="shared" si="47"/>
        <v>4.1371845173469</v>
      </c>
      <c r="DP23" s="63">
        <f t="shared" si="132"/>
        <v>72.462244042021098</v>
      </c>
      <c r="DQ23" s="63">
        <f t="shared" si="133"/>
        <v>25.361785414707384</v>
      </c>
      <c r="DR23" s="63">
        <f t="shared" si="134"/>
        <v>1.7730790788629571</v>
      </c>
      <c r="DS23" s="63">
        <f t="shared" si="135"/>
        <v>0.62057767760203497</v>
      </c>
      <c r="DT23" s="63">
        <f t="shared" si="48"/>
        <v>142.08283145494335</v>
      </c>
      <c r="DU23" s="63">
        <f t="shared" si="49"/>
        <v>49.728991009230164</v>
      </c>
      <c r="DV23" s="63">
        <f t="shared" si="50"/>
        <v>3.476625644829328</v>
      </c>
      <c r="DW23" s="63">
        <f t="shared" si="51"/>
        <v>1.2168189756902645</v>
      </c>
      <c r="DX23" s="63">
        <f t="shared" si="136"/>
        <v>21.312424718241502</v>
      </c>
      <c r="DY23" s="63">
        <f t="shared" si="137"/>
        <v>7.4593486513845244</v>
      </c>
      <c r="DZ23" s="63">
        <f t="shared" si="138"/>
        <v>0.52149384672439913</v>
      </c>
      <c r="EA23" s="63">
        <f t="shared" si="139"/>
        <v>0.18252284635353969</v>
      </c>
      <c r="EB23" s="90">
        <f t="shared" si="140"/>
        <v>2911.1891419954536</v>
      </c>
      <c r="EC23" s="90">
        <f t="shared" si="141"/>
        <v>1018.9161996984084</v>
      </c>
      <c r="ED23" s="91">
        <f t="shared" si="52"/>
        <v>123091.99999999999</v>
      </c>
      <c r="EE23" s="92">
        <f t="shared" si="142"/>
        <v>43082.2</v>
      </c>
      <c r="EF23" s="63">
        <f t="shared" si="53"/>
        <v>16859.578388191141</v>
      </c>
      <c r="EG23" s="63">
        <f t="shared" si="54"/>
        <v>5900.8524358669001</v>
      </c>
      <c r="EH23" s="63">
        <f t="shared" si="55"/>
        <v>90436.410953308776</v>
      </c>
      <c r="EI23" s="63">
        <f t="shared" si="56"/>
        <v>31652.743833658071</v>
      </c>
      <c r="EJ23" s="63">
        <f t="shared" si="143"/>
        <v>2528.9367582286709</v>
      </c>
      <c r="EK23" s="63">
        <f t="shared" si="144"/>
        <v>885.12786538003502</v>
      </c>
      <c r="EL23" s="63">
        <f t="shared" si="145"/>
        <v>13565.461642996315</v>
      </c>
      <c r="EM23" s="63">
        <f t="shared" si="146"/>
        <v>4747.9115750487108</v>
      </c>
      <c r="EN23" s="63">
        <f t="shared" si="57"/>
        <v>20606.151363344728</v>
      </c>
      <c r="EO23" s="63">
        <f t="shared" si="58"/>
        <v>7212.1529771706555</v>
      </c>
      <c r="EP23" s="63">
        <f t="shared" si="59"/>
        <v>110533.39116515518</v>
      </c>
      <c r="EQ23" s="63">
        <f t="shared" si="60"/>
        <v>38686.686907804309</v>
      </c>
      <c r="ER23" s="63">
        <f t="shared" si="147"/>
        <v>3090.9227045017092</v>
      </c>
      <c r="ES23" s="63">
        <f t="shared" si="148"/>
        <v>1081.8229465755983</v>
      </c>
      <c r="ET23" s="63">
        <f t="shared" si="149"/>
        <v>16580.008674773275</v>
      </c>
      <c r="EU23" s="63">
        <f t="shared" si="150"/>
        <v>5803.0030361706458</v>
      </c>
      <c r="EV23" s="63">
        <f t="shared" si="61"/>
        <v>21542.794607133128</v>
      </c>
      <c r="EW23" s="63">
        <f t="shared" si="62"/>
        <v>7539.9781124965948</v>
      </c>
      <c r="EX23" s="63">
        <f t="shared" si="63"/>
        <v>115557.63621811678</v>
      </c>
      <c r="EY23" s="63">
        <f t="shared" si="64"/>
        <v>40445.172676340873</v>
      </c>
      <c r="EZ23" s="63">
        <f t="shared" si="151"/>
        <v>3231.4191910699692</v>
      </c>
      <c r="FA23" s="63">
        <f t="shared" si="152"/>
        <v>1130.9967168744893</v>
      </c>
      <c r="FB23" s="63">
        <f t="shared" si="153"/>
        <v>17333.645432717516</v>
      </c>
      <c r="FC23" s="63">
        <f t="shared" si="154"/>
        <v>6066.7759014511312</v>
      </c>
      <c r="FD23" s="63">
        <f t="shared" si="65"/>
        <v>14986.291900614349</v>
      </c>
      <c r="FE23" s="63">
        <f t="shared" si="66"/>
        <v>5245.2021652150224</v>
      </c>
      <c r="FF23" s="63">
        <f t="shared" si="67"/>
        <v>80387.920847385583</v>
      </c>
      <c r="FG23" s="63">
        <f t="shared" si="68"/>
        <v>28135.772296584953</v>
      </c>
      <c r="FH23" s="63">
        <f t="shared" si="155"/>
        <v>2247.9437850921522</v>
      </c>
      <c r="FI23" s="63">
        <f t="shared" si="156"/>
        <v>786.78032478225339</v>
      </c>
      <c r="FJ23" s="63">
        <f t="shared" si="157"/>
        <v>12058.188127107836</v>
      </c>
      <c r="FK23" s="63">
        <f t="shared" si="158"/>
        <v>4220.3658444877428</v>
      </c>
      <c r="FL23" s="63">
        <f t="shared" si="69"/>
        <v>15922.935144402747</v>
      </c>
      <c r="FM23" s="63">
        <f t="shared" si="70"/>
        <v>5573.0273005409617</v>
      </c>
      <c r="FN23" s="63">
        <f t="shared" si="71"/>
        <v>85412.165900347187</v>
      </c>
      <c r="FO23" s="63">
        <f t="shared" si="72"/>
        <v>29894.258065121514</v>
      </c>
      <c r="FP23" s="63">
        <f t="shared" si="159"/>
        <v>2388.4402716604118</v>
      </c>
      <c r="FQ23" s="63">
        <f t="shared" si="160"/>
        <v>835.95409508114426</v>
      </c>
      <c r="FR23" s="63">
        <f t="shared" si="161"/>
        <v>12811.824885052078</v>
      </c>
      <c r="FS23" s="63">
        <f t="shared" si="162"/>
        <v>4484.1387097682273</v>
      </c>
      <c r="FT23" s="63">
        <f t="shared" si="73"/>
        <v>3746.5729751535873</v>
      </c>
      <c r="FU23" s="63">
        <f t="shared" si="74"/>
        <v>1311.3005413037556</v>
      </c>
      <c r="FV23" s="63">
        <f t="shared" si="75"/>
        <v>20096.980211846396</v>
      </c>
      <c r="FW23" s="63">
        <f t="shared" si="76"/>
        <v>7033.9430741462384</v>
      </c>
      <c r="FX23" s="63">
        <f t="shared" si="163"/>
        <v>561.98594627303805</v>
      </c>
      <c r="FY23" s="63">
        <f t="shared" si="164"/>
        <v>196.69508119556335</v>
      </c>
      <c r="FZ23" s="63">
        <f t="shared" si="165"/>
        <v>3014.5470317769591</v>
      </c>
      <c r="GA23" s="63">
        <f t="shared" si="166"/>
        <v>1055.0914611219357</v>
      </c>
      <c r="GB23" s="90">
        <f t="shared" si="167"/>
        <v>596088.82967499958</v>
      </c>
      <c r="GC23" s="93">
        <f t="shared" si="168"/>
        <v>208631.09038624982</v>
      </c>
      <c r="GD23" s="94">
        <f t="shared" si="169"/>
        <v>251713.29038624984</v>
      </c>
    </row>
    <row r="24" spans="1:186" x14ac:dyDescent="0.5">
      <c r="A24" s="19" t="s">
        <v>260</v>
      </c>
      <c r="B24" s="19" t="s">
        <v>86</v>
      </c>
      <c r="C24" s="19" t="s">
        <v>125</v>
      </c>
      <c r="D24" s="19" t="s">
        <v>27</v>
      </c>
      <c r="E24" s="19" t="s">
        <v>178</v>
      </c>
      <c r="F24" s="85">
        <v>126354.63487499996</v>
      </c>
      <c r="G24" s="86">
        <v>56859.585693749985</v>
      </c>
      <c r="H24" s="86">
        <v>3.2</v>
      </c>
      <c r="I24" s="63">
        <v>0</v>
      </c>
      <c r="J24" s="87">
        <f t="shared" si="77"/>
        <v>0</v>
      </c>
      <c r="K24" s="88">
        <v>56859.585693749985</v>
      </c>
      <c r="L24" s="63">
        <f t="shared" si="0"/>
        <v>0</v>
      </c>
      <c r="M24" s="63">
        <v>0</v>
      </c>
      <c r="N24" s="87">
        <f t="shared" si="78"/>
        <v>0</v>
      </c>
      <c r="O24" s="63">
        <f t="shared" si="79"/>
        <v>0</v>
      </c>
      <c r="P24" s="63">
        <v>0</v>
      </c>
      <c r="Q24" s="87">
        <f t="shared" si="80"/>
        <v>0</v>
      </c>
      <c r="R24" s="63">
        <f t="shared" si="81"/>
        <v>0</v>
      </c>
      <c r="S24" s="63">
        <v>0</v>
      </c>
      <c r="T24" s="87">
        <f t="shared" si="82"/>
        <v>0</v>
      </c>
      <c r="U24" s="63">
        <f t="shared" si="83"/>
        <v>0</v>
      </c>
      <c r="V24" s="63">
        <v>0</v>
      </c>
      <c r="W24" s="63">
        <f t="shared" si="1"/>
        <v>0</v>
      </c>
      <c r="X24" s="88">
        <v>75503.9899246922</v>
      </c>
      <c r="Y24" s="87">
        <f t="shared" si="84"/>
        <v>0.59755615612665691</v>
      </c>
      <c r="Z24" s="88">
        <f t="shared" si="85"/>
        <v>33976.795466111493</v>
      </c>
      <c r="AA24" s="88">
        <v>50850.644950307753</v>
      </c>
      <c r="AB24" s="87">
        <f t="shared" si="86"/>
        <v>0.40244384387334309</v>
      </c>
      <c r="AC24" s="88">
        <f t="shared" si="87"/>
        <v>22882.790227638492</v>
      </c>
      <c r="AD24" s="63">
        <f t="shared" si="2"/>
        <v>126354.63487499996</v>
      </c>
      <c r="AE24" s="63">
        <f t="shared" si="88"/>
        <v>56859.585693749985</v>
      </c>
      <c r="AF24" s="89">
        <f t="shared" si="3"/>
        <v>126354.63487499996</v>
      </c>
      <c r="AG24" s="89">
        <f t="shared" si="89"/>
        <v>56859.585693749985</v>
      </c>
      <c r="AH24" s="63">
        <f t="shared" si="4"/>
        <v>0</v>
      </c>
      <c r="AI24" s="63">
        <f t="shared" si="5"/>
        <v>0</v>
      </c>
      <c r="AJ24" s="63">
        <f t="shared" si="6"/>
        <v>0</v>
      </c>
      <c r="AK24" s="63">
        <f t="shared" si="7"/>
        <v>0</v>
      </c>
      <c r="AL24" s="63">
        <f t="shared" si="90"/>
        <v>0</v>
      </c>
      <c r="AM24" s="63">
        <f t="shared" si="91"/>
        <v>0</v>
      </c>
      <c r="AN24" s="63">
        <f t="shared" si="92"/>
        <v>0</v>
      </c>
      <c r="AO24" s="63">
        <f t="shared" si="93"/>
        <v>0</v>
      </c>
      <c r="AP24" s="63">
        <f t="shared" si="8"/>
        <v>0</v>
      </c>
      <c r="AQ24" s="63">
        <f t="shared" si="9"/>
        <v>0</v>
      </c>
      <c r="AR24" s="63">
        <f t="shared" si="10"/>
        <v>0</v>
      </c>
      <c r="AS24" s="63">
        <f t="shared" si="11"/>
        <v>0</v>
      </c>
      <c r="AT24" s="63">
        <f t="shared" si="94"/>
        <v>0</v>
      </c>
      <c r="AU24" s="63">
        <f t="shared" si="95"/>
        <v>0</v>
      </c>
      <c r="AV24" s="63">
        <f t="shared" si="96"/>
        <v>0</v>
      </c>
      <c r="AW24" s="63">
        <f t="shared" si="97"/>
        <v>0</v>
      </c>
      <c r="AX24" s="63">
        <f t="shared" si="12"/>
        <v>0</v>
      </c>
      <c r="AY24" s="63">
        <f t="shared" si="13"/>
        <v>0</v>
      </c>
      <c r="AZ24" s="63">
        <f t="shared" si="14"/>
        <v>0</v>
      </c>
      <c r="BA24" s="63">
        <f t="shared" si="15"/>
        <v>0</v>
      </c>
      <c r="BB24" s="63">
        <f t="shared" si="98"/>
        <v>0</v>
      </c>
      <c r="BC24" s="63">
        <f t="shared" si="99"/>
        <v>0</v>
      </c>
      <c r="BD24" s="63">
        <f t="shared" si="100"/>
        <v>0</v>
      </c>
      <c r="BE24" s="63">
        <f t="shared" si="101"/>
        <v>0</v>
      </c>
      <c r="BF24" s="63">
        <f t="shared" si="16"/>
        <v>0</v>
      </c>
      <c r="BG24" s="63">
        <f t="shared" si="17"/>
        <v>0</v>
      </c>
      <c r="BH24" s="63">
        <f t="shared" si="18"/>
        <v>0</v>
      </c>
      <c r="BI24" s="63">
        <f t="shared" si="19"/>
        <v>0</v>
      </c>
      <c r="BJ24" s="63">
        <f t="shared" si="102"/>
        <v>0</v>
      </c>
      <c r="BK24" s="63">
        <f t="shared" si="103"/>
        <v>0</v>
      </c>
      <c r="BL24" s="63">
        <f t="shared" si="104"/>
        <v>0</v>
      </c>
      <c r="BM24" s="63">
        <f t="shared" si="105"/>
        <v>0</v>
      </c>
      <c r="BN24" s="63">
        <f t="shared" si="20"/>
        <v>0</v>
      </c>
      <c r="BO24" s="63">
        <f t="shared" si="21"/>
        <v>0</v>
      </c>
      <c r="BP24" s="63">
        <f t="shared" si="22"/>
        <v>0</v>
      </c>
      <c r="BQ24" s="63">
        <f t="shared" si="23"/>
        <v>0</v>
      </c>
      <c r="BR24" s="63">
        <f t="shared" si="106"/>
        <v>0</v>
      </c>
      <c r="BS24" s="63">
        <f t="shared" si="107"/>
        <v>0</v>
      </c>
      <c r="BT24" s="63">
        <f t="shared" si="108"/>
        <v>0</v>
      </c>
      <c r="BU24" s="63">
        <f t="shared" si="109"/>
        <v>0</v>
      </c>
      <c r="BV24" s="63">
        <f t="shared" si="24"/>
        <v>0</v>
      </c>
      <c r="BW24" s="63">
        <f t="shared" si="25"/>
        <v>0</v>
      </c>
      <c r="BX24" s="63">
        <f t="shared" si="26"/>
        <v>0</v>
      </c>
      <c r="BY24" s="63">
        <f t="shared" si="27"/>
        <v>0</v>
      </c>
      <c r="BZ24" s="63">
        <f t="shared" si="110"/>
        <v>0</v>
      </c>
      <c r="CA24" s="63">
        <f t="shared" si="111"/>
        <v>0</v>
      </c>
      <c r="CB24" s="63">
        <f t="shared" si="112"/>
        <v>0</v>
      </c>
      <c r="CC24" s="63">
        <f t="shared" si="113"/>
        <v>0</v>
      </c>
      <c r="CD24" s="90">
        <f t="shared" si="114"/>
        <v>0</v>
      </c>
      <c r="CE24" s="90">
        <f t="shared" si="115"/>
        <v>0</v>
      </c>
      <c r="CF24" s="63">
        <f t="shared" si="28"/>
        <v>0</v>
      </c>
      <c r="CG24" s="63">
        <f t="shared" si="29"/>
        <v>0</v>
      </c>
      <c r="CH24" s="63">
        <f t="shared" si="30"/>
        <v>0</v>
      </c>
      <c r="CI24" s="63">
        <f t="shared" si="31"/>
        <v>0</v>
      </c>
      <c r="CJ24" s="63">
        <f t="shared" si="116"/>
        <v>0</v>
      </c>
      <c r="CK24" s="63">
        <f t="shared" si="117"/>
        <v>0</v>
      </c>
      <c r="CL24" s="63">
        <f t="shared" si="118"/>
        <v>0</v>
      </c>
      <c r="CM24" s="63">
        <f t="shared" si="119"/>
        <v>0</v>
      </c>
      <c r="CN24" s="63">
        <f t="shared" si="32"/>
        <v>0</v>
      </c>
      <c r="CO24" s="63">
        <f t="shared" si="33"/>
        <v>0</v>
      </c>
      <c r="CP24" s="63">
        <f t="shared" si="34"/>
        <v>0</v>
      </c>
      <c r="CQ24" s="63">
        <f t="shared" si="35"/>
        <v>0</v>
      </c>
      <c r="CR24" s="63">
        <f t="shared" si="120"/>
        <v>0</v>
      </c>
      <c r="CS24" s="63">
        <f t="shared" si="121"/>
        <v>0</v>
      </c>
      <c r="CT24" s="63">
        <f t="shared" si="122"/>
        <v>0</v>
      </c>
      <c r="CU24" s="63">
        <f t="shared" si="123"/>
        <v>0</v>
      </c>
      <c r="CV24" s="63">
        <f t="shared" si="36"/>
        <v>0</v>
      </c>
      <c r="CW24" s="63">
        <f t="shared" si="37"/>
        <v>0</v>
      </c>
      <c r="CX24" s="63">
        <f t="shared" si="38"/>
        <v>0</v>
      </c>
      <c r="CY24" s="63">
        <f t="shared" si="39"/>
        <v>0</v>
      </c>
      <c r="CZ24" s="63">
        <f t="shared" si="124"/>
        <v>0</v>
      </c>
      <c r="DA24" s="63">
        <f t="shared" si="125"/>
        <v>0</v>
      </c>
      <c r="DB24" s="63">
        <f t="shared" si="126"/>
        <v>0</v>
      </c>
      <c r="DC24" s="63">
        <f t="shared" si="127"/>
        <v>0</v>
      </c>
      <c r="DD24" s="63">
        <f t="shared" si="40"/>
        <v>0</v>
      </c>
      <c r="DE24" s="63">
        <f t="shared" si="41"/>
        <v>0</v>
      </c>
      <c r="DF24" s="63">
        <f t="shared" si="42"/>
        <v>0</v>
      </c>
      <c r="DG24" s="63">
        <f t="shared" si="43"/>
        <v>0</v>
      </c>
      <c r="DH24" s="63">
        <f t="shared" si="128"/>
        <v>0</v>
      </c>
      <c r="DI24" s="63">
        <f t="shared" si="129"/>
        <v>0</v>
      </c>
      <c r="DJ24" s="63">
        <f t="shared" si="130"/>
        <v>0</v>
      </c>
      <c r="DK24" s="63">
        <f t="shared" si="131"/>
        <v>0</v>
      </c>
      <c r="DL24" s="63">
        <f t="shared" si="44"/>
        <v>0</v>
      </c>
      <c r="DM24" s="63">
        <f t="shared" si="45"/>
        <v>0</v>
      </c>
      <c r="DN24" s="63">
        <f t="shared" si="46"/>
        <v>0</v>
      </c>
      <c r="DO24" s="63">
        <f t="shared" si="47"/>
        <v>0</v>
      </c>
      <c r="DP24" s="63">
        <f t="shared" si="132"/>
        <v>0</v>
      </c>
      <c r="DQ24" s="63">
        <f t="shared" si="133"/>
        <v>0</v>
      </c>
      <c r="DR24" s="63">
        <f t="shared" si="134"/>
        <v>0</v>
      </c>
      <c r="DS24" s="63">
        <f t="shared" si="135"/>
        <v>0</v>
      </c>
      <c r="DT24" s="63">
        <f t="shared" si="48"/>
        <v>0</v>
      </c>
      <c r="DU24" s="63">
        <f t="shared" si="49"/>
        <v>0</v>
      </c>
      <c r="DV24" s="63">
        <f t="shared" si="50"/>
        <v>0</v>
      </c>
      <c r="DW24" s="63">
        <f t="shared" si="51"/>
        <v>0</v>
      </c>
      <c r="DX24" s="63">
        <f t="shared" si="136"/>
        <v>0</v>
      </c>
      <c r="DY24" s="63">
        <f t="shared" si="137"/>
        <v>0</v>
      </c>
      <c r="DZ24" s="63">
        <f t="shared" si="138"/>
        <v>0</v>
      </c>
      <c r="EA24" s="63">
        <f t="shared" si="139"/>
        <v>0</v>
      </c>
      <c r="EB24" s="90">
        <f t="shared" si="140"/>
        <v>0</v>
      </c>
      <c r="EC24" s="90">
        <f t="shared" si="141"/>
        <v>0</v>
      </c>
      <c r="ED24" s="91">
        <f t="shared" si="52"/>
        <v>0</v>
      </c>
      <c r="EE24" s="92">
        <f t="shared" si="142"/>
        <v>0</v>
      </c>
      <c r="EF24" s="63">
        <f t="shared" si="53"/>
        <v>13590.718186444596</v>
      </c>
      <c r="EG24" s="63">
        <f t="shared" si="54"/>
        <v>6115.8231839000682</v>
      </c>
      <c r="EH24" s="63">
        <f t="shared" si="55"/>
        <v>9153.1160910553954</v>
      </c>
      <c r="EI24" s="63">
        <f t="shared" si="56"/>
        <v>4118.9022409749286</v>
      </c>
      <c r="EJ24" s="63">
        <f t="shared" si="143"/>
        <v>2038.6077279666893</v>
      </c>
      <c r="EK24" s="63">
        <f t="shared" si="144"/>
        <v>917.37347758501016</v>
      </c>
      <c r="EL24" s="63">
        <f t="shared" si="145"/>
        <v>1372.9674136583092</v>
      </c>
      <c r="EM24" s="63">
        <f t="shared" si="146"/>
        <v>617.83533614623923</v>
      </c>
      <c r="EN24" s="63">
        <f t="shared" si="57"/>
        <v>16610.877783432283</v>
      </c>
      <c r="EO24" s="63">
        <f t="shared" si="58"/>
        <v>7474.8950025445283</v>
      </c>
      <c r="EP24" s="63">
        <f t="shared" si="59"/>
        <v>11187.141889067705</v>
      </c>
      <c r="EQ24" s="63">
        <f t="shared" si="60"/>
        <v>5034.2138500804685</v>
      </c>
      <c r="ER24" s="63">
        <f t="shared" si="147"/>
        <v>2491.6316675148423</v>
      </c>
      <c r="ES24" s="63">
        <f t="shared" si="148"/>
        <v>1121.2342503816792</v>
      </c>
      <c r="ET24" s="63">
        <f t="shared" si="149"/>
        <v>1678.0712833601558</v>
      </c>
      <c r="EU24" s="63">
        <f t="shared" si="150"/>
        <v>755.13207751207028</v>
      </c>
      <c r="EV24" s="63">
        <f t="shared" si="61"/>
        <v>17365.917682679206</v>
      </c>
      <c r="EW24" s="63">
        <f t="shared" si="62"/>
        <v>7814.6629572056436</v>
      </c>
      <c r="EX24" s="63">
        <f t="shared" si="63"/>
        <v>11695.648338570783</v>
      </c>
      <c r="EY24" s="63">
        <f t="shared" si="64"/>
        <v>5263.0417523568531</v>
      </c>
      <c r="EZ24" s="63">
        <f t="shared" si="151"/>
        <v>2604.887652401881</v>
      </c>
      <c r="FA24" s="63">
        <f t="shared" si="152"/>
        <v>1172.1994435808465</v>
      </c>
      <c r="FB24" s="63">
        <f t="shared" si="153"/>
        <v>1754.3472507856175</v>
      </c>
      <c r="FC24" s="63">
        <f t="shared" si="154"/>
        <v>789.45626285352796</v>
      </c>
      <c r="FD24" s="63">
        <f t="shared" si="65"/>
        <v>12080.638387950752</v>
      </c>
      <c r="FE24" s="63">
        <f t="shared" si="66"/>
        <v>5436.2872745778386</v>
      </c>
      <c r="FF24" s="63">
        <f t="shared" si="67"/>
        <v>8136.1031920492405</v>
      </c>
      <c r="FG24" s="63">
        <f t="shared" si="68"/>
        <v>3661.2464364221587</v>
      </c>
      <c r="FH24" s="63">
        <f t="shared" si="155"/>
        <v>1812.0957581926127</v>
      </c>
      <c r="FI24" s="63">
        <f t="shared" si="156"/>
        <v>815.44309118667582</v>
      </c>
      <c r="FJ24" s="63">
        <f t="shared" si="157"/>
        <v>1220.4154788073861</v>
      </c>
      <c r="FK24" s="63">
        <f t="shared" si="158"/>
        <v>549.18696546332376</v>
      </c>
      <c r="FL24" s="63">
        <f t="shared" si="69"/>
        <v>12835.678287197676</v>
      </c>
      <c r="FM24" s="63">
        <f t="shared" si="70"/>
        <v>5776.0552292389539</v>
      </c>
      <c r="FN24" s="63">
        <f t="shared" si="71"/>
        <v>8644.6096415523189</v>
      </c>
      <c r="FO24" s="63">
        <f t="shared" si="72"/>
        <v>3890.0743386985441</v>
      </c>
      <c r="FP24" s="63">
        <f t="shared" si="159"/>
        <v>1925.3517430796512</v>
      </c>
      <c r="FQ24" s="63">
        <f t="shared" si="160"/>
        <v>866.4082843858431</v>
      </c>
      <c r="FR24" s="63">
        <f t="shared" si="161"/>
        <v>1296.6914462328477</v>
      </c>
      <c r="FS24" s="63">
        <f t="shared" si="162"/>
        <v>583.51115080478155</v>
      </c>
      <c r="FT24" s="63">
        <f t="shared" si="73"/>
        <v>3020.159596987688</v>
      </c>
      <c r="FU24" s="63">
        <f t="shared" si="74"/>
        <v>1359.0718186444597</v>
      </c>
      <c r="FV24" s="63">
        <f t="shared" si="75"/>
        <v>2034.0257980123101</v>
      </c>
      <c r="FW24" s="63">
        <f t="shared" si="76"/>
        <v>915.31160910553967</v>
      </c>
      <c r="FX24" s="63">
        <f t="shared" si="163"/>
        <v>453.02393954815318</v>
      </c>
      <c r="FY24" s="63">
        <f t="shared" si="164"/>
        <v>203.86077279666895</v>
      </c>
      <c r="FZ24" s="63">
        <f t="shared" si="165"/>
        <v>305.10386970184652</v>
      </c>
      <c r="GA24" s="63">
        <f t="shared" si="166"/>
        <v>137.29674136583094</v>
      </c>
      <c r="GB24" s="90">
        <f t="shared" si="167"/>
        <v>126354.63487499996</v>
      </c>
      <c r="GC24" s="93">
        <f t="shared" si="168"/>
        <v>56859.585693749985</v>
      </c>
      <c r="GD24" s="94">
        <f t="shared" si="169"/>
        <v>56859.585693749985</v>
      </c>
    </row>
    <row r="25" spans="1:186" x14ac:dyDescent="0.5">
      <c r="A25" s="19" t="s">
        <v>259</v>
      </c>
      <c r="B25" s="19" t="s">
        <v>52</v>
      </c>
      <c r="C25" s="19" t="s">
        <v>120</v>
      </c>
      <c r="D25" s="19" t="s">
        <v>28</v>
      </c>
      <c r="E25" s="19" t="s">
        <v>179</v>
      </c>
      <c r="F25" s="85">
        <v>70619.797349999892</v>
      </c>
      <c r="G25" s="86">
        <v>38840.888542499946</v>
      </c>
      <c r="H25" s="86">
        <v>3</v>
      </c>
      <c r="I25" s="63">
        <v>2000</v>
      </c>
      <c r="J25" s="87">
        <f t="shared" si="77"/>
        <v>2.8320670336786275E-2</v>
      </c>
      <c r="K25" s="88">
        <v>38840.888542499946</v>
      </c>
      <c r="L25" s="63">
        <f t="shared" si="0"/>
        <v>1100.0000000000002</v>
      </c>
      <c r="M25" s="63">
        <v>3541</v>
      </c>
      <c r="N25" s="87">
        <f t="shared" si="78"/>
        <v>5.0141746831280101E-2</v>
      </c>
      <c r="O25" s="63">
        <f t="shared" si="79"/>
        <v>1947.5500000000002</v>
      </c>
      <c r="P25" s="63">
        <v>0</v>
      </c>
      <c r="Q25" s="87">
        <f t="shared" si="80"/>
        <v>0</v>
      </c>
      <c r="R25" s="63">
        <f t="shared" si="81"/>
        <v>0</v>
      </c>
      <c r="S25" s="63">
        <v>0</v>
      </c>
      <c r="T25" s="87">
        <f t="shared" si="82"/>
        <v>0</v>
      </c>
      <c r="U25" s="63">
        <f t="shared" si="83"/>
        <v>0</v>
      </c>
      <c r="V25" s="63">
        <v>5541</v>
      </c>
      <c r="W25" s="63">
        <f t="shared" si="1"/>
        <v>3047.55</v>
      </c>
      <c r="X25" s="88">
        <v>12141.047532906587</v>
      </c>
      <c r="Y25" s="87">
        <f t="shared" si="84"/>
        <v>0.17192130236134989</v>
      </c>
      <c r="Z25" s="88">
        <f t="shared" si="85"/>
        <v>6677.576143098624</v>
      </c>
      <c r="AA25" s="88">
        <v>52937.74981709331</v>
      </c>
      <c r="AB25" s="87">
        <f t="shared" si="86"/>
        <v>0.74961628047058382</v>
      </c>
      <c r="AC25" s="88">
        <f t="shared" si="87"/>
        <v>29115.762399401327</v>
      </c>
      <c r="AD25" s="63">
        <f t="shared" si="2"/>
        <v>65078.797349999899</v>
      </c>
      <c r="AE25" s="63">
        <f t="shared" si="88"/>
        <v>35793.338542499951</v>
      </c>
      <c r="AF25" s="89">
        <f t="shared" si="3"/>
        <v>70619.797349999892</v>
      </c>
      <c r="AG25" s="89">
        <f t="shared" si="89"/>
        <v>38840.888542499953</v>
      </c>
      <c r="AH25" s="63">
        <f t="shared" si="4"/>
        <v>360</v>
      </c>
      <c r="AI25" s="63">
        <f t="shared" si="5"/>
        <v>198.00000000000003</v>
      </c>
      <c r="AJ25" s="63">
        <f t="shared" si="6"/>
        <v>0</v>
      </c>
      <c r="AK25" s="63">
        <f t="shared" si="7"/>
        <v>0</v>
      </c>
      <c r="AL25" s="63">
        <f t="shared" si="90"/>
        <v>54</v>
      </c>
      <c r="AM25" s="63">
        <f t="shared" si="91"/>
        <v>29.700000000000003</v>
      </c>
      <c r="AN25" s="63">
        <f t="shared" si="92"/>
        <v>0</v>
      </c>
      <c r="AO25" s="63">
        <f t="shared" si="93"/>
        <v>0</v>
      </c>
      <c r="AP25" s="63">
        <f t="shared" si="8"/>
        <v>440</v>
      </c>
      <c r="AQ25" s="63">
        <f t="shared" si="9"/>
        <v>242.00000000000006</v>
      </c>
      <c r="AR25" s="63">
        <f t="shared" si="10"/>
        <v>0</v>
      </c>
      <c r="AS25" s="63">
        <f t="shared" si="11"/>
        <v>0</v>
      </c>
      <c r="AT25" s="63">
        <f t="shared" si="94"/>
        <v>66</v>
      </c>
      <c r="AU25" s="63">
        <f t="shared" si="95"/>
        <v>36.300000000000004</v>
      </c>
      <c r="AV25" s="63">
        <f t="shared" si="96"/>
        <v>0</v>
      </c>
      <c r="AW25" s="63">
        <f t="shared" si="97"/>
        <v>0</v>
      </c>
      <c r="AX25" s="63">
        <f t="shared" si="12"/>
        <v>440</v>
      </c>
      <c r="AY25" s="63">
        <f t="shared" si="13"/>
        <v>242.00000000000006</v>
      </c>
      <c r="AZ25" s="63">
        <f t="shared" si="14"/>
        <v>0</v>
      </c>
      <c r="BA25" s="63">
        <f t="shared" si="15"/>
        <v>0</v>
      </c>
      <c r="BB25" s="63">
        <f t="shared" si="98"/>
        <v>66</v>
      </c>
      <c r="BC25" s="63">
        <f t="shared" si="99"/>
        <v>36.300000000000004</v>
      </c>
      <c r="BD25" s="63">
        <f t="shared" si="100"/>
        <v>0</v>
      </c>
      <c r="BE25" s="63">
        <f t="shared" si="101"/>
        <v>0</v>
      </c>
      <c r="BF25" s="63">
        <f t="shared" si="16"/>
        <v>320</v>
      </c>
      <c r="BG25" s="63">
        <f t="shared" si="17"/>
        <v>176.00000000000003</v>
      </c>
      <c r="BH25" s="63">
        <f t="shared" si="18"/>
        <v>0</v>
      </c>
      <c r="BI25" s="63">
        <f t="shared" si="19"/>
        <v>0</v>
      </c>
      <c r="BJ25" s="63">
        <f t="shared" si="102"/>
        <v>48</v>
      </c>
      <c r="BK25" s="63">
        <f t="shared" si="103"/>
        <v>26.400000000000002</v>
      </c>
      <c r="BL25" s="63">
        <f t="shared" si="104"/>
        <v>0</v>
      </c>
      <c r="BM25" s="63">
        <f t="shared" si="105"/>
        <v>0</v>
      </c>
      <c r="BN25" s="63">
        <f t="shared" si="20"/>
        <v>340</v>
      </c>
      <c r="BO25" s="63">
        <f t="shared" si="21"/>
        <v>187.00000000000006</v>
      </c>
      <c r="BP25" s="63">
        <f t="shared" si="22"/>
        <v>0</v>
      </c>
      <c r="BQ25" s="63">
        <f t="shared" si="23"/>
        <v>0</v>
      </c>
      <c r="BR25" s="63">
        <f t="shared" si="106"/>
        <v>51</v>
      </c>
      <c r="BS25" s="63">
        <f t="shared" si="107"/>
        <v>28.050000000000008</v>
      </c>
      <c r="BT25" s="63">
        <f t="shared" si="108"/>
        <v>0</v>
      </c>
      <c r="BU25" s="63">
        <f t="shared" si="109"/>
        <v>0</v>
      </c>
      <c r="BV25" s="63">
        <f t="shared" si="24"/>
        <v>100</v>
      </c>
      <c r="BW25" s="63">
        <f t="shared" si="25"/>
        <v>55.000000000000014</v>
      </c>
      <c r="BX25" s="63">
        <f t="shared" si="26"/>
        <v>0</v>
      </c>
      <c r="BY25" s="63">
        <f t="shared" si="27"/>
        <v>0</v>
      </c>
      <c r="BZ25" s="63">
        <f t="shared" si="110"/>
        <v>15</v>
      </c>
      <c r="CA25" s="63">
        <f t="shared" si="111"/>
        <v>8.2500000000000018</v>
      </c>
      <c r="CB25" s="63">
        <f t="shared" si="112"/>
        <v>0</v>
      </c>
      <c r="CC25" s="63">
        <f t="shared" si="113"/>
        <v>0</v>
      </c>
      <c r="CD25" s="90">
        <f t="shared" si="114"/>
        <v>2000</v>
      </c>
      <c r="CE25" s="90">
        <f t="shared" si="115"/>
        <v>1100.0000000000002</v>
      </c>
      <c r="CF25" s="63">
        <f t="shared" si="28"/>
        <v>637.38</v>
      </c>
      <c r="CG25" s="63">
        <f t="shared" si="29"/>
        <v>350.55900000000003</v>
      </c>
      <c r="CH25" s="63">
        <f t="shared" si="30"/>
        <v>0</v>
      </c>
      <c r="CI25" s="63">
        <f t="shared" si="31"/>
        <v>0</v>
      </c>
      <c r="CJ25" s="63">
        <f t="shared" si="116"/>
        <v>95.606999999999999</v>
      </c>
      <c r="CK25" s="63">
        <f t="shared" si="117"/>
        <v>52.583850000000005</v>
      </c>
      <c r="CL25" s="63">
        <f t="shared" si="118"/>
        <v>0</v>
      </c>
      <c r="CM25" s="63">
        <f t="shared" si="119"/>
        <v>0</v>
      </c>
      <c r="CN25" s="63">
        <f t="shared" si="32"/>
        <v>779.02</v>
      </c>
      <c r="CO25" s="63">
        <f t="shared" si="33"/>
        <v>428.46100000000007</v>
      </c>
      <c r="CP25" s="63">
        <f t="shared" si="34"/>
        <v>0</v>
      </c>
      <c r="CQ25" s="63">
        <f t="shared" si="35"/>
        <v>0</v>
      </c>
      <c r="CR25" s="63">
        <f t="shared" si="120"/>
        <v>116.85299999999999</v>
      </c>
      <c r="CS25" s="63">
        <f t="shared" si="121"/>
        <v>64.26915000000001</v>
      </c>
      <c r="CT25" s="63">
        <f t="shared" si="122"/>
        <v>0</v>
      </c>
      <c r="CU25" s="63">
        <f t="shared" si="123"/>
        <v>0</v>
      </c>
      <c r="CV25" s="63">
        <f t="shared" si="36"/>
        <v>779.02</v>
      </c>
      <c r="CW25" s="63">
        <f t="shared" si="37"/>
        <v>428.46100000000007</v>
      </c>
      <c r="CX25" s="63">
        <f t="shared" si="38"/>
        <v>0</v>
      </c>
      <c r="CY25" s="63">
        <f t="shared" si="39"/>
        <v>0</v>
      </c>
      <c r="CZ25" s="63">
        <f t="shared" si="124"/>
        <v>116.85299999999999</v>
      </c>
      <c r="DA25" s="63">
        <f t="shared" si="125"/>
        <v>64.26915000000001</v>
      </c>
      <c r="DB25" s="63">
        <f t="shared" si="126"/>
        <v>0</v>
      </c>
      <c r="DC25" s="63">
        <f t="shared" si="127"/>
        <v>0</v>
      </c>
      <c r="DD25" s="63">
        <f t="shared" si="40"/>
        <v>566.56000000000006</v>
      </c>
      <c r="DE25" s="63">
        <f t="shared" si="41"/>
        <v>311.60800000000006</v>
      </c>
      <c r="DF25" s="63">
        <f t="shared" si="42"/>
        <v>0</v>
      </c>
      <c r="DG25" s="63">
        <f t="shared" si="43"/>
        <v>0</v>
      </c>
      <c r="DH25" s="63">
        <f t="shared" si="128"/>
        <v>84.984000000000009</v>
      </c>
      <c r="DI25" s="63">
        <f t="shared" si="129"/>
        <v>46.741200000000006</v>
      </c>
      <c r="DJ25" s="63">
        <f t="shared" si="130"/>
        <v>0</v>
      </c>
      <c r="DK25" s="63">
        <f t="shared" si="131"/>
        <v>0</v>
      </c>
      <c r="DL25" s="63">
        <f t="shared" si="44"/>
        <v>601.97</v>
      </c>
      <c r="DM25" s="63">
        <f t="shared" si="45"/>
        <v>331.08350000000007</v>
      </c>
      <c r="DN25" s="63">
        <f t="shared" si="46"/>
        <v>0</v>
      </c>
      <c r="DO25" s="63">
        <f t="shared" si="47"/>
        <v>0</v>
      </c>
      <c r="DP25" s="63">
        <f t="shared" si="132"/>
        <v>90.295500000000004</v>
      </c>
      <c r="DQ25" s="63">
        <f t="shared" si="133"/>
        <v>49.662525000000009</v>
      </c>
      <c r="DR25" s="63">
        <f t="shared" si="134"/>
        <v>0</v>
      </c>
      <c r="DS25" s="63">
        <f t="shared" si="135"/>
        <v>0</v>
      </c>
      <c r="DT25" s="63">
        <f t="shared" si="48"/>
        <v>177.05</v>
      </c>
      <c r="DU25" s="63">
        <f t="shared" si="49"/>
        <v>97.377500000000012</v>
      </c>
      <c r="DV25" s="63">
        <f t="shared" si="50"/>
        <v>0</v>
      </c>
      <c r="DW25" s="63">
        <f t="shared" si="51"/>
        <v>0</v>
      </c>
      <c r="DX25" s="63">
        <f t="shared" si="136"/>
        <v>26.557500000000001</v>
      </c>
      <c r="DY25" s="63">
        <f t="shared" si="137"/>
        <v>14.606625000000001</v>
      </c>
      <c r="DZ25" s="63">
        <f t="shared" si="138"/>
        <v>0</v>
      </c>
      <c r="EA25" s="63">
        <f t="shared" si="139"/>
        <v>0</v>
      </c>
      <c r="EB25" s="90">
        <f t="shared" si="140"/>
        <v>3541</v>
      </c>
      <c r="EC25" s="90">
        <f t="shared" si="141"/>
        <v>1947.5500000000006</v>
      </c>
      <c r="ED25" s="91">
        <f t="shared" si="52"/>
        <v>5541</v>
      </c>
      <c r="EE25" s="92">
        <f t="shared" si="142"/>
        <v>3047.5500000000011</v>
      </c>
      <c r="EF25" s="63">
        <f t="shared" si="53"/>
        <v>2185.3885559231853</v>
      </c>
      <c r="EG25" s="63">
        <f t="shared" si="54"/>
        <v>1201.9637057577522</v>
      </c>
      <c r="EH25" s="63">
        <f t="shared" si="55"/>
        <v>9528.7949670767957</v>
      </c>
      <c r="EI25" s="63">
        <f t="shared" si="56"/>
        <v>5240.8372318922384</v>
      </c>
      <c r="EJ25" s="63">
        <f t="shared" si="143"/>
        <v>327.80828338847778</v>
      </c>
      <c r="EK25" s="63">
        <f t="shared" si="144"/>
        <v>180.29455586366282</v>
      </c>
      <c r="EL25" s="63">
        <f t="shared" si="145"/>
        <v>1429.3192450615193</v>
      </c>
      <c r="EM25" s="63">
        <f t="shared" si="146"/>
        <v>786.12558478383573</v>
      </c>
      <c r="EN25" s="63">
        <f t="shared" si="57"/>
        <v>2671.0304572394489</v>
      </c>
      <c r="EO25" s="63">
        <f t="shared" si="58"/>
        <v>1469.0667514816973</v>
      </c>
      <c r="EP25" s="63">
        <f t="shared" si="59"/>
        <v>11646.304959760528</v>
      </c>
      <c r="EQ25" s="63">
        <f t="shared" si="60"/>
        <v>6405.4677278682921</v>
      </c>
      <c r="ER25" s="63">
        <f t="shared" si="147"/>
        <v>400.65456858591733</v>
      </c>
      <c r="ES25" s="63">
        <f t="shared" si="148"/>
        <v>220.3600127222546</v>
      </c>
      <c r="ET25" s="63">
        <f t="shared" si="149"/>
        <v>1746.9457439640792</v>
      </c>
      <c r="EU25" s="63">
        <f t="shared" si="150"/>
        <v>960.82015918024376</v>
      </c>
      <c r="EV25" s="63">
        <f t="shared" si="61"/>
        <v>2792.4409325685151</v>
      </c>
      <c r="EW25" s="63">
        <f t="shared" si="62"/>
        <v>1535.8425129126836</v>
      </c>
      <c r="EX25" s="63">
        <f t="shared" si="63"/>
        <v>12175.682457931462</v>
      </c>
      <c r="EY25" s="63">
        <f t="shared" si="64"/>
        <v>6696.6253518623053</v>
      </c>
      <c r="EZ25" s="63">
        <f t="shared" si="151"/>
        <v>418.86613988527728</v>
      </c>
      <c r="FA25" s="63">
        <f t="shared" si="152"/>
        <v>230.37637693690252</v>
      </c>
      <c r="FB25" s="63">
        <f t="shared" si="153"/>
        <v>1826.3523686897192</v>
      </c>
      <c r="FC25" s="63">
        <f t="shared" si="154"/>
        <v>1004.4938027793457</v>
      </c>
      <c r="FD25" s="63">
        <f t="shared" si="65"/>
        <v>1942.567605265054</v>
      </c>
      <c r="FE25" s="63">
        <f t="shared" si="66"/>
        <v>1068.4121828957798</v>
      </c>
      <c r="FF25" s="63">
        <f t="shared" si="67"/>
        <v>8470.0399707349297</v>
      </c>
      <c r="FG25" s="63">
        <f t="shared" si="68"/>
        <v>4658.521983904212</v>
      </c>
      <c r="FH25" s="63">
        <f t="shared" si="155"/>
        <v>291.38514078975811</v>
      </c>
      <c r="FI25" s="63">
        <f t="shared" si="156"/>
        <v>160.26182743436695</v>
      </c>
      <c r="FJ25" s="63">
        <f t="shared" si="157"/>
        <v>1270.5059956102393</v>
      </c>
      <c r="FK25" s="63">
        <f t="shared" si="158"/>
        <v>698.77829758563178</v>
      </c>
      <c r="FL25" s="63">
        <f t="shared" si="69"/>
        <v>2063.97808059412</v>
      </c>
      <c r="FM25" s="63">
        <f t="shared" si="70"/>
        <v>1135.1879443267662</v>
      </c>
      <c r="FN25" s="63">
        <f t="shared" si="71"/>
        <v>8999.4174689058636</v>
      </c>
      <c r="FO25" s="63">
        <f t="shared" si="72"/>
        <v>4949.6796078982261</v>
      </c>
      <c r="FP25" s="63">
        <f t="shared" si="159"/>
        <v>309.596712089118</v>
      </c>
      <c r="FQ25" s="63">
        <f t="shared" si="160"/>
        <v>170.27819164901493</v>
      </c>
      <c r="FR25" s="63">
        <f t="shared" si="161"/>
        <v>1349.9126203358794</v>
      </c>
      <c r="FS25" s="63">
        <f t="shared" si="162"/>
        <v>742.45194118473387</v>
      </c>
      <c r="FT25" s="63">
        <f t="shared" si="73"/>
        <v>485.6419013162635</v>
      </c>
      <c r="FU25" s="63">
        <f t="shared" si="74"/>
        <v>267.10304572394494</v>
      </c>
      <c r="FV25" s="63">
        <f t="shared" si="75"/>
        <v>2117.5099926837324</v>
      </c>
      <c r="FW25" s="63">
        <f t="shared" si="76"/>
        <v>1164.630495976053</v>
      </c>
      <c r="FX25" s="63">
        <f t="shared" si="163"/>
        <v>72.846285197439528</v>
      </c>
      <c r="FY25" s="63">
        <f t="shared" si="164"/>
        <v>40.065456858591737</v>
      </c>
      <c r="FZ25" s="63">
        <f t="shared" si="165"/>
        <v>317.62649890255983</v>
      </c>
      <c r="GA25" s="63">
        <f t="shared" si="166"/>
        <v>174.69457439640794</v>
      </c>
      <c r="GB25" s="90">
        <f t="shared" si="167"/>
        <v>65078.797349999899</v>
      </c>
      <c r="GC25" s="93">
        <f t="shared" si="168"/>
        <v>35793.338542499958</v>
      </c>
      <c r="GD25" s="94">
        <f t="shared" si="169"/>
        <v>38840.888542499961</v>
      </c>
    </row>
    <row r="26" spans="1:186" x14ac:dyDescent="0.5">
      <c r="A26" s="19" t="s">
        <v>262</v>
      </c>
      <c r="B26" s="19" t="s">
        <v>16</v>
      </c>
      <c r="C26" s="19" t="s">
        <v>140</v>
      </c>
      <c r="D26" s="19" t="s">
        <v>30</v>
      </c>
      <c r="E26" s="19" t="s">
        <v>180</v>
      </c>
      <c r="F26" s="85">
        <v>471680.72077499959</v>
      </c>
      <c r="G26" s="86">
        <v>212256.32434874983</v>
      </c>
      <c r="H26" s="86">
        <v>2.8</v>
      </c>
      <c r="I26" s="63">
        <v>82345.39821613497</v>
      </c>
      <c r="J26" s="87">
        <f t="shared" si="77"/>
        <v>0.17457868127583542</v>
      </c>
      <c r="K26" s="88">
        <v>212256.32434874983</v>
      </c>
      <c r="L26" s="63">
        <f t="shared" si="0"/>
        <v>37055.429197260739</v>
      </c>
      <c r="M26" s="63">
        <v>1968.6017838650232</v>
      </c>
      <c r="N26" s="87">
        <f t="shared" si="78"/>
        <v>4.1735896702127084E-3</v>
      </c>
      <c r="O26" s="63">
        <f t="shared" si="79"/>
        <v>885.8708027392604</v>
      </c>
      <c r="P26" s="63">
        <v>67197.532780593378</v>
      </c>
      <c r="Q26" s="87">
        <f t="shared" si="80"/>
        <v>0.14246402242216688</v>
      </c>
      <c r="R26" s="63">
        <f t="shared" si="81"/>
        <v>30238.889751267023</v>
      </c>
      <c r="S26" s="63">
        <v>1606.4672194066118</v>
      </c>
      <c r="T26" s="87">
        <f t="shared" si="82"/>
        <v>3.4058360849836943E-3</v>
      </c>
      <c r="U26" s="63">
        <f t="shared" si="83"/>
        <v>722.91024873297533</v>
      </c>
      <c r="V26" s="63">
        <v>153118</v>
      </c>
      <c r="W26" s="63">
        <f t="shared" si="1"/>
        <v>68903.100000000006</v>
      </c>
      <c r="X26" s="88">
        <v>25104.342758388142</v>
      </c>
      <c r="Y26" s="87">
        <f t="shared" si="84"/>
        <v>5.3223169090185006E-2</v>
      </c>
      <c r="Z26" s="88">
        <f t="shared" si="85"/>
        <v>11296.954241274665</v>
      </c>
      <c r="AA26" s="88">
        <v>293458.37801661144</v>
      </c>
      <c r="AB26" s="87">
        <f t="shared" si="86"/>
        <v>0.62215470145661622</v>
      </c>
      <c r="AC26" s="88">
        <f t="shared" si="87"/>
        <v>132056.27010747514</v>
      </c>
      <c r="AD26" s="63">
        <f t="shared" si="2"/>
        <v>318562.72077499959</v>
      </c>
      <c r="AE26" s="63">
        <f t="shared" si="88"/>
        <v>143353.22434874979</v>
      </c>
      <c r="AF26" s="89">
        <f t="shared" si="3"/>
        <v>471680.72077499959</v>
      </c>
      <c r="AG26" s="89">
        <f t="shared" si="89"/>
        <v>212256.3243487498</v>
      </c>
      <c r="AH26" s="63">
        <f t="shared" si="4"/>
        <v>14822.171678904295</v>
      </c>
      <c r="AI26" s="63">
        <f t="shared" si="5"/>
        <v>6669.977255506933</v>
      </c>
      <c r="AJ26" s="63">
        <f t="shared" si="6"/>
        <v>12095.555900506808</v>
      </c>
      <c r="AK26" s="63">
        <f t="shared" si="7"/>
        <v>5443.0001552280637</v>
      </c>
      <c r="AL26" s="63">
        <f t="shared" si="90"/>
        <v>2223.325751835644</v>
      </c>
      <c r="AM26" s="63">
        <f t="shared" si="91"/>
        <v>1000.49658832604</v>
      </c>
      <c r="AN26" s="63">
        <f t="shared" si="92"/>
        <v>1814.3333850760212</v>
      </c>
      <c r="AO26" s="63">
        <f t="shared" si="93"/>
        <v>816.45002328420958</v>
      </c>
      <c r="AP26" s="63">
        <f t="shared" si="8"/>
        <v>18115.987607549694</v>
      </c>
      <c r="AQ26" s="63">
        <f t="shared" si="9"/>
        <v>8152.1944233973627</v>
      </c>
      <c r="AR26" s="63">
        <f t="shared" si="10"/>
        <v>14783.457211730543</v>
      </c>
      <c r="AS26" s="63">
        <f t="shared" si="11"/>
        <v>6652.5557452787452</v>
      </c>
      <c r="AT26" s="63">
        <f t="shared" si="94"/>
        <v>2717.3981411324539</v>
      </c>
      <c r="AU26" s="63">
        <f t="shared" si="95"/>
        <v>1222.8291635096043</v>
      </c>
      <c r="AV26" s="63">
        <f t="shared" si="96"/>
        <v>2217.5185817595816</v>
      </c>
      <c r="AW26" s="63">
        <f t="shared" si="97"/>
        <v>997.88336179181169</v>
      </c>
      <c r="AX26" s="63">
        <f t="shared" si="12"/>
        <v>18115.987607549694</v>
      </c>
      <c r="AY26" s="63">
        <f t="shared" si="13"/>
        <v>8152.1944233973627</v>
      </c>
      <c r="AZ26" s="63">
        <f t="shared" si="14"/>
        <v>14783.457211730543</v>
      </c>
      <c r="BA26" s="63">
        <f t="shared" si="15"/>
        <v>6652.5557452787452</v>
      </c>
      <c r="BB26" s="63">
        <f t="shared" si="98"/>
        <v>2717.3981411324539</v>
      </c>
      <c r="BC26" s="63">
        <f t="shared" si="99"/>
        <v>1222.8291635096043</v>
      </c>
      <c r="BD26" s="63">
        <f t="shared" si="100"/>
        <v>2217.5185817595816</v>
      </c>
      <c r="BE26" s="63">
        <f t="shared" si="101"/>
        <v>997.88336179181169</v>
      </c>
      <c r="BF26" s="63">
        <f t="shared" si="16"/>
        <v>13175.263714581595</v>
      </c>
      <c r="BG26" s="63">
        <f t="shared" si="17"/>
        <v>5928.8686715617187</v>
      </c>
      <c r="BH26" s="63">
        <f t="shared" si="18"/>
        <v>10751.605244894941</v>
      </c>
      <c r="BI26" s="63">
        <f t="shared" si="19"/>
        <v>4838.2223602027234</v>
      </c>
      <c r="BJ26" s="63">
        <f t="shared" si="102"/>
        <v>1976.2895571872391</v>
      </c>
      <c r="BK26" s="63">
        <f t="shared" si="103"/>
        <v>889.33030073425778</v>
      </c>
      <c r="BL26" s="63">
        <f t="shared" si="104"/>
        <v>1612.7407867342411</v>
      </c>
      <c r="BM26" s="63">
        <f t="shared" si="105"/>
        <v>725.73335403040846</v>
      </c>
      <c r="BN26" s="63">
        <f t="shared" si="20"/>
        <v>13998.717696742946</v>
      </c>
      <c r="BO26" s="63">
        <f t="shared" si="21"/>
        <v>6299.4229635343263</v>
      </c>
      <c r="BP26" s="63">
        <f t="shared" si="22"/>
        <v>11423.580572700876</v>
      </c>
      <c r="BQ26" s="63">
        <f t="shared" si="23"/>
        <v>5140.6112577153945</v>
      </c>
      <c r="BR26" s="63">
        <f t="shared" si="106"/>
        <v>2099.8076545114418</v>
      </c>
      <c r="BS26" s="63">
        <f t="shared" si="107"/>
        <v>944.91344453014892</v>
      </c>
      <c r="BT26" s="63">
        <f t="shared" si="108"/>
        <v>1713.5370859051313</v>
      </c>
      <c r="BU26" s="63">
        <f t="shared" si="109"/>
        <v>771.09168865730919</v>
      </c>
      <c r="BV26" s="63">
        <f t="shared" si="24"/>
        <v>4117.2699108067491</v>
      </c>
      <c r="BW26" s="63">
        <f t="shared" si="25"/>
        <v>1852.7714598630371</v>
      </c>
      <c r="BX26" s="63">
        <f t="shared" si="26"/>
        <v>3359.8766390296691</v>
      </c>
      <c r="BY26" s="63">
        <f t="shared" si="27"/>
        <v>1511.9444875633512</v>
      </c>
      <c r="BZ26" s="63">
        <f t="shared" si="110"/>
        <v>617.59048662101236</v>
      </c>
      <c r="CA26" s="63">
        <f t="shared" si="111"/>
        <v>277.91571897945556</v>
      </c>
      <c r="CB26" s="63">
        <f t="shared" si="112"/>
        <v>503.98149585445037</v>
      </c>
      <c r="CC26" s="63">
        <f t="shared" si="113"/>
        <v>226.79167313450267</v>
      </c>
      <c r="CD26" s="90">
        <f t="shared" si="114"/>
        <v>149542.93099672836</v>
      </c>
      <c r="CE26" s="90">
        <f t="shared" si="115"/>
        <v>67294.318948527769</v>
      </c>
      <c r="CF26" s="63">
        <f t="shared" si="28"/>
        <v>354.34832109570414</v>
      </c>
      <c r="CG26" s="63">
        <f t="shared" si="29"/>
        <v>159.45674449306688</v>
      </c>
      <c r="CH26" s="63">
        <f t="shared" si="30"/>
        <v>289.16409949319012</v>
      </c>
      <c r="CI26" s="63">
        <f t="shared" si="31"/>
        <v>130.12384477193555</v>
      </c>
      <c r="CJ26" s="63">
        <f t="shared" si="116"/>
        <v>53.152248164355619</v>
      </c>
      <c r="CK26" s="63">
        <f t="shared" si="117"/>
        <v>23.91851167396003</v>
      </c>
      <c r="CL26" s="63">
        <f t="shared" si="118"/>
        <v>43.37461492397852</v>
      </c>
      <c r="CM26" s="63">
        <f t="shared" si="119"/>
        <v>19.518576715790331</v>
      </c>
      <c r="CN26" s="63">
        <f t="shared" si="32"/>
        <v>433.09239245030511</v>
      </c>
      <c r="CO26" s="63">
        <f t="shared" si="33"/>
        <v>194.89157660263729</v>
      </c>
      <c r="CP26" s="63">
        <f t="shared" si="34"/>
        <v>353.4227882694546</v>
      </c>
      <c r="CQ26" s="63">
        <f t="shared" si="35"/>
        <v>159.04025472125457</v>
      </c>
      <c r="CR26" s="63">
        <f t="shared" si="120"/>
        <v>64.963858867545767</v>
      </c>
      <c r="CS26" s="63">
        <f t="shared" si="121"/>
        <v>29.233736490395593</v>
      </c>
      <c r="CT26" s="63">
        <f t="shared" si="122"/>
        <v>53.01341824041819</v>
      </c>
      <c r="CU26" s="63">
        <f t="shared" si="123"/>
        <v>23.856038208188185</v>
      </c>
      <c r="CV26" s="63">
        <f t="shared" si="36"/>
        <v>433.09239245030511</v>
      </c>
      <c r="CW26" s="63">
        <f t="shared" si="37"/>
        <v>194.89157660263729</v>
      </c>
      <c r="CX26" s="63">
        <f t="shared" si="38"/>
        <v>353.4227882694546</v>
      </c>
      <c r="CY26" s="63">
        <f t="shared" si="39"/>
        <v>159.04025472125457</v>
      </c>
      <c r="CZ26" s="63">
        <f t="shared" si="124"/>
        <v>64.963858867545767</v>
      </c>
      <c r="DA26" s="63">
        <f t="shared" si="125"/>
        <v>29.233736490395593</v>
      </c>
      <c r="DB26" s="63">
        <f t="shared" si="126"/>
        <v>53.01341824041819</v>
      </c>
      <c r="DC26" s="63">
        <f t="shared" si="127"/>
        <v>23.856038208188185</v>
      </c>
      <c r="DD26" s="63">
        <f t="shared" si="40"/>
        <v>314.97628541840373</v>
      </c>
      <c r="DE26" s="63">
        <f t="shared" si="41"/>
        <v>141.73932843828166</v>
      </c>
      <c r="DF26" s="63">
        <f t="shared" si="42"/>
        <v>257.03475510505791</v>
      </c>
      <c r="DG26" s="63">
        <f t="shared" si="43"/>
        <v>115.66563979727606</v>
      </c>
      <c r="DH26" s="63">
        <f t="shared" si="128"/>
        <v>47.246442812760556</v>
      </c>
      <c r="DI26" s="63">
        <f t="shared" si="129"/>
        <v>21.26089926574225</v>
      </c>
      <c r="DJ26" s="63">
        <f t="shared" si="130"/>
        <v>38.555213265758688</v>
      </c>
      <c r="DK26" s="63">
        <f t="shared" si="131"/>
        <v>17.349845969591406</v>
      </c>
      <c r="DL26" s="63">
        <f t="shared" si="44"/>
        <v>334.66230325705396</v>
      </c>
      <c r="DM26" s="63">
        <f t="shared" si="45"/>
        <v>150.59803646567428</v>
      </c>
      <c r="DN26" s="63">
        <f t="shared" si="46"/>
        <v>273.09942729912405</v>
      </c>
      <c r="DO26" s="63">
        <f t="shared" si="47"/>
        <v>122.89474228460581</v>
      </c>
      <c r="DP26" s="63">
        <f t="shared" si="132"/>
        <v>50.199345488558095</v>
      </c>
      <c r="DQ26" s="63">
        <f t="shared" si="133"/>
        <v>22.589705469851143</v>
      </c>
      <c r="DR26" s="63">
        <f t="shared" si="134"/>
        <v>40.964914094868604</v>
      </c>
      <c r="DS26" s="63">
        <f t="shared" si="135"/>
        <v>18.434211342690872</v>
      </c>
      <c r="DT26" s="63">
        <f t="shared" si="48"/>
        <v>98.430089193251163</v>
      </c>
      <c r="DU26" s="63">
        <f t="shared" si="49"/>
        <v>44.293540136963024</v>
      </c>
      <c r="DV26" s="63">
        <f t="shared" si="50"/>
        <v>80.323360970330597</v>
      </c>
      <c r="DW26" s="63">
        <f t="shared" si="51"/>
        <v>36.145512436648765</v>
      </c>
      <c r="DX26" s="63">
        <f t="shared" si="136"/>
        <v>14.764513378987674</v>
      </c>
      <c r="DY26" s="63">
        <f t="shared" si="137"/>
        <v>6.6440310205444533</v>
      </c>
      <c r="DZ26" s="63">
        <f t="shared" si="138"/>
        <v>12.04850414554959</v>
      </c>
      <c r="EA26" s="63">
        <f t="shared" si="139"/>
        <v>5.421826865497315</v>
      </c>
      <c r="EB26" s="90">
        <f t="shared" si="140"/>
        <v>3575.0690032716357</v>
      </c>
      <c r="EC26" s="90">
        <f t="shared" si="141"/>
        <v>1608.7810514722357</v>
      </c>
      <c r="ED26" s="91">
        <f t="shared" si="52"/>
        <v>153118</v>
      </c>
      <c r="EE26" s="92">
        <f t="shared" si="142"/>
        <v>68903.100000000006</v>
      </c>
      <c r="EF26" s="63">
        <f t="shared" si="53"/>
        <v>4518.7816965098655</v>
      </c>
      <c r="EG26" s="63">
        <f t="shared" si="54"/>
        <v>2033.4517634294396</v>
      </c>
      <c r="EH26" s="63">
        <f t="shared" si="55"/>
        <v>52822.508042990055</v>
      </c>
      <c r="EI26" s="63">
        <f t="shared" si="56"/>
        <v>23770.128619345523</v>
      </c>
      <c r="EJ26" s="63">
        <f t="shared" si="143"/>
        <v>677.81725447647977</v>
      </c>
      <c r="EK26" s="63">
        <f t="shared" si="144"/>
        <v>305.01776451441594</v>
      </c>
      <c r="EL26" s="63">
        <f t="shared" si="145"/>
        <v>7923.3762064485081</v>
      </c>
      <c r="EM26" s="63">
        <f t="shared" si="146"/>
        <v>3565.5192929018285</v>
      </c>
      <c r="EN26" s="63">
        <f t="shared" si="57"/>
        <v>5522.9554068453917</v>
      </c>
      <c r="EO26" s="63">
        <f t="shared" si="58"/>
        <v>2485.3299330804261</v>
      </c>
      <c r="EP26" s="63">
        <f t="shared" si="59"/>
        <v>64560.843163654521</v>
      </c>
      <c r="EQ26" s="63">
        <f t="shared" si="60"/>
        <v>29052.379423644532</v>
      </c>
      <c r="ER26" s="63">
        <f t="shared" si="147"/>
        <v>828.44331102680871</v>
      </c>
      <c r="ES26" s="63">
        <f t="shared" si="148"/>
        <v>372.79948996206389</v>
      </c>
      <c r="ET26" s="63">
        <f t="shared" si="149"/>
        <v>9684.1264745481785</v>
      </c>
      <c r="EU26" s="63">
        <f t="shared" si="150"/>
        <v>4357.8569135466796</v>
      </c>
      <c r="EV26" s="63">
        <f t="shared" si="61"/>
        <v>5773.9988344292733</v>
      </c>
      <c r="EW26" s="63">
        <f t="shared" si="62"/>
        <v>2598.2994754931728</v>
      </c>
      <c r="EX26" s="63">
        <f t="shared" si="63"/>
        <v>67495.426943820639</v>
      </c>
      <c r="EY26" s="63">
        <f t="shared" si="64"/>
        <v>30372.942124719284</v>
      </c>
      <c r="EZ26" s="63">
        <f t="shared" si="151"/>
        <v>866.09982516439095</v>
      </c>
      <c r="FA26" s="63">
        <f t="shared" si="152"/>
        <v>389.74492132397592</v>
      </c>
      <c r="FB26" s="63">
        <f t="shared" si="153"/>
        <v>10124.314041573096</v>
      </c>
      <c r="FC26" s="63">
        <f t="shared" si="154"/>
        <v>4555.9413187078926</v>
      </c>
      <c r="FD26" s="63">
        <f t="shared" si="65"/>
        <v>4016.6948413421028</v>
      </c>
      <c r="FE26" s="63">
        <f t="shared" si="66"/>
        <v>1807.5126786039464</v>
      </c>
      <c r="FF26" s="63">
        <f t="shared" si="67"/>
        <v>46953.340482657833</v>
      </c>
      <c r="FG26" s="63">
        <f t="shared" si="68"/>
        <v>21129.003217196023</v>
      </c>
      <c r="FH26" s="63">
        <f t="shared" si="155"/>
        <v>602.50422620131542</v>
      </c>
      <c r="FI26" s="63">
        <f t="shared" si="156"/>
        <v>271.12690179059194</v>
      </c>
      <c r="FJ26" s="63">
        <f t="shared" si="157"/>
        <v>7043.0010723986752</v>
      </c>
      <c r="FK26" s="63">
        <f t="shared" si="158"/>
        <v>3169.3504825794034</v>
      </c>
      <c r="FL26" s="63">
        <f t="shared" si="69"/>
        <v>4267.7382689259848</v>
      </c>
      <c r="FM26" s="63">
        <f t="shared" si="70"/>
        <v>1920.4822210166933</v>
      </c>
      <c r="FN26" s="63">
        <f t="shared" si="71"/>
        <v>49887.924262823952</v>
      </c>
      <c r="FO26" s="63">
        <f t="shared" si="72"/>
        <v>22449.565918270775</v>
      </c>
      <c r="FP26" s="63">
        <f t="shared" si="159"/>
        <v>640.16074033889765</v>
      </c>
      <c r="FQ26" s="63">
        <f t="shared" si="160"/>
        <v>288.07233315250397</v>
      </c>
      <c r="FR26" s="63">
        <f t="shared" si="161"/>
        <v>7483.1886394235926</v>
      </c>
      <c r="FS26" s="63">
        <f t="shared" si="162"/>
        <v>3367.434887740616</v>
      </c>
      <c r="FT26" s="63">
        <f t="shared" si="73"/>
        <v>1004.1737103355257</v>
      </c>
      <c r="FU26" s="63">
        <f t="shared" si="74"/>
        <v>451.87816965098659</v>
      </c>
      <c r="FV26" s="63">
        <f t="shared" si="75"/>
        <v>11738.335120664458</v>
      </c>
      <c r="FW26" s="63">
        <f t="shared" si="76"/>
        <v>5282.2508042990057</v>
      </c>
      <c r="FX26" s="63">
        <f t="shared" si="163"/>
        <v>150.62605655032885</v>
      </c>
      <c r="FY26" s="63">
        <f t="shared" si="164"/>
        <v>67.781725447647986</v>
      </c>
      <c r="FZ26" s="63">
        <f t="shared" si="165"/>
        <v>1760.7502680996688</v>
      </c>
      <c r="GA26" s="63">
        <f t="shared" si="166"/>
        <v>792.33762064485086</v>
      </c>
      <c r="GB26" s="90">
        <f t="shared" si="167"/>
        <v>318562.72077499959</v>
      </c>
      <c r="GC26" s="93">
        <f t="shared" si="168"/>
        <v>143353.22434874979</v>
      </c>
      <c r="GD26" s="94">
        <f t="shared" si="169"/>
        <v>212256.3243487498</v>
      </c>
    </row>
    <row r="27" spans="1:186" x14ac:dyDescent="0.5">
      <c r="A27" s="19" t="s">
        <v>261</v>
      </c>
      <c r="B27" s="19" t="s">
        <v>36</v>
      </c>
      <c r="C27" s="19" t="s">
        <v>106</v>
      </c>
      <c r="D27" s="19" t="s">
        <v>31</v>
      </c>
      <c r="E27" s="19" t="s">
        <v>181</v>
      </c>
      <c r="F27" s="85">
        <v>118030.78417499983</v>
      </c>
      <c r="G27" s="86">
        <v>66097.239137999917</v>
      </c>
      <c r="H27" s="86">
        <v>5</v>
      </c>
      <c r="I27" s="63">
        <v>3435.939393939394</v>
      </c>
      <c r="J27" s="87">
        <f t="shared" si="77"/>
        <v>2.9110536017832898E-2</v>
      </c>
      <c r="K27" s="88">
        <v>66097.239137999917</v>
      </c>
      <c r="L27" s="63">
        <f t="shared" si="0"/>
        <v>1924.1260606060609</v>
      </c>
      <c r="M27" s="63">
        <v>35.060606060606013</v>
      </c>
      <c r="N27" s="87">
        <f t="shared" si="78"/>
        <v>2.9704628589625364E-4</v>
      </c>
      <c r="O27" s="63">
        <f t="shared" si="79"/>
        <v>19.633939393939368</v>
      </c>
      <c r="P27" s="63">
        <v>0</v>
      </c>
      <c r="Q27" s="87">
        <f t="shared" si="80"/>
        <v>0</v>
      </c>
      <c r="R27" s="63">
        <f t="shared" si="81"/>
        <v>0</v>
      </c>
      <c r="S27" s="63">
        <v>0</v>
      </c>
      <c r="T27" s="87">
        <f t="shared" si="82"/>
        <v>0</v>
      </c>
      <c r="U27" s="63">
        <f t="shared" si="83"/>
        <v>0</v>
      </c>
      <c r="V27" s="63">
        <v>3471</v>
      </c>
      <c r="W27" s="63">
        <f t="shared" si="1"/>
        <v>1943.7600000000002</v>
      </c>
      <c r="X27" s="88">
        <v>7242.3038614657462</v>
      </c>
      <c r="Y27" s="87">
        <f t="shared" si="84"/>
        <v>6.1359448825891498E-2</v>
      </c>
      <c r="Z27" s="88">
        <f t="shared" si="85"/>
        <v>4055.6901624208185</v>
      </c>
      <c r="AA27" s="88">
        <v>107317.48031353409</v>
      </c>
      <c r="AB27" s="87">
        <f t="shared" si="86"/>
        <v>0.90923296887037941</v>
      </c>
      <c r="AC27" s="88">
        <f t="shared" si="87"/>
        <v>60097.788975579104</v>
      </c>
      <c r="AD27" s="63">
        <f t="shared" si="2"/>
        <v>114559.78417499983</v>
      </c>
      <c r="AE27" s="63">
        <f t="shared" si="88"/>
        <v>64153.479137999922</v>
      </c>
      <c r="AF27" s="89">
        <f t="shared" si="3"/>
        <v>118030.78417499983</v>
      </c>
      <c r="AG27" s="89">
        <f t="shared" si="89"/>
        <v>66097.239137999917</v>
      </c>
      <c r="AH27" s="63">
        <f t="shared" si="4"/>
        <v>618.46909090909094</v>
      </c>
      <c r="AI27" s="63">
        <f t="shared" si="5"/>
        <v>346.34269090909095</v>
      </c>
      <c r="AJ27" s="63">
        <f t="shared" si="6"/>
        <v>0</v>
      </c>
      <c r="AK27" s="63">
        <f t="shared" si="7"/>
        <v>0</v>
      </c>
      <c r="AL27" s="63">
        <f t="shared" si="90"/>
        <v>92.770363636363641</v>
      </c>
      <c r="AM27" s="63">
        <f t="shared" si="91"/>
        <v>51.951403636363644</v>
      </c>
      <c r="AN27" s="63">
        <f t="shared" si="92"/>
        <v>0</v>
      </c>
      <c r="AO27" s="63">
        <f t="shared" si="93"/>
        <v>0</v>
      </c>
      <c r="AP27" s="63">
        <f t="shared" si="8"/>
        <v>755.90666666666664</v>
      </c>
      <c r="AQ27" s="63">
        <f t="shared" si="9"/>
        <v>423.30773333333343</v>
      </c>
      <c r="AR27" s="63">
        <f t="shared" si="10"/>
        <v>0</v>
      </c>
      <c r="AS27" s="63">
        <f t="shared" si="11"/>
        <v>0</v>
      </c>
      <c r="AT27" s="63">
        <f t="shared" si="94"/>
        <v>113.386</v>
      </c>
      <c r="AU27" s="63">
        <f t="shared" si="95"/>
        <v>63.49616000000001</v>
      </c>
      <c r="AV27" s="63">
        <f t="shared" si="96"/>
        <v>0</v>
      </c>
      <c r="AW27" s="63">
        <f t="shared" si="97"/>
        <v>0</v>
      </c>
      <c r="AX27" s="63">
        <f t="shared" si="12"/>
        <v>755.90666666666664</v>
      </c>
      <c r="AY27" s="63">
        <f t="shared" si="13"/>
        <v>423.30773333333343</v>
      </c>
      <c r="AZ27" s="63">
        <f t="shared" si="14"/>
        <v>0</v>
      </c>
      <c r="BA27" s="63">
        <f t="shared" si="15"/>
        <v>0</v>
      </c>
      <c r="BB27" s="63">
        <f t="shared" si="98"/>
        <v>113.386</v>
      </c>
      <c r="BC27" s="63">
        <f t="shared" si="99"/>
        <v>63.49616000000001</v>
      </c>
      <c r="BD27" s="63">
        <f t="shared" si="100"/>
        <v>0</v>
      </c>
      <c r="BE27" s="63">
        <f t="shared" si="101"/>
        <v>0</v>
      </c>
      <c r="BF27" s="63">
        <f t="shared" si="16"/>
        <v>549.75030303030303</v>
      </c>
      <c r="BG27" s="63">
        <f t="shared" si="17"/>
        <v>307.86016969696976</v>
      </c>
      <c r="BH27" s="63">
        <f t="shared" si="18"/>
        <v>0</v>
      </c>
      <c r="BI27" s="63">
        <f t="shared" si="19"/>
        <v>0</v>
      </c>
      <c r="BJ27" s="63">
        <f t="shared" si="102"/>
        <v>82.462545454545449</v>
      </c>
      <c r="BK27" s="63">
        <f t="shared" si="103"/>
        <v>46.17902545454546</v>
      </c>
      <c r="BL27" s="63">
        <f t="shared" si="104"/>
        <v>0</v>
      </c>
      <c r="BM27" s="63">
        <f t="shared" si="105"/>
        <v>0</v>
      </c>
      <c r="BN27" s="63">
        <f t="shared" si="20"/>
        <v>584.10969696969698</v>
      </c>
      <c r="BO27" s="63">
        <f t="shared" si="21"/>
        <v>327.10143030303038</v>
      </c>
      <c r="BP27" s="63">
        <f t="shared" si="22"/>
        <v>0</v>
      </c>
      <c r="BQ27" s="63">
        <f t="shared" si="23"/>
        <v>0</v>
      </c>
      <c r="BR27" s="63">
        <f t="shared" si="106"/>
        <v>87.616454545454545</v>
      </c>
      <c r="BS27" s="63">
        <f t="shared" si="107"/>
        <v>49.065214545454559</v>
      </c>
      <c r="BT27" s="63">
        <f t="shared" si="108"/>
        <v>0</v>
      </c>
      <c r="BU27" s="63">
        <f t="shared" si="109"/>
        <v>0</v>
      </c>
      <c r="BV27" s="63">
        <f t="shared" si="24"/>
        <v>171.79696969696971</v>
      </c>
      <c r="BW27" s="63">
        <f t="shared" si="25"/>
        <v>96.206303030303047</v>
      </c>
      <c r="BX27" s="63">
        <f t="shared" si="26"/>
        <v>0</v>
      </c>
      <c r="BY27" s="63">
        <f t="shared" si="27"/>
        <v>0</v>
      </c>
      <c r="BZ27" s="63">
        <f t="shared" si="110"/>
        <v>25.769545454545455</v>
      </c>
      <c r="CA27" s="63">
        <f t="shared" si="111"/>
        <v>14.430945454545457</v>
      </c>
      <c r="CB27" s="63">
        <f t="shared" si="112"/>
        <v>0</v>
      </c>
      <c r="CC27" s="63">
        <f t="shared" si="113"/>
        <v>0</v>
      </c>
      <c r="CD27" s="90">
        <f t="shared" si="114"/>
        <v>3435.939393939394</v>
      </c>
      <c r="CE27" s="90">
        <f t="shared" si="115"/>
        <v>1924.1260606060609</v>
      </c>
      <c r="CF27" s="63">
        <f t="shared" si="28"/>
        <v>6.3109090909090817</v>
      </c>
      <c r="CG27" s="63">
        <f t="shared" si="29"/>
        <v>3.534109090909086</v>
      </c>
      <c r="CH27" s="63">
        <f t="shared" si="30"/>
        <v>0</v>
      </c>
      <c r="CI27" s="63">
        <f t="shared" si="31"/>
        <v>0</v>
      </c>
      <c r="CJ27" s="63">
        <f t="shared" si="116"/>
        <v>0.94663636363636217</v>
      </c>
      <c r="CK27" s="63">
        <f t="shared" si="117"/>
        <v>0.53011636363636283</v>
      </c>
      <c r="CL27" s="63">
        <f t="shared" si="118"/>
        <v>0</v>
      </c>
      <c r="CM27" s="63">
        <f t="shared" si="119"/>
        <v>0</v>
      </c>
      <c r="CN27" s="63">
        <f t="shared" si="32"/>
        <v>7.7133333333333232</v>
      </c>
      <c r="CO27" s="63">
        <f t="shared" si="33"/>
        <v>4.3194666666666608</v>
      </c>
      <c r="CP27" s="63">
        <f t="shared" si="34"/>
        <v>0</v>
      </c>
      <c r="CQ27" s="63">
        <f t="shared" si="35"/>
        <v>0</v>
      </c>
      <c r="CR27" s="63">
        <f t="shared" si="120"/>
        <v>1.1569999999999985</v>
      </c>
      <c r="CS27" s="63">
        <f t="shared" si="121"/>
        <v>0.64791999999999905</v>
      </c>
      <c r="CT27" s="63">
        <f t="shared" si="122"/>
        <v>0</v>
      </c>
      <c r="CU27" s="63">
        <f t="shared" si="123"/>
        <v>0</v>
      </c>
      <c r="CV27" s="63">
        <f t="shared" si="36"/>
        <v>7.7133333333333232</v>
      </c>
      <c r="CW27" s="63">
        <f t="shared" si="37"/>
        <v>4.3194666666666608</v>
      </c>
      <c r="CX27" s="63">
        <f t="shared" si="38"/>
        <v>0</v>
      </c>
      <c r="CY27" s="63">
        <f t="shared" si="39"/>
        <v>0</v>
      </c>
      <c r="CZ27" s="63">
        <f t="shared" si="124"/>
        <v>1.1569999999999985</v>
      </c>
      <c r="DA27" s="63">
        <f t="shared" si="125"/>
        <v>0.64791999999999905</v>
      </c>
      <c r="DB27" s="63">
        <f t="shared" si="126"/>
        <v>0</v>
      </c>
      <c r="DC27" s="63">
        <f t="shared" si="127"/>
        <v>0</v>
      </c>
      <c r="DD27" s="63">
        <f t="shared" si="40"/>
        <v>5.6096969696969623</v>
      </c>
      <c r="DE27" s="63">
        <f t="shared" si="41"/>
        <v>3.1414303030302988</v>
      </c>
      <c r="DF27" s="63">
        <f t="shared" si="42"/>
        <v>0</v>
      </c>
      <c r="DG27" s="63">
        <f t="shared" si="43"/>
        <v>0</v>
      </c>
      <c r="DH27" s="63">
        <f t="shared" si="128"/>
        <v>0.84145454545454434</v>
      </c>
      <c r="DI27" s="63">
        <f t="shared" si="129"/>
        <v>0.47121454545454478</v>
      </c>
      <c r="DJ27" s="63">
        <f t="shared" si="130"/>
        <v>0</v>
      </c>
      <c r="DK27" s="63">
        <f t="shared" si="131"/>
        <v>0</v>
      </c>
      <c r="DL27" s="63">
        <f t="shared" si="44"/>
        <v>5.9603030303030229</v>
      </c>
      <c r="DM27" s="63">
        <f t="shared" si="45"/>
        <v>3.3377696969696928</v>
      </c>
      <c r="DN27" s="63">
        <f t="shared" si="46"/>
        <v>0</v>
      </c>
      <c r="DO27" s="63">
        <f t="shared" si="47"/>
        <v>0</v>
      </c>
      <c r="DP27" s="63">
        <f t="shared" si="132"/>
        <v>0.89404545454545337</v>
      </c>
      <c r="DQ27" s="63">
        <f t="shared" si="133"/>
        <v>0.50066545454545386</v>
      </c>
      <c r="DR27" s="63">
        <f t="shared" si="134"/>
        <v>0</v>
      </c>
      <c r="DS27" s="63">
        <f t="shared" si="135"/>
        <v>0</v>
      </c>
      <c r="DT27" s="63">
        <f t="shared" si="48"/>
        <v>1.7530303030303007</v>
      </c>
      <c r="DU27" s="63">
        <f t="shared" si="49"/>
        <v>0.9816969696969684</v>
      </c>
      <c r="DV27" s="63">
        <f t="shared" si="50"/>
        <v>0</v>
      </c>
      <c r="DW27" s="63">
        <f t="shared" si="51"/>
        <v>0</v>
      </c>
      <c r="DX27" s="63">
        <f t="shared" si="136"/>
        <v>0.26295454545454511</v>
      </c>
      <c r="DY27" s="63">
        <f t="shared" si="137"/>
        <v>0.14725454545454525</v>
      </c>
      <c r="DZ27" s="63">
        <f t="shared" si="138"/>
        <v>0</v>
      </c>
      <c r="EA27" s="63">
        <f t="shared" si="139"/>
        <v>0</v>
      </c>
      <c r="EB27" s="90">
        <f t="shared" si="140"/>
        <v>35.060606060606013</v>
      </c>
      <c r="EC27" s="90">
        <f t="shared" si="141"/>
        <v>19.633939393939368</v>
      </c>
      <c r="ED27" s="91">
        <f t="shared" si="52"/>
        <v>3471</v>
      </c>
      <c r="EE27" s="92">
        <f t="shared" si="142"/>
        <v>1943.7600000000002</v>
      </c>
      <c r="EF27" s="63">
        <f t="shared" si="53"/>
        <v>1303.6146950638342</v>
      </c>
      <c r="EG27" s="63">
        <f t="shared" si="54"/>
        <v>730.02422923574727</v>
      </c>
      <c r="EH27" s="63">
        <f t="shared" si="55"/>
        <v>19317.146456436134</v>
      </c>
      <c r="EI27" s="63">
        <f t="shared" si="56"/>
        <v>10817.602015604238</v>
      </c>
      <c r="EJ27" s="63">
        <f t="shared" si="143"/>
        <v>195.54220425957513</v>
      </c>
      <c r="EK27" s="63">
        <f t="shared" si="144"/>
        <v>109.50363438536209</v>
      </c>
      <c r="EL27" s="63">
        <f t="shared" si="145"/>
        <v>2897.57196846542</v>
      </c>
      <c r="EM27" s="63">
        <f t="shared" si="146"/>
        <v>1622.6403023406356</v>
      </c>
      <c r="EN27" s="63">
        <f t="shared" si="57"/>
        <v>1593.3068495224641</v>
      </c>
      <c r="EO27" s="63">
        <f t="shared" si="58"/>
        <v>892.25183573258005</v>
      </c>
      <c r="EP27" s="63">
        <f t="shared" si="59"/>
        <v>23609.845668977501</v>
      </c>
      <c r="EQ27" s="63">
        <f t="shared" si="60"/>
        <v>13221.513574627403</v>
      </c>
      <c r="ER27" s="63">
        <f t="shared" si="147"/>
        <v>238.99602742836959</v>
      </c>
      <c r="ES27" s="63">
        <f t="shared" si="148"/>
        <v>133.83777535988699</v>
      </c>
      <c r="ET27" s="63">
        <f t="shared" si="149"/>
        <v>3541.4768503466253</v>
      </c>
      <c r="EU27" s="63">
        <f t="shared" si="150"/>
        <v>1983.2270361941103</v>
      </c>
      <c r="EV27" s="63">
        <f t="shared" si="61"/>
        <v>1665.7298881371216</v>
      </c>
      <c r="EW27" s="63">
        <f t="shared" si="62"/>
        <v>932.80873735678836</v>
      </c>
      <c r="EX27" s="63">
        <f t="shared" si="63"/>
        <v>24683.020472112843</v>
      </c>
      <c r="EY27" s="63">
        <f t="shared" si="64"/>
        <v>13822.491464383194</v>
      </c>
      <c r="EZ27" s="63">
        <f t="shared" si="151"/>
        <v>249.85948322056822</v>
      </c>
      <c r="FA27" s="63">
        <f t="shared" si="152"/>
        <v>139.92131060351824</v>
      </c>
      <c r="FB27" s="63">
        <f t="shared" si="153"/>
        <v>3702.4530708169264</v>
      </c>
      <c r="FC27" s="63">
        <f t="shared" si="154"/>
        <v>2073.3737196574789</v>
      </c>
      <c r="FD27" s="63">
        <f t="shared" si="65"/>
        <v>1158.7686178345193</v>
      </c>
      <c r="FE27" s="63">
        <f t="shared" si="66"/>
        <v>648.910425987331</v>
      </c>
      <c r="FF27" s="63">
        <f t="shared" si="67"/>
        <v>17170.796850165454</v>
      </c>
      <c r="FG27" s="63">
        <f t="shared" si="68"/>
        <v>9615.6462360926562</v>
      </c>
      <c r="FH27" s="63">
        <f t="shared" si="155"/>
        <v>173.81529267517789</v>
      </c>
      <c r="FI27" s="63">
        <f t="shared" si="156"/>
        <v>97.336563898099641</v>
      </c>
      <c r="FJ27" s="63">
        <f t="shared" si="157"/>
        <v>2575.6195275248178</v>
      </c>
      <c r="FK27" s="63">
        <f t="shared" si="158"/>
        <v>1442.3469354138983</v>
      </c>
      <c r="FL27" s="63">
        <f t="shared" si="69"/>
        <v>1231.1916564491769</v>
      </c>
      <c r="FM27" s="63">
        <f t="shared" si="70"/>
        <v>689.46732761153919</v>
      </c>
      <c r="FN27" s="63">
        <f t="shared" si="71"/>
        <v>18243.971653300796</v>
      </c>
      <c r="FO27" s="63">
        <f t="shared" si="72"/>
        <v>10216.624125848448</v>
      </c>
      <c r="FP27" s="63">
        <f t="shared" si="159"/>
        <v>184.67874846737652</v>
      </c>
      <c r="FQ27" s="63">
        <f t="shared" si="160"/>
        <v>103.42009914173087</v>
      </c>
      <c r="FR27" s="63">
        <f t="shared" si="161"/>
        <v>2736.5957479951194</v>
      </c>
      <c r="FS27" s="63">
        <f t="shared" si="162"/>
        <v>1532.4936188772672</v>
      </c>
      <c r="FT27" s="63">
        <f t="shared" si="73"/>
        <v>289.69215445862983</v>
      </c>
      <c r="FU27" s="63">
        <f t="shared" si="74"/>
        <v>162.22760649683275</v>
      </c>
      <c r="FV27" s="63">
        <f t="shared" si="75"/>
        <v>4292.6992125413635</v>
      </c>
      <c r="FW27" s="63">
        <f t="shared" si="76"/>
        <v>2403.911559023164</v>
      </c>
      <c r="FX27" s="63">
        <f t="shared" si="163"/>
        <v>43.453823168794472</v>
      </c>
      <c r="FY27" s="63">
        <f t="shared" si="164"/>
        <v>24.33414097452491</v>
      </c>
      <c r="FZ27" s="63">
        <f t="shared" si="165"/>
        <v>643.90488188120446</v>
      </c>
      <c r="GA27" s="63">
        <f t="shared" si="166"/>
        <v>360.58673385347458</v>
      </c>
      <c r="GB27" s="90">
        <f t="shared" si="167"/>
        <v>114559.78417499986</v>
      </c>
      <c r="GC27" s="93">
        <f t="shared" si="168"/>
        <v>64153.479137999922</v>
      </c>
      <c r="GD27" s="94">
        <f t="shared" si="169"/>
        <v>66097.239137999917</v>
      </c>
    </row>
    <row r="28" spans="1:186" x14ac:dyDescent="0.5">
      <c r="A28" s="19" t="s">
        <v>262</v>
      </c>
      <c r="B28" s="19" t="s">
        <v>16</v>
      </c>
      <c r="C28" s="19" t="s">
        <v>140</v>
      </c>
      <c r="D28" s="19" t="s">
        <v>32</v>
      </c>
      <c r="E28" s="19" t="s">
        <v>182</v>
      </c>
      <c r="F28" s="85">
        <v>88268.939999999973</v>
      </c>
      <c r="G28" s="86">
        <v>47665.227599999991</v>
      </c>
      <c r="H28" s="86">
        <v>2.8000000000000003</v>
      </c>
      <c r="I28" s="63">
        <v>15187.785312795988</v>
      </c>
      <c r="J28" s="87">
        <f t="shared" si="77"/>
        <v>0.17206262262576158</v>
      </c>
      <c r="K28" s="88">
        <v>47665.227599999991</v>
      </c>
      <c r="L28" s="63">
        <f t="shared" si="0"/>
        <v>8201.4040689098347</v>
      </c>
      <c r="M28" s="63">
        <v>1462.2146872040132</v>
      </c>
      <c r="N28" s="87">
        <f t="shared" si="78"/>
        <v>1.6565449717692471E-2</v>
      </c>
      <c r="O28" s="63">
        <f t="shared" si="79"/>
        <v>789.59593109016726</v>
      </c>
      <c r="P28" s="63">
        <v>36031.082273600092</v>
      </c>
      <c r="Q28" s="87">
        <f t="shared" si="80"/>
        <v>0.40819661223529025</v>
      </c>
      <c r="R28" s="63">
        <f t="shared" si="81"/>
        <v>19456.784427744049</v>
      </c>
      <c r="S28" s="63">
        <v>3468.9177263999113</v>
      </c>
      <c r="T28" s="87">
        <f t="shared" si="82"/>
        <v>3.9299415246177333E-2</v>
      </c>
      <c r="U28" s="63">
        <f t="shared" si="83"/>
        <v>1873.2155722559523</v>
      </c>
      <c r="V28" s="63">
        <v>56150</v>
      </c>
      <c r="W28" s="63">
        <f t="shared" si="1"/>
        <v>30321.000000000004</v>
      </c>
      <c r="X28" s="88">
        <v>4947.4501976568017</v>
      </c>
      <c r="Y28" s="87">
        <f t="shared" si="84"/>
        <v>5.6049729357311909E-2</v>
      </c>
      <c r="Z28" s="88">
        <f t="shared" si="85"/>
        <v>2671.6231067346735</v>
      </c>
      <c r="AA28" s="88">
        <v>27171.489802343171</v>
      </c>
      <c r="AB28" s="87">
        <f t="shared" si="86"/>
        <v>0.30782617081776648</v>
      </c>
      <c r="AC28" s="88">
        <f t="shared" si="87"/>
        <v>14672.604493265315</v>
      </c>
      <c r="AD28" s="63">
        <f t="shared" si="2"/>
        <v>32118.939999999973</v>
      </c>
      <c r="AE28" s="63">
        <f t="shared" si="88"/>
        <v>17344.227599999987</v>
      </c>
      <c r="AF28" s="89">
        <f t="shared" si="3"/>
        <v>88268.939999999973</v>
      </c>
      <c r="AG28" s="89">
        <f t="shared" si="89"/>
        <v>47665.227599999991</v>
      </c>
      <c r="AH28" s="63">
        <f t="shared" si="4"/>
        <v>2733.8013563032778</v>
      </c>
      <c r="AI28" s="63">
        <f t="shared" si="5"/>
        <v>1476.2527324037701</v>
      </c>
      <c r="AJ28" s="63">
        <f t="shared" si="6"/>
        <v>6485.5948092480166</v>
      </c>
      <c r="AK28" s="63">
        <f t="shared" si="7"/>
        <v>3502.2211969939285</v>
      </c>
      <c r="AL28" s="63">
        <f t="shared" si="90"/>
        <v>410.07020344549164</v>
      </c>
      <c r="AM28" s="63">
        <f t="shared" si="91"/>
        <v>221.4379098605655</v>
      </c>
      <c r="AN28" s="63">
        <f t="shared" si="92"/>
        <v>972.83922138720243</v>
      </c>
      <c r="AO28" s="63">
        <f t="shared" si="93"/>
        <v>525.33317954908921</v>
      </c>
      <c r="AP28" s="63">
        <f t="shared" si="8"/>
        <v>3341.3127688151176</v>
      </c>
      <c r="AQ28" s="63">
        <f t="shared" si="9"/>
        <v>1804.3088951601637</v>
      </c>
      <c r="AR28" s="63">
        <f t="shared" si="10"/>
        <v>7926.8381001920206</v>
      </c>
      <c r="AS28" s="63">
        <f t="shared" si="11"/>
        <v>4280.4925741036905</v>
      </c>
      <c r="AT28" s="63">
        <f t="shared" si="94"/>
        <v>501.19691532226761</v>
      </c>
      <c r="AU28" s="63">
        <f t="shared" si="95"/>
        <v>270.64633427402453</v>
      </c>
      <c r="AV28" s="63">
        <f t="shared" si="96"/>
        <v>1189.025715028803</v>
      </c>
      <c r="AW28" s="63">
        <f t="shared" si="97"/>
        <v>642.07388611555359</v>
      </c>
      <c r="AX28" s="63">
        <f t="shared" si="12"/>
        <v>3341.3127688151176</v>
      </c>
      <c r="AY28" s="63">
        <f t="shared" si="13"/>
        <v>1804.3088951601637</v>
      </c>
      <c r="AZ28" s="63">
        <f t="shared" si="14"/>
        <v>7926.8381001920206</v>
      </c>
      <c r="BA28" s="63">
        <f t="shared" si="15"/>
        <v>4280.4925741036905</v>
      </c>
      <c r="BB28" s="63">
        <f t="shared" si="98"/>
        <v>501.19691532226761</v>
      </c>
      <c r="BC28" s="63">
        <f t="shared" si="99"/>
        <v>270.64633427402453</v>
      </c>
      <c r="BD28" s="63">
        <f t="shared" si="100"/>
        <v>1189.025715028803</v>
      </c>
      <c r="BE28" s="63">
        <f t="shared" si="101"/>
        <v>642.07388611555359</v>
      </c>
      <c r="BF28" s="63">
        <f t="shared" si="16"/>
        <v>2430.0456500473583</v>
      </c>
      <c r="BG28" s="63">
        <f t="shared" si="17"/>
        <v>1312.2246510255736</v>
      </c>
      <c r="BH28" s="63">
        <f t="shared" si="18"/>
        <v>5764.9731637760151</v>
      </c>
      <c r="BI28" s="63">
        <f t="shared" si="19"/>
        <v>3113.0855084390478</v>
      </c>
      <c r="BJ28" s="63">
        <f t="shared" si="102"/>
        <v>364.50684750710371</v>
      </c>
      <c r="BK28" s="63">
        <f t="shared" si="103"/>
        <v>196.83369765383603</v>
      </c>
      <c r="BL28" s="63">
        <f t="shared" si="104"/>
        <v>864.7459745664022</v>
      </c>
      <c r="BM28" s="63">
        <f t="shared" si="105"/>
        <v>466.96282626585713</v>
      </c>
      <c r="BN28" s="63">
        <f t="shared" si="20"/>
        <v>2581.9235031753183</v>
      </c>
      <c r="BO28" s="63">
        <f t="shared" si="21"/>
        <v>1394.2386917146721</v>
      </c>
      <c r="BP28" s="63">
        <f t="shared" si="22"/>
        <v>6125.2839865120159</v>
      </c>
      <c r="BQ28" s="63">
        <f t="shared" si="23"/>
        <v>3307.6533527164884</v>
      </c>
      <c r="BR28" s="63">
        <f t="shared" si="106"/>
        <v>387.28852547629771</v>
      </c>
      <c r="BS28" s="63">
        <f t="shared" si="107"/>
        <v>209.13580375720082</v>
      </c>
      <c r="BT28" s="63">
        <f t="shared" si="108"/>
        <v>918.79259797680231</v>
      </c>
      <c r="BU28" s="63">
        <f t="shared" si="109"/>
        <v>496.14800290747326</v>
      </c>
      <c r="BV28" s="63">
        <f t="shared" si="24"/>
        <v>759.38926563979942</v>
      </c>
      <c r="BW28" s="63">
        <f t="shared" si="25"/>
        <v>410.07020344549176</v>
      </c>
      <c r="BX28" s="63">
        <f t="shared" si="26"/>
        <v>1801.5541136800048</v>
      </c>
      <c r="BY28" s="63">
        <f t="shared" si="27"/>
        <v>972.83922138720254</v>
      </c>
      <c r="BZ28" s="63">
        <f t="shared" si="110"/>
        <v>113.90838984596991</v>
      </c>
      <c r="CA28" s="63">
        <f t="shared" si="111"/>
        <v>61.510530516823763</v>
      </c>
      <c r="CB28" s="63">
        <f t="shared" si="112"/>
        <v>270.23311705200069</v>
      </c>
      <c r="CC28" s="63">
        <f t="shared" si="113"/>
        <v>145.92588320808036</v>
      </c>
      <c r="CD28" s="90">
        <f t="shared" si="114"/>
        <v>51218.867586396082</v>
      </c>
      <c r="CE28" s="90">
        <f t="shared" si="115"/>
        <v>27658.188496653886</v>
      </c>
      <c r="CF28" s="63">
        <f t="shared" si="28"/>
        <v>263.19864369672234</v>
      </c>
      <c r="CG28" s="63">
        <f t="shared" si="29"/>
        <v>142.1272675962301</v>
      </c>
      <c r="CH28" s="63">
        <f t="shared" si="30"/>
        <v>624.40519075198404</v>
      </c>
      <c r="CI28" s="63">
        <f t="shared" si="31"/>
        <v>337.1788030060714</v>
      </c>
      <c r="CJ28" s="63">
        <f t="shared" si="116"/>
        <v>39.479796554508347</v>
      </c>
      <c r="CK28" s="63">
        <f t="shared" si="117"/>
        <v>21.319090139434515</v>
      </c>
      <c r="CL28" s="63">
        <f t="shared" si="118"/>
        <v>93.6607786127976</v>
      </c>
      <c r="CM28" s="63">
        <f t="shared" si="119"/>
        <v>50.576820450910709</v>
      </c>
      <c r="CN28" s="63">
        <f t="shared" si="32"/>
        <v>321.68723118488293</v>
      </c>
      <c r="CO28" s="63">
        <f t="shared" si="33"/>
        <v>173.71110483983679</v>
      </c>
      <c r="CP28" s="63">
        <f t="shared" si="34"/>
        <v>763.16189980798049</v>
      </c>
      <c r="CQ28" s="63">
        <f t="shared" si="35"/>
        <v>412.10742589630951</v>
      </c>
      <c r="CR28" s="63">
        <f t="shared" si="120"/>
        <v>48.253084677732438</v>
      </c>
      <c r="CS28" s="63">
        <f t="shared" si="121"/>
        <v>26.056665725975517</v>
      </c>
      <c r="CT28" s="63">
        <f t="shared" si="122"/>
        <v>114.47428497119706</v>
      </c>
      <c r="CU28" s="63">
        <f t="shared" si="123"/>
        <v>61.816113884446423</v>
      </c>
      <c r="CV28" s="63">
        <f t="shared" si="36"/>
        <v>321.68723118488293</v>
      </c>
      <c r="CW28" s="63">
        <f t="shared" si="37"/>
        <v>173.71110483983679</v>
      </c>
      <c r="CX28" s="63">
        <f t="shared" si="38"/>
        <v>763.16189980798049</v>
      </c>
      <c r="CY28" s="63">
        <f t="shared" si="39"/>
        <v>412.10742589630951</v>
      </c>
      <c r="CZ28" s="63">
        <f t="shared" si="124"/>
        <v>48.253084677732438</v>
      </c>
      <c r="DA28" s="63">
        <f t="shared" si="125"/>
        <v>26.056665725975517</v>
      </c>
      <c r="DB28" s="63">
        <f t="shared" si="126"/>
        <v>114.47428497119706</v>
      </c>
      <c r="DC28" s="63">
        <f t="shared" si="127"/>
        <v>61.816113884446423</v>
      </c>
      <c r="DD28" s="63">
        <f t="shared" si="40"/>
        <v>233.95434995264213</v>
      </c>
      <c r="DE28" s="63">
        <f t="shared" si="41"/>
        <v>126.33534897442676</v>
      </c>
      <c r="DF28" s="63">
        <f t="shared" si="42"/>
        <v>555.02683622398581</v>
      </c>
      <c r="DG28" s="63">
        <f t="shared" si="43"/>
        <v>299.71449156095235</v>
      </c>
      <c r="DH28" s="63">
        <f t="shared" si="128"/>
        <v>35.093152492896316</v>
      </c>
      <c r="DI28" s="63">
        <f t="shared" si="129"/>
        <v>18.950302346164015</v>
      </c>
      <c r="DJ28" s="63">
        <f t="shared" si="130"/>
        <v>83.254025433597874</v>
      </c>
      <c r="DK28" s="63">
        <f t="shared" si="131"/>
        <v>44.957173734142849</v>
      </c>
      <c r="DL28" s="63">
        <f t="shared" si="44"/>
        <v>248.57649682468227</v>
      </c>
      <c r="DM28" s="63">
        <f t="shared" si="45"/>
        <v>134.23130828532845</v>
      </c>
      <c r="DN28" s="63">
        <f t="shared" si="46"/>
        <v>589.71601348798492</v>
      </c>
      <c r="DO28" s="63">
        <f t="shared" si="47"/>
        <v>318.44664728351194</v>
      </c>
      <c r="DP28" s="63">
        <f t="shared" si="132"/>
        <v>37.286474523702339</v>
      </c>
      <c r="DQ28" s="63">
        <f t="shared" si="133"/>
        <v>20.134696242799269</v>
      </c>
      <c r="DR28" s="63">
        <f t="shared" si="134"/>
        <v>88.45740202319773</v>
      </c>
      <c r="DS28" s="63">
        <f t="shared" si="135"/>
        <v>47.766997092526786</v>
      </c>
      <c r="DT28" s="63">
        <f t="shared" si="48"/>
        <v>73.110734360200667</v>
      </c>
      <c r="DU28" s="63">
        <f t="shared" si="49"/>
        <v>39.479796554508368</v>
      </c>
      <c r="DV28" s="63">
        <f t="shared" si="50"/>
        <v>173.44588631999557</v>
      </c>
      <c r="DW28" s="63">
        <f t="shared" si="51"/>
        <v>93.660778612797628</v>
      </c>
      <c r="DX28" s="63">
        <f t="shared" si="136"/>
        <v>10.9666101540301</v>
      </c>
      <c r="DY28" s="63">
        <f t="shared" si="137"/>
        <v>5.9219694831762553</v>
      </c>
      <c r="DZ28" s="63">
        <f t="shared" si="138"/>
        <v>26.016882947999335</v>
      </c>
      <c r="EA28" s="63">
        <f t="shared" si="139"/>
        <v>14.049116791919644</v>
      </c>
      <c r="EB28" s="90">
        <f t="shared" si="140"/>
        <v>4931.1324136039239</v>
      </c>
      <c r="EC28" s="90">
        <f t="shared" si="141"/>
        <v>2662.8115033461195</v>
      </c>
      <c r="ED28" s="91">
        <f t="shared" si="52"/>
        <v>56150.000000000007</v>
      </c>
      <c r="EE28" s="92">
        <f t="shared" si="142"/>
        <v>30321.000000000004</v>
      </c>
      <c r="EF28" s="63">
        <f t="shared" si="53"/>
        <v>890.5410355782243</v>
      </c>
      <c r="EG28" s="63">
        <f t="shared" si="54"/>
        <v>480.89215921224121</v>
      </c>
      <c r="EH28" s="63">
        <f t="shared" si="55"/>
        <v>4890.8681644217704</v>
      </c>
      <c r="EI28" s="63">
        <f t="shared" si="56"/>
        <v>2641.0688087877566</v>
      </c>
      <c r="EJ28" s="63">
        <f t="shared" si="143"/>
        <v>133.58115533673364</v>
      </c>
      <c r="EK28" s="63">
        <f t="shared" si="144"/>
        <v>72.133823881836179</v>
      </c>
      <c r="EL28" s="63">
        <f t="shared" si="145"/>
        <v>733.63022466326549</v>
      </c>
      <c r="EM28" s="63">
        <f t="shared" si="146"/>
        <v>396.16032131816348</v>
      </c>
      <c r="EN28" s="63">
        <f t="shared" si="57"/>
        <v>1088.4390434844963</v>
      </c>
      <c r="EO28" s="63">
        <f t="shared" si="58"/>
        <v>587.75708348162811</v>
      </c>
      <c r="EP28" s="63">
        <f t="shared" si="59"/>
        <v>5977.7277565154973</v>
      </c>
      <c r="EQ28" s="63">
        <f t="shared" si="60"/>
        <v>3227.9729885183692</v>
      </c>
      <c r="ER28" s="63">
        <f t="shared" si="147"/>
        <v>163.26585652267445</v>
      </c>
      <c r="ES28" s="63">
        <f t="shared" si="148"/>
        <v>88.16356252224422</v>
      </c>
      <c r="ET28" s="63">
        <f t="shared" si="149"/>
        <v>896.65916347732457</v>
      </c>
      <c r="EU28" s="63">
        <f t="shared" si="150"/>
        <v>484.19594827775535</v>
      </c>
      <c r="EV28" s="63">
        <f t="shared" si="61"/>
        <v>1137.9135454610644</v>
      </c>
      <c r="EW28" s="63">
        <f t="shared" si="62"/>
        <v>614.47331454897494</v>
      </c>
      <c r="EX28" s="63">
        <f t="shared" si="63"/>
        <v>6249.4426545389297</v>
      </c>
      <c r="EY28" s="63">
        <f t="shared" si="64"/>
        <v>3374.6990334510224</v>
      </c>
      <c r="EZ28" s="63">
        <f t="shared" si="151"/>
        <v>170.68703181915964</v>
      </c>
      <c r="FA28" s="63">
        <f t="shared" si="152"/>
        <v>92.170997182346241</v>
      </c>
      <c r="FB28" s="63">
        <f t="shared" si="153"/>
        <v>937.41639818083945</v>
      </c>
      <c r="FC28" s="63">
        <f t="shared" si="154"/>
        <v>506.20485501765336</v>
      </c>
      <c r="FD28" s="63">
        <f t="shared" si="65"/>
        <v>791.59203162508834</v>
      </c>
      <c r="FE28" s="63">
        <f t="shared" si="66"/>
        <v>427.45969707754779</v>
      </c>
      <c r="FF28" s="63">
        <f t="shared" si="67"/>
        <v>4347.4383683749074</v>
      </c>
      <c r="FG28" s="63">
        <f t="shared" si="68"/>
        <v>2347.6167189224502</v>
      </c>
      <c r="FH28" s="63">
        <f t="shared" si="155"/>
        <v>118.73880474376324</v>
      </c>
      <c r="FI28" s="63">
        <f t="shared" si="156"/>
        <v>64.118954561632165</v>
      </c>
      <c r="FJ28" s="63">
        <f t="shared" si="157"/>
        <v>652.11575525623607</v>
      </c>
      <c r="FK28" s="63">
        <f t="shared" si="158"/>
        <v>352.14250783836752</v>
      </c>
      <c r="FL28" s="63">
        <f t="shared" si="69"/>
        <v>841.06653360165637</v>
      </c>
      <c r="FM28" s="63">
        <f t="shared" si="70"/>
        <v>454.1759281448945</v>
      </c>
      <c r="FN28" s="63">
        <f t="shared" si="71"/>
        <v>4619.1532663983389</v>
      </c>
      <c r="FO28" s="63">
        <f t="shared" si="72"/>
        <v>2494.3427638551038</v>
      </c>
      <c r="FP28" s="63">
        <f t="shared" si="159"/>
        <v>126.15998004024846</v>
      </c>
      <c r="FQ28" s="63">
        <f t="shared" si="160"/>
        <v>68.126389221734172</v>
      </c>
      <c r="FR28" s="63">
        <f t="shared" si="161"/>
        <v>692.87298995975084</v>
      </c>
      <c r="FS28" s="63">
        <f t="shared" si="162"/>
        <v>374.15141457826559</v>
      </c>
      <c r="FT28" s="63">
        <f t="shared" si="73"/>
        <v>197.89800790627208</v>
      </c>
      <c r="FU28" s="63">
        <f t="shared" si="74"/>
        <v>106.86492426938695</v>
      </c>
      <c r="FV28" s="63">
        <f t="shared" si="75"/>
        <v>1086.8595920937269</v>
      </c>
      <c r="FW28" s="63">
        <f t="shared" si="76"/>
        <v>586.90417973061255</v>
      </c>
      <c r="FX28" s="63">
        <f t="shared" si="163"/>
        <v>29.68470118594081</v>
      </c>
      <c r="FY28" s="63">
        <f t="shared" si="164"/>
        <v>16.029738640408041</v>
      </c>
      <c r="FZ28" s="63">
        <f t="shared" si="165"/>
        <v>163.02893881405902</v>
      </c>
      <c r="GA28" s="63">
        <f t="shared" si="166"/>
        <v>88.03562695959188</v>
      </c>
      <c r="GB28" s="90">
        <f t="shared" si="167"/>
        <v>32118.93999999997</v>
      </c>
      <c r="GC28" s="93">
        <f t="shared" si="168"/>
        <v>17344.227599999987</v>
      </c>
      <c r="GD28" s="94">
        <f t="shared" si="169"/>
        <v>47665.227599999991</v>
      </c>
    </row>
    <row r="29" spans="1:186" x14ac:dyDescent="0.5">
      <c r="A29" s="19" t="s">
        <v>263</v>
      </c>
      <c r="B29" s="19" t="s">
        <v>68</v>
      </c>
      <c r="C29" s="19" t="s">
        <v>103</v>
      </c>
      <c r="D29" s="19" t="s">
        <v>33</v>
      </c>
      <c r="E29" s="19" t="s">
        <v>183</v>
      </c>
      <c r="F29" s="85">
        <v>193790.89367499959</v>
      </c>
      <c r="G29" s="86">
        <v>155032.71493999969</v>
      </c>
      <c r="H29" s="86">
        <v>5</v>
      </c>
      <c r="I29" s="63">
        <v>0</v>
      </c>
      <c r="J29" s="87">
        <f t="shared" si="77"/>
        <v>0</v>
      </c>
      <c r="K29" s="88">
        <v>155032.71493999969</v>
      </c>
      <c r="L29" s="63">
        <f t="shared" si="0"/>
        <v>0</v>
      </c>
      <c r="M29" s="63">
        <v>8680</v>
      </c>
      <c r="N29" s="87">
        <f t="shared" si="78"/>
        <v>4.4790546322351688E-2</v>
      </c>
      <c r="O29" s="63">
        <f t="shared" si="79"/>
        <v>6944</v>
      </c>
      <c r="P29" s="63">
        <v>0</v>
      </c>
      <c r="Q29" s="87">
        <f t="shared" si="80"/>
        <v>0</v>
      </c>
      <c r="R29" s="63">
        <f t="shared" si="81"/>
        <v>0</v>
      </c>
      <c r="S29" s="63">
        <v>0</v>
      </c>
      <c r="T29" s="87">
        <f t="shared" si="82"/>
        <v>0</v>
      </c>
      <c r="U29" s="63">
        <f t="shared" si="83"/>
        <v>0</v>
      </c>
      <c r="V29" s="63">
        <v>8680</v>
      </c>
      <c r="W29" s="63">
        <f t="shared" si="1"/>
        <v>6944</v>
      </c>
      <c r="X29" s="88">
        <v>12466.562285983386</v>
      </c>
      <c r="Y29" s="87">
        <f t="shared" si="84"/>
        <v>6.4329969533504769E-2</v>
      </c>
      <c r="Z29" s="88">
        <f t="shared" si="85"/>
        <v>9973.2498287867093</v>
      </c>
      <c r="AA29" s="88">
        <v>172644.33138901621</v>
      </c>
      <c r="AB29" s="87">
        <f t="shared" si="86"/>
        <v>0.89087948414414353</v>
      </c>
      <c r="AC29" s="88">
        <f t="shared" si="87"/>
        <v>138115.46511121298</v>
      </c>
      <c r="AD29" s="63">
        <f t="shared" si="2"/>
        <v>185110.89367499959</v>
      </c>
      <c r="AE29" s="63">
        <f t="shared" si="88"/>
        <v>148088.71493999969</v>
      </c>
      <c r="AF29" s="89">
        <f t="shared" si="3"/>
        <v>193790.89367499959</v>
      </c>
      <c r="AG29" s="89">
        <f t="shared" si="89"/>
        <v>155032.71493999969</v>
      </c>
      <c r="AH29" s="63">
        <f t="shared" si="4"/>
        <v>0</v>
      </c>
      <c r="AI29" s="63">
        <f t="shared" si="5"/>
        <v>0</v>
      </c>
      <c r="AJ29" s="63">
        <f t="shared" si="6"/>
        <v>0</v>
      </c>
      <c r="AK29" s="63">
        <f t="shared" si="7"/>
        <v>0</v>
      </c>
      <c r="AL29" s="63">
        <f t="shared" si="90"/>
        <v>0</v>
      </c>
      <c r="AM29" s="63">
        <f t="shared" si="91"/>
        <v>0</v>
      </c>
      <c r="AN29" s="63">
        <f t="shared" si="92"/>
        <v>0</v>
      </c>
      <c r="AO29" s="63">
        <f t="shared" si="93"/>
        <v>0</v>
      </c>
      <c r="AP29" s="63">
        <f t="shared" si="8"/>
        <v>0</v>
      </c>
      <c r="AQ29" s="63">
        <f t="shared" si="9"/>
        <v>0</v>
      </c>
      <c r="AR29" s="63">
        <f t="shared" si="10"/>
        <v>0</v>
      </c>
      <c r="AS29" s="63">
        <f t="shared" si="11"/>
        <v>0</v>
      </c>
      <c r="AT29" s="63">
        <f t="shared" si="94"/>
        <v>0</v>
      </c>
      <c r="AU29" s="63">
        <f t="shared" si="95"/>
        <v>0</v>
      </c>
      <c r="AV29" s="63">
        <f t="shared" si="96"/>
        <v>0</v>
      </c>
      <c r="AW29" s="63">
        <f t="shared" si="97"/>
        <v>0</v>
      </c>
      <c r="AX29" s="63">
        <f t="shared" si="12"/>
        <v>0</v>
      </c>
      <c r="AY29" s="63">
        <f t="shared" si="13"/>
        <v>0</v>
      </c>
      <c r="AZ29" s="63">
        <f t="shared" si="14"/>
        <v>0</v>
      </c>
      <c r="BA29" s="63">
        <f t="shared" si="15"/>
        <v>0</v>
      </c>
      <c r="BB29" s="63">
        <f t="shared" si="98"/>
        <v>0</v>
      </c>
      <c r="BC29" s="63">
        <f t="shared" si="99"/>
        <v>0</v>
      </c>
      <c r="BD29" s="63">
        <f t="shared" si="100"/>
        <v>0</v>
      </c>
      <c r="BE29" s="63">
        <f t="shared" si="101"/>
        <v>0</v>
      </c>
      <c r="BF29" s="63">
        <f t="shared" si="16"/>
        <v>0</v>
      </c>
      <c r="BG29" s="63">
        <f t="shared" si="17"/>
        <v>0</v>
      </c>
      <c r="BH29" s="63">
        <f t="shared" si="18"/>
        <v>0</v>
      </c>
      <c r="BI29" s="63">
        <f t="shared" si="19"/>
        <v>0</v>
      </c>
      <c r="BJ29" s="63">
        <f t="shared" si="102"/>
        <v>0</v>
      </c>
      <c r="BK29" s="63">
        <f t="shared" si="103"/>
        <v>0</v>
      </c>
      <c r="BL29" s="63">
        <f t="shared" si="104"/>
        <v>0</v>
      </c>
      <c r="BM29" s="63">
        <f t="shared" si="105"/>
        <v>0</v>
      </c>
      <c r="BN29" s="63">
        <f t="shared" si="20"/>
        <v>0</v>
      </c>
      <c r="BO29" s="63">
        <f t="shared" si="21"/>
        <v>0</v>
      </c>
      <c r="BP29" s="63">
        <f t="shared" si="22"/>
        <v>0</v>
      </c>
      <c r="BQ29" s="63">
        <f t="shared" si="23"/>
        <v>0</v>
      </c>
      <c r="BR29" s="63">
        <f t="shared" si="106"/>
        <v>0</v>
      </c>
      <c r="BS29" s="63">
        <f t="shared" si="107"/>
        <v>0</v>
      </c>
      <c r="BT29" s="63">
        <f t="shared" si="108"/>
        <v>0</v>
      </c>
      <c r="BU29" s="63">
        <f t="shared" si="109"/>
        <v>0</v>
      </c>
      <c r="BV29" s="63">
        <f t="shared" si="24"/>
        <v>0</v>
      </c>
      <c r="BW29" s="63">
        <f t="shared" si="25"/>
        <v>0</v>
      </c>
      <c r="BX29" s="63">
        <f t="shared" si="26"/>
        <v>0</v>
      </c>
      <c r="BY29" s="63">
        <f t="shared" si="27"/>
        <v>0</v>
      </c>
      <c r="BZ29" s="63">
        <f t="shared" si="110"/>
        <v>0</v>
      </c>
      <c r="CA29" s="63">
        <f t="shared" si="111"/>
        <v>0</v>
      </c>
      <c r="CB29" s="63">
        <f t="shared" si="112"/>
        <v>0</v>
      </c>
      <c r="CC29" s="63">
        <f t="shared" si="113"/>
        <v>0</v>
      </c>
      <c r="CD29" s="90">
        <f t="shared" si="114"/>
        <v>0</v>
      </c>
      <c r="CE29" s="90">
        <f t="shared" si="115"/>
        <v>0</v>
      </c>
      <c r="CF29" s="63">
        <f t="shared" si="28"/>
        <v>1562.3999999999999</v>
      </c>
      <c r="CG29" s="63">
        <f t="shared" si="29"/>
        <v>1249.9199999999998</v>
      </c>
      <c r="CH29" s="63">
        <f t="shared" si="30"/>
        <v>0</v>
      </c>
      <c r="CI29" s="63">
        <f t="shared" si="31"/>
        <v>0</v>
      </c>
      <c r="CJ29" s="63">
        <f t="shared" si="116"/>
        <v>234.35999999999996</v>
      </c>
      <c r="CK29" s="63">
        <f t="shared" si="117"/>
        <v>187.48799999999997</v>
      </c>
      <c r="CL29" s="63">
        <f t="shared" si="118"/>
        <v>0</v>
      </c>
      <c r="CM29" s="63">
        <f t="shared" si="119"/>
        <v>0</v>
      </c>
      <c r="CN29" s="63">
        <f t="shared" si="32"/>
        <v>1909.6</v>
      </c>
      <c r="CO29" s="63">
        <f t="shared" si="33"/>
        <v>1527.68</v>
      </c>
      <c r="CP29" s="63">
        <f t="shared" si="34"/>
        <v>0</v>
      </c>
      <c r="CQ29" s="63">
        <f t="shared" si="35"/>
        <v>0</v>
      </c>
      <c r="CR29" s="63">
        <f t="shared" si="120"/>
        <v>286.44</v>
      </c>
      <c r="CS29" s="63">
        <f t="shared" si="121"/>
        <v>229.15200000000002</v>
      </c>
      <c r="CT29" s="63">
        <f t="shared" si="122"/>
        <v>0</v>
      </c>
      <c r="CU29" s="63">
        <f t="shared" si="123"/>
        <v>0</v>
      </c>
      <c r="CV29" s="63">
        <f t="shared" si="36"/>
        <v>1909.6</v>
      </c>
      <c r="CW29" s="63">
        <f t="shared" si="37"/>
        <v>1527.68</v>
      </c>
      <c r="CX29" s="63">
        <f t="shared" si="38"/>
        <v>0</v>
      </c>
      <c r="CY29" s="63">
        <f t="shared" si="39"/>
        <v>0</v>
      </c>
      <c r="CZ29" s="63">
        <f t="shared" si="124"/>
        <v>286.44</v>
      </c>
      <c r="DA29" s="63">
        <f t="shared" si="125"/>
        <v>229.15200000000002</v>
      </c>
      <c r="DB29" s="63">
        <f t="shared" si="126"/>
        <v>0</v>
      </c>
      <c r="DC29" s="63">
        <f t="shared" si="127"/>
        <v>0</v>
      </c>
      <c r="DD29" s="63">
        <f t="shared" si="40"/>
        <v>1388.8</v>
      </c>
      <c r="DE29" s="63">
        <f t="shared" si="41"/>
        <v>1111.04</v>
      </c>
      <c r="DF29" s="63">
        <f t="shared" si="42"/>
        <v>0</v>
      </c>
      <c r="DG29" s="63">
        <f t="shared" si="43"/>
        <v>0</v>
      </c>
      <c r="DH29" s="63">
        <f t="shared" si="128"/>
        <v>208.32</v>
      </c>
      <c r="DI29" s="63">
        <f t="shared" si="129"/>
        <v>166.65599999999998</v>
      </c>
      <c r="DJ29" s="63">
        <f t="shared" si="130"/>
        <v>0</v>
      </c>
      <c r="DK29" s="63">
        <f t="shared" si="131"/>
        <v>0</v>
      </c>
      <c r="DL29" s="63">
        <f t="shared" si="44"/>
        <v>1475.6000000000001</v>
      </c>
      <c r="DM29" s="63">
        <f t="shared" si="45"/>
        <v>1180.48</v>
      </c>
      <c r="DN29" s="63">
        <f t="shared" si="46"/>
        <v>0</v>
      </c>
      <c r="DO29" s="63">
        <f t="shared" si="47"/>
        <v>0</v>
      </c>
      <c r="DP29" s="63">
        <f t="shared" si="132"/>
        <v>221.34</v>
      </c>
      <c r="DQ29" s="63">
        <f t="shared" si="133"/>
        <v>177.072</v>
      </c>
      <c r="DR29" s="63">
        <f t="shared" si="134"/>
        <v>0</v>
      </c>
      <c r="DS29" s="63">
        <f t="shared" si="135"/>
        <v>0</v>
      </c>
      <c r="DT29" s="63">
        <f t="shared" si="48"/>
        <v>434</v>
      </c>
      <c r="DU29" s="63">
        <f t="shared" si="49"/>
        <v>347.20000000000005</v>
      </c>
      <c r="DV29" s="63">
        <f t="shared" si="50"/>
        <v>0</v>
      </c>
      <c r="DW29" s="63">
        <f t="shared" si="51"/>
        <v>0</v>
      </c>
      <c r="DX29" s="63">
        <f t="shared" si="136"/>
        <v>65.099999999999994</v>
      </c>
      <c r="DY29" s="63">
        <f t="shared" si="137"/>
        <v>52.080000000000005</v>
      </c>
      <c r="DZ29" s="63">
        <f t="shared" si="138"/>
        <v>0</v>
      </c>
      <c r="EA29" s="63">
        <f t="shared" si="139"/>
        <v>0</v>
      </c>
      <c r="EB29" s="90">
        <f t="shared" si="140"/>
        <v>8680</v>
      </c>
      <c r="EC29" s="90">
        <f t="shared" si="141"/>
        <v>6943.9999999999991</v>
      </c>
      <c r="ED29" s="91">
        <f t="shared" si="52"/>
        <v>8680</v>
      </c>
      <c r="EE29" s="92">
        <f t="shared" si="142"/>
        <v>6943.9999999999991</v>
      </c>
      <c r="EF29" s="63">
        <f t="shared" si="53"/>
        <v>2243.9812114770093</v>
      </c>
      <c r="EG29" s="63">
        <f t="shared" si="54"/>
        <v>1795.1849691816076</v>
      </c>
      <c r="EH29" s="63">
        <f t="shared" si="55"/>
        <v>31075.979650022917</v>
      </c>
      <c r="EI29" s="63">
        <f t="shared" si="56"/>
        <v>24860.783720018335</v>
      </c>
      <c r="EJ29" s="63">
        <f t="shared" si="143"/>
        <v>336.59718172155141</v>
      </c>
      <c r="EK29" s="63">
        <f t="shared" si="144"/>
        <v>269.2777453772411</v>
      </c>
      <c r="EL29" s="63">
        <f t="shared" si="145"/>
        <v>4661.3969475034373</v>
      </c>
      <c r="EM29" s="63">
        <f t="shared" si="146"/>
        <v>3729.1175580027502</v>
      </c>
      <c r="EN29" s="63">
        <f t="shared" si="57"/>
        <v>2742.6437029163449</v>
      </c>
      <c r="EO29" s="63">
        <f t="shared" si="58"/>
        <v>2194.1149623330762</v>
      </c>
      <c r="EP29" s="63">
        <f t="shared" si="59"/>
        <v>37981.752905583569</v>
      </c>
      <c r="EQ29" s="63">
        <f t="shared" si="60"/>
        <v>30385.402324466857</v>
      </c>
      <c r="ER29" s="63">
        <f t="shared" si="147"/>
        <v>411.3965554374517</v>
      </c>
      <c r="ES29" s="63">
        <f t="shared" si="148"/>
        <v>329.11724434996142</v>
      </c>
      <c r="ET29" s="63">
        <f t="shared" si="149"/>
        <v>5697.2629358375352</v>
      </c>
      <c r="EU29" s="63">
        <f t="shared" si="150"/>
        <v>4557.8103486700284</v>
      </c>
      <c r="EV29" s="63">
        <f t="shared" si="61"/>
        <v>2867.3093257761789</v>
      </c>
      <c r="EW29" s="63">
        <f t="shared" si="62"/>
        <v>2293.8474606209434</v>
      </c>
      <c r="EX29" s="63">
        <f t="shared" si="63"/>
        <v>39708.196219473728</v>
      </c>
      <c r="EY29" s="63">
        <f t="shared" si="64"/>
        <v>31766.556975578987</v>
      </c>
      <c r="EZ29" s="63">
        <f t="shared" si="151"/>
        <v>430.0963988664268</v>
      </c>
      <c r="FA29" s="63">
        <f t="shared" si="152"/>
        <v>344.0771190931415</v>
      </c>
      <c r="FB29" s="63">
        <f t="shared" si="153"/>
        <v>5956.229432921059</v>
      </c>
      <c r="FC29" s="63">
        <f t="shared" si="154"/>
        <v>4764.9835463368481</v>
      </c>
      <c r="FD29" s="63">
        <f t="shared" si="65"/>
        <v>1994.6499657573418</v>
      </c>
      <c r="FE29" s="63">
        <f t="shared" si="66"/>
        <v>1595.7199726058734</v>
      </c>
      <c r="FF29" s="63">
        <f t="shared" si="67"/>
        <v>27623.093022242596</v>
      </c>
      <c r="FG29" s="63">
        <f t="shared" si="68"/>
        <v>22098.474417794077</v>
      </c>
      <c r="FH29" s="63">
        <f t="shared" si="155"/>
        <v>299.19749486360126</v>
      </c>
      <c r="FI29" s="63">
        <f t="shared" si="156"/>
        <v>239.357995890881</v>
      </c>
      <c r="FJ29" s="63">
        <f t="shared" si="157"/>
        <v>4143.4639533363888</v>
      </c>
      <c r="FK29" s="63">
        <f t="shared" si="158"/>
        <v>3314.7711626691116</v>
      </c>
      <c r="FL29" s="63">
        <f t="shared" si="69"/>
        <v>2119.3155886171758</v>
      </c>
      <c r="FM29" s="63">
        <f t="shared" si="70"/>
        <v>1695.4524708937406</v>
      </c>
      <c r="FN29" s="63">
        <f t="shared" si="71"/>
        <v>29349.536336132758</v>
      </c>
      <c r="FO29" s="63">
        <f t="shared" si="72"/>
        <v>23479.629068906208</v>
      </c>
      <c r="FP29" s="63">
        <f t="shared" si="159"/>
        <v>317.89733829257636</v>
      </c>
      <c r="FQ29" s="63">
        <f t="shared" si="160"/>
        <v>254.31787063406108</v>
      </c>
      <c r="FR29" s="63">
        <f t="shared" si="161"/>
        <v>4402.4304504199135</v>
      </c>
      <c r="FS29" s="63">
        <f t="shared" si="162"/>
        <v>3521.9443603359309</v>
      </c>
      <c r="FT29" s="63">
        <f t="shared" si="73"/>
        <v>498.66249143933544</v>
      </c>
      <c r="FU29" s="63">
        <f t="shared" si="74"/>
        <v>398.92999315146835</v>
      </c>
      <c r="FV29" s="63">
        <f t="shared" si="75"/>
        <v>6905.773255560649</v>
      </c>
      <c r="FW29" s="63">
        <f t="shared" si="76"/>
        <v>5524.6186044485194</v>
      </c>
      <c r="FX29" s="63">
        <f t="shared" si="163"/>
        <v>74.799373715900316</v>
      </c>
      <c r="FY29" s="63">
        <f t="shared" si="164"/>
        <v>59.83949897272025</v>
      </c>
      <c r="FZ29" s="63">
        <f t="shared" si="165"/>
        <v>1035.8659883340972</v>
      </c>
      <c r="GA29" s="63">
        <f t="shared" si="166"/>
        <v>828.6927906672779</v>
      </c>
      <c r="GB29" s="90">
        <f t="shared" si="167"/>
        <v>185110.89367499965</v>
      </c>
      <c r="GC29" s="93">
        <f t="shared" si="168"/>
        <v>148088.71493999966</v>
      </c>
      <c r="GD29" s="94">
        <f t="shared" si="169"/>
        <v>155032.71493999966</v>
      </c>
    </row>
    <row r="30" spans="1:186" x14ac:dyDescent="0.5">
      <c r="A30" s="19" t="s">
        <v>258</v>
      </c>
      <c r="B30" s="19" t="s">
        <v>46</v>
      </c>
      <c r="C30" s="19" t="s">
        <v>95</v>
      </c>
      <c r="D30" s="19" t="s">
        <v>34</v>
      </c>
      <c r="E30" s="19" t="s">
        <v>184</v>
      </c>
      <c r="F30" s="85">
        <v>191573.47439999989</v>
      </c>
      <c r="G30" s="86">
        <v>95786.737199999945</v>
      </c>
      <c r="H30" s="86">
        <v>3</v>
      </c>
      <c r="I30" s="63">
        <v>73969.486867082378</v>
      </c>
      <c r="J30" s="87">
        <f t="shared" si="77"/>
        <v>0.3861154948447415</v>
      </c>
      <c r="K30" s="88">
        <v>95786.737199999945</v>
      </c>
      <c r="L30" s="63">
        <f t="shared" si="0"/>
        <v>36984.743433541189</v>
      </c>
      <c r="M30" s="63">
        <v>9325.5131329176857</v>
      </c>
      <c r="N30" s="87">
        <f t="shared" si="78"/>
        <v>4.8678519623475025E-2</v>
      </c>
      <c r="O30" s="63">
        <f t="shared" si="79"/>
        <v>4662.7565664588428</v>
      </c>
      <c r="P30" s="63">
        <v>0</v>
      </c>
      <c r="Q30" s="87">
        <f t="shared" si="80"/>
        <v>0</v>
      </c>
      <c r="R30" s="63">
        <f t="shared" si="81"/>
        <v>0</v>
      </c>
      <c r="S30" s="63">
        <v>0</v>
      </c>
      <c r="T30" s="87">
        <f t="shared" si="82"/>
        <v>0</v>
      </c>
      <c r="U30" s="63">
        <f t="shared" si="83"/>
        <v>0</v>
      </c>
      <c r="V30" s="63">
        <v>83295</v>
      </c>
      <c r="W30" s="63">
        <f t="shared" si="1"/>
        <v>41647.500000000029</v>
      </c>
      <c r="X30" s="88">
        <v>7204.3305785936864</v>
      </c>
      <c r="Y30" s="87">
        <f t="shared" si="84"/>
        <v>3.7606096570296843E-2</v>
      </c>
      <c r="Z30" s="88">
        <f t="shared" si="85"/>
        <v>3602.1652892968432</v>
      </c>
      <c r="AA30" s="88">
        <v>101074.14382140622</v>
      </c>
      <c r="AB30" s="87">
        <f t="shared" si="86"/>
        <v>0.52759988896148702</v>
      </c>
      <c r="AC30" s="88">
        <f t="shared" si="87"/>
        <v>50537.071910703111</v>
      </c>
      <c r="AD30" s="63">
        <f t="shared" si="2"/>
        <v>108278.4743999999</v>
      </c>
      <c r="AE30" s="63">
        <f t="shared" si="88"/>
        <v>54139.237199999952</v>
      </c>
      <c r="AF30" s="89">
        <f t="shared" si="3"/>
        <v>191573.47439999989</v>
      </c>
      <c r="AG30" s="89">
        <f t="shared" si="89"/>
        <v>95786.737199999974</v>
      </c>
      <c r="AH30" s="63">
        <f t="shared" si="4"/>
        <v>13314.507636074828</v>
      </c>
      <c r="AI30" s="63">
        <f t="shared" si="5"/>
        <v>6657.253818037414</v>
      </c>
      <c r="AJ30" s="63">
        <f t="shared" si="6"/>
        <v>0</v>
      </c>
      <c r="AK30" s="63">
        <f t="shared" si="7"/>
        <v>0</v>
      </c>
      <c r="AL30" s="63">
        <f t="shared" si="90"/>
        <v>1997.1761454112241</v>
      </c>
      <c r="AM30" s="63">
        <f t="shared" si="91"/>
        <v>998.58807270561203</v>
      </c>
      <c r="AN30" s="63">
        <f t="shared" si="92"/>
        <v>0</v>
      </c>
      <c r="AO30" s="63">
        <f t="shared" si="93"/>
        <v>0</v>
      </c>
      <c r="AP30" s="63">
        <f t="shared" si="8"/>
        <v>16273.287110758123</v>
      </c>
      <c r="AQ30" s="63">
        <f t="shared" si="9"/>
        <v>8136.6435553790616</v>
      </c>
      <c r="AR30" s="63">
        <f t="shared" si="10"/>
        <v>0</v>
      </c>
      <c r="AS30" s="63">
        <f t="shared" si="11"/>
        <v>0</v>
      </c>
      <c r="AT30" s="63">
        <f t="shared" si="94"/>
        <v>2440.9930666137184</v>
      </c>
      <c r="AU30" s="63">
        <f t="shared" si="95"/>
        <v>1220.4965333068592</v>
      </c>
      <c r="AV30" s="63">
        <f t="shared" si="96"/>
        <v>0</v>
      </c>
      <c r="AW30" s="63">
        <f t="shared" si="97"/>
        <v>0</v>
      </c>
      <c r="AX30" s="63">
        <f t="shared" si="12"/>
        <v>16273.287110758123</v>
      </c>
      <c r="AY30" s="63">
        <f t="shared" si="13"/>
        <v>8136.6435553790616</v>
      </c>
      <c r="AZ30" s="63">
        <f t="shared" si="14"/>
        <v>0</v>
      </c>
      <c r="BA30" s="63">
        <f t="shared" si="15"/>
        <v>0</v>
      </c>
      <c r="BB30" s="63">
        <f t="shared" si="98"/>
        <v>2440.9930666137184</v>
      </c>
      <c r="BC30" s="63">
        <f t="shared" si="99"/>
        <v>1220.4965333068592</v>
      </c>
      <c r="BD30" s="63">
        <f t="shared" si="100"/>
        <v>0</v>
      </c>
      <c r="BE30" s="63">
        <f t="shared" si="101"/>
        <v>0</v>
      </c>
      <c r="BF30" s="63">
        <f t="shared" si="16"/>
        <v>11835.11789873318</v>
      </c>
      <c r="BG30" s="63">
        <f t="shared" si="17"/>
        <v>5917.5589493665902</v>
      </c>
      <c r="BH30" s="63">
        <f t="shared" si="18"/>
        <v>0</v>
      </c>
      <c r="BI30" s="63">
        <f t="shared" si="19"/>
        <v>0</v>
      </c>
      <c r="BJ30" s="63">
        <f t="shared" si="102"/>
        <v>1775.267684809977</v>
      </c>
      <c r="BK30" s="63">
        <f t="shared" si="103"/>
        <v>887.63384240498851</v>
      </c>
      <c r="BL30" s="63">
        <f t="shared" si="104"/>
        <v>0</v>
      </c>
      <c r="BM30" s="63">
        <f t="shared" si="105"/>
        <v>0</v>
      </c>
      <c r="BN30" s="63">
        <f t="shared" si="20"/>
        <v>12574.812767404004</v>
      </c>
      <c r="BO30" s="63">
        <f t="shared" si="21"/>
        <v>6287.4063837020021</v>
      </c>
      <c r="BP30" s="63">
        <f t="shared" si="22"/>
        <v>0</v>
      </c>
      <c r="BQ30" s="63">
        <f t="shared" si="23"/>
        <v>0</v>
      </c>
      <c r="BR30" s="63">
        <f t="shared" si="106"/>
        <v>1886.2219151106005</v>
      </c>
      <c r="BS30" s="63">
        <f t="shared" si="107"/>
        <v>943.11095755530027</v>
      </c>
      <c r="BT30" s="63">
        <f t="shared" si="108"/>
        <v>0</v>
      </c>
      <c r="BU30" s="63">
        <f t="shared" si="109"/>
        <v>0</v>
      </c>
      <c r="BV30" s="63">
        <f t="shared" si="24"/>
        <v>3698.4743433541189</v>
      </c>
      <c r="BW30" s="63">
        <f t="shared" si="25"/>
        <v>1849.2371716770595</v>
      </c>
      <c r="BX30" s="63">
        <f t="shared" si="26"/>
        <v>0</v>
      </c>
      <c r="BY30" s="63">
        <f t="shared" si="27"/>
        <v>0</v>
      </c>
      <c r="BZ30" s="63">
        <f t="shared" si="110"/>
        <v>554.77115150311784</v>
      </c>
      <c r="CA30" s="63">
        <f t="shared" si="111"/>
        <v>277.38557575155892</v>
      </c>
      <c r="CB30" s="63">
        <f t="shared" si="112"/>
        <v>0</v>
      </c>
      <c r="CC30" s="63">
        <f t="shared" si="113"/>
        <v>0</v>
      </c>
      <c r="CD30" s="90">
        <f t="shared" si="114"/>
        <v>73969.486867082378</v>
      </c>
      <c r="CE30" s="90">
        <f t="shared" si="115"/>
        <v>36984.743433541189</v>
      </c>
      <c r="CF30" s="63">
        <f t="shared" si="28"/>
        <v>1678.5923639251835</v>
      </c>
      <c r="CG30" s="63">
        <f t="shared" si="29"/>
        <v>839.29618196259173</v>
      </c>
      <c r="CH30" s="63">
        <f t="shared" si="30"/>
        <v>0</v>
      </c>
      <c r="CI30" s="63">
        <f t="shared" si="31"/>
        <v>0</v>
      </c>
      <c r="CJ30" s="63">
        <f t="shared" si="116"/>
        <v>251.7888545887775</v>
      </c>
      <c r="CK30" s="63">
        <f t="shared" si="117"/>
        <v>125.89442729438875</v>
      </c>
      <c r="CL30" s="63">
        <f t="shared" si="118"/>
        <v>0</v>
      </c>
      <c r="CM30" s="63">
        <f t="shared" si="119"/>
        <v>0</v>
      </c>
      <c r="CN30" s="63">
        <f t="shared" si="32"/>
        <v>2051.612889241891</v>
      </c>
      <c r="CO30" s="63">
        <f t="shared" si="33"/>
        <v>1025.8064446209455</v>
      </c>
      <c r="CP30" s="63">
        <f t="shared" si="34"/>
        <v>0</v>
      </c>
      <c r="CQ30" s="63">
        <f t="shared" si="35"/>
        <v>0</v>
      </c>
      <c r="CR30" s="63">
        <f t="shared" si="120"/>
        <v>307.74193338628362</v>
      </c>
      <c r="CS30" s="63">
        <f t="shared" si="121"/>
        <v>153.87096669314181</v>
      </c>
      <c r="CT30" s="63">
        <f t="shared" si="122"/>
        <v>0</v>
      </c>
      <c r="CU30" s="63">
        <f t="shared" si="123"/>
        <v>0</v>
      </c>
      <c r="CV30" s="63">
        <f t="shared" si="36"/>
        <v>2051.612889241891</v>
      </c>
      <c r="CW30" s="63">
        <f t="shared" si="37"/>
        <v>1025.8064446209455</v>
      </c>
      <c r="CX30" s="63">
        <f t="shared" si="38"/>
        <v>0</v>
      </c>
      <c r="CY30" s="63">
        <f t="shared" si="39"/>
        <v>0</v>
      </c>
      <c r="CZ30" s="63">
        <f t="shared" si="124"/>
        <v>307.74193338628362</v>
      </c>
      <c r="DA30" s="63">
        <f t="shared" si="125"/>
        <v>153.87096669314181</v>
      </c>
      <c r="DB30" s="63">
        <f t="shared" si="126"/>
        <v>0</v>
      </c>
      <c r="DC30" s="63">
        <f t="shared" si="127"/>
        <v>0</v>
      </c>
      <c r="DD30" s="63">
        <f t="shared" si="40"/>
        <v>1492.0821012668298</v>
      </c>
      <c r="DE30" s="63">
        <f t="shared" si="41"/>
        <v>746.0410506334149</v>
      </c>
      <c r="DF30" s="63">
        <f t="shared" si="42"/>
        <v>0</v>
      </c>
      <c r="DG30" s="63">
        <f t="shared" si="43"/>
        <v>0</v>
      </c>
      <c r="DH30" s="63">
        <f t="shared" si="128"/>
        <v>223.81231519002446</v>
      </c>
      <c r="DI30" s="63">
        <f t="shared" si="129"/>
        <v>111.90615759501223</v>
      </c>
      <c r="DJ30" s="63">
        <f t="shared" si="130"/>
        <v>0</v>
      </c>
      <c r="DK30" s="63">
        <f t="shared" si="131"/>
        <v>0</v>
      </c>
      <c r="DL30" s="63">
        <f t="shared" si="44"/>
        <v>1585.3372325960067</v>
      </c>
      <c r="DM30" s="63">
        <f t="shared" si="45"/>
        <v>792.66861629800337</v>
      </c>
      <c r="DN30" s="63">
        <f t="shared" si="46"/>
        <v>0</v>
      </c>
      <c r="DO30" s="63">
        <f t="shared" si="47"/>
        <v>0</v>
      </c>
      <c r="DP30" s="63">
        <f t="shared" si="132"/>
        <v>237.80058488940099</v>
      </c>
      <c r="DQ30" s="63">
        <f t="shared" si="133"/>
        <v>118.9002924447005</v>
      </c>
      <c r="DR30" s="63">
        <f t="shared" si="134"/>
        <v>0</v>
      </c>
      <c r="DS30" s="63">
        <f t="shared" si="135"/>
        <v>0</v>
      </c>
      <c r="DT30" s="63">
        <f t="shared" si="48"/>
        <v>466.27565664588428</v>
      </c>
      <c r="DU30" s="63">
        <f t="shared" si="49"/>
        <v>233.13782832294214</v>
      </c>
      <c r="DV30" s="63">
        <f t="shared" si="50"/>
        <v>0</v>
      </c>
      <c r="DW30" s="63">
        <f t="shared" si="51"/>
        <v>0</v>
      </c>
      <c r="DX30" s="63">
        <f t="shared" si="136"/>
        <v>69.94134849688264</v>
      </c>
      <c r="DY30" s="63">
        <f t="shared" si="137"/>
        <v>34.97067424844132</v>
      </c>
      <c r="DZ30" s="63">
        <f t="shared" si="138"/>
        <v>0</v>
      </c>
      <c r="EA30" s="63">
        <f t="shared" si="139"/>
        <v>0</v>
      </c>
      <c r="EB30" s="90">
        <f t="shared" si="140"/>
        <v>9325.5131329176857</v>
      </c>
      <c r="EC30" s="90">
        <f t="shared" si="141"/>
        <v>4662.7565664588428</v>
      </c>
      <c r="ED30" s="91">
        <f t="shared" si="52"/>
        <v>83295.000000000058</v>
      </c>
      <c r="EE30" s="92">
        <f t="shared" si="142"/>
        <v>41647.500000000029</v>
      </c>
      <c r="EF30" s="63">
        <f t="shared" si="53"/>
        <v>1296.7795041468635</v>
      </c>
      <c r="EG30" s="63">
        <f t="shared" si="54"/>
        <v>648.38975207343174</v>
      </c>
      <c r="EH30" s="63">
        <f t="shared" si="55"/>
        <v>18193.34588785312</v>
      </c>
      <c r="EI30" s="63">
        <f t="shared" si="56"/>
        <v>9096.67294392656</v>
      </c>
      <c r="EJ30" s="63">
        <f t="shared" si="143"/>
        <v>194.5169256220295</v>
      </c>
      <c r="EK30" s="63">
        <f t="shared" si="144"/>
        <v>97.258462811014752</v>
      </c>
      <c r="EL30" s="63">
        <f t="shared" si="145"/>
        <v>2729.001883177968</v>
      </c>
      <c r="EM30" s="63">
        <f t="shared" si="146"/>
        <v>1364.500941588984</v>
      </c>
      <c r="EN30" s="63">
        <f t="shared" si="57"/>
        <v>1584.9527272906109</v>
      </c>
      <c r="EO30" s="63">
        <f t="shared" si="58"/>
        <v>792.47636364530547</v>
      </c>
      <c r="EP30" s="63">
        <f t="shared" si="59"/>
        <v>22236.311640709369</v>
      </c>
      <c r="EQ30" s="63">
        <f t="shared" si="60"/>
        <v>11118.155820354685</v>
      </c>
      <c r="ER30" s="63">
        <f t="shared" si="147"/>
        <v>237.74290909359163</v>
      </c>
      <c r="ES30" s="63">
        <f t="shared" si="148"/>
        <v>118.87145454679582</v>
      </c>
      <c r="ET30" s="63">
        <f t="shared" si="149"/>
        <v>3335.4467461064055</v>
      </c>
      <c r="EU30" s="63">
        <f t="shared" si="150"/>
        <v>1667.7233730532027</v>
      </c>
      <c r="EV30" s="63">
        <f t="shared" si="61"/>
        <v>1656.996033076548</v>
      </c>
      <c r="EW30" s="63">
        <f t="shared" si="62"/>
        <v>828.49801653827399</v>
      </c>
      <c r="EX30" s="63">
        <f t="shared" si="63"/>
        <v>23247.053078923433</v>
      </c>
      <c r="EY30" s="63">
        <f t="shared" si="64"/>
        <v>11623.526539461716</v>
      </c>
      <c r="EZ30" s="63">
        <f t="shared" si="151"/>
        <v>248.5494049614822</v>
      </c>
      <c r="FA30" s="63">
        <f t="shared" si="152"/>
        <v>124.2747024807411</v>
      </c>
      <c r="FB30" s="63">
        <f t="shared" si="153"/>
        <v>3487.057961838515</v>
      </c>
      <c r="FC30" s="63">
        <f t="shared" si="154"/>
        <v>1743.5289809192575</v>
      </c>
      <c r="FD30" s="63">
        <f t="shared" si="65"/>
        <v>1152.6928925749899</v>
      </c>
      <c r="FE30" s="63">
        <f t="shared" si="66"/>
        <v>576.34644628749493</v>
      </c>
      <c r="FF30" s="63">
        <f t="shared" si="67"/>
        <v>16171.863011424995</v>
      </c>
      <c r="FG30" s="63">
        <f t="shared" si="68"/>
        <v>8085.9315057124977</v>
      </c>
      <c r="FH30" s="63">
        <f t="shared" si="155"/>
        <v>172.90393388624847</v>
      </c>
      <c r="FI30" s="63">
        <f t="shared" si="156"/>
        <v>86.451966943124233</v>
      </c>
      <c r="FJ30" s="63">
        <f t="shared" si="157"/>
        <v>2425.779451713749</v>
      </c>
      <c r="FK30" s="63">
        <f t="shared" si="158"/>
        <v>1212.8897258568745</v>
      </c>
      <c r="FL30" s="63">
        <f t="shared" si="69"/>
        <v>1224.7361983609267</v>
      </c>
      <c r="FM30" s="63">
        <f t="shared" si="70"/>
        <v>612.36809918046333</v>
      </c>
      <c r="FN30" s="63">
        <f t="shared" si="71"/>
        <v>17182.60444963906</v>
      </c>
      <c r="FO30" s="63">
        <f t="shared" si="72"/>
        <v>8591.3022248195302</v>
      </c>
      <c r="FP30" s="63">
        <f t="shared" si="159"/>
        <v>183.710429754139</v>
      </c>
      <c r="FQ30" s="63">
        <f t="shared" si="160"/>
        <v>91.8552148770695</v>
      </c>
      <c r="FR30" s="63">
        <f t="shared" si="161"/>
        <v>2577.390667445859</v>
      </c>
      <c r="FS30" s="63">
        <f t="shared" si="162"/>
        <v>1288.6953337229295</v>
      </c>
      <c r="FT30" s="63">
        <f t="shared" si="73"/>
        <v>288.17322314374746</v>
      </c>
      <c r="FU30" s="63">
        <f t="shared" si="74"/>
        <v>144.08661157187373</v>
      </c>
      <c r="FV30" s="63">
        <f t="shared" si="75"/>
        <v>4042.9657528562489</v>
      </c>
      <c r="FW30" s="63">
        <f t="shared" si="76"/>
        <v>2021.4828764281244</v>
      </c>
      <c r="FX30" s="63">
        <f t="shared" si="163"/>
        <v>43.225983471562117</v>
      </c>
      <c r="FY30" s="63">
        <f t="shared" si="164"/>
        <v>21.612991735781058</v>
      </c>
      <c r="FZ30" s="63">
        <f t="shared" si="165"/>
        <v>606.44486292843726</v>
      </c>
      <c r="GA30" s="63">
        <f t="shared" si="166"/>
        <v>303.22243146421863</v>
      </c>
      <c r="GB30" s="90">
        <f t="shared" si="167"/>
        <v>108278.47439999993</v>
      </c>
      <c r="GC30" s="93">
        <f t="shared" si="168"/>
        <v>54139.237199999967</v>
      </c>
      <c r="GD30" s="94">
        <f t="shared" si="169"/>
        <v>95786.737200000003</v>
      </c>
    </row>
    <row r="31" spans="1:186" x14ac:dyDescent="0.5">
      <c r="A31" s="19" t="s">
        <v>258</v>
      </c>
      <c r="B31" s="19" t="s">
        <v>46</v>
      </c>
      <c r="C31" s="19" t="s">
        <v>95</v>
      </c>
      <c r="D31" s="19" t="s">
        <v>35</v>
      </c>
      <c r="E31" s="19" t="s">
        <v>185</v>
      </c>
      <c r="F31" s="85">
        <v>123332.27669999993</v>
      </c>
      <c r="G31" s="86">
        <v>67832.752184999961</v>
      </c>
      <c r="H31" s="86">
        <v>4</v>
      </c>
      <c r="I31" s="63">
        <v>22552.710630627404</v>
      </c>
      <c r="J31" s="87">
        <f t="shared" si="77"/>
        <v>0.18286138255183459</v>
      </c>
      <c r="K31" s="88">
        <v>67832.752184999961</v>
      </c>
      <c r="L31" s="63">
        <f t="shared" si="0"/>
        <v>12403.990846845072</v>
      </c>
      <c r="M31" s="63">
        <v>8814.2893693726073</v>
      </c>
      <c r="N31" s="87">
        <f t="shared" si="78"/>
        <v>7.146782338911134E-2</v>
      </c>
      <c r="O31" s="63">
        <f t="shared" si="79"/>
        <v>4847.8591531549337</v>
      </c>
      <c r="P31" s="63">
        <v>0</v>
      </c>
      <c r="Q31" s="87">
        <f t="shared" si="80"/>
        <v>0</v>
      </c>
      <c r="R31" s="63">
        <f t="shared" si="81"/>
        <v>0</v>
      </c>
      <c r="S31" s="63">
        <v>0</v>
      </c>
      <c r="T31" s="87">
        <f t="shared" si="82"/>
        <v>0</v>
      </c>
      <c r="U31" s="63">
        <f t="shared" si="83"/>
        <v>0</v>
      </c>
      <c r="V31" s="63">
        <v>31367</v>
      </c>
      <c r="W31" s="63">
        <f t="shared" si="1"/>
        <v>17251.850000000006</v>
      </c>
      <c r="X31" s="88">
        <v>10288.809093917058</v>
      </c>
      <c r="Y31" s="87">
        <f t="shared" si="84"/>
        <v>8.3423491151015647E-2</v>
      </c>
      <c r="Z31" s="88">
        <f t="shared" si="85"/>
        <v>5658.8450016543811</v>
      </c>
      <c r="AA31" s="88">
        <v>81676.467606082864</v>
      </c>
      <c r="AB31" s="87">
        <f t="shared" si="86"/>
        <v>0.66224730290803846</v>
      </c>
      <c r="AC31" s="88">
        <f t="shared" si="87"/>
        <v>44922.057183345576</v>
      </c>
      <c r="AD31" s="63">
        <f t="shared" si="2"/>
        <v>91965.276699999929</v>
      </c>
      <c r="AE31" s="63">
        <f t="shared" si="88"/>
        <v>50580.902184999955</v>
      </c>
      <c r="AF31" s="89">
        <f t="shared" si="3"/>
        <v>123332.27669999993</v>
      </c>
      <c r="AG31" s="89">
        <f t="shared" si="89"/>
        <v>67832.752184999961</v>
      </c>
      <c r="AH31" s="63">
        <f t="shared" si="4"/>
        <v>4059.4879135129327</v>
      </c>
      <c r="AI31" s="63">
        <f t="shared" si="5"/>
        <v>2232.7183524321131</v>
      </c>
      <c r="AJ31" s="63">
        <f t="shared" si="6"/>
        <v>0</v>
      </c>
      <c r="AK31" s="63">
        <f t="shared" si="7"/>
        <v>0</v>
      </c>
      <c r="AL31" s="63">
        <f t="shared" si="90"/>
        <v>608.9231870269399</v>
      </c>
      <c r="AM31" s="63">
        <f t="shared" si="91"/>
        <v>334.90775286481693</v>
      </c>
      <c r="AN31" s="63">
        <f t="shared" si="92"/>
        <v>0</v>
      </c>
      <c r="AO31" s="63">
        <f t="shared" si="93"/>
        <v>0</v>
      </c>
      <c r="AP31" s="63">
        <f t="shared" si="8"/>
        <v>4961.5963387380289</v>
      </c>
      <c r="AQ31" s="63">
        <f t="shared" si="9"/>
        <v>2728.8779863059158</v>
      </c>
      <c r="AR31" s="63">
        <f t="shared" si="10"/>
        <v>0</v>
      </c>
      <c r="AS31" s="63">
        <f t="shared" si="11"/>
        <v>0</v>
      </c>
      <c r="AT31" s="63">
        <f t="shared" si="94"/>
        <v>744.23945081070428</v>
      </c>
      <c r="AU31" s="63">
        <f t="shared" si="95"/>
        <v>409.33169794588736</v>
      </c>
      <c r="AV31" s="63">
        <f t="shared" si="96"/>
        <v>0</v>
      </c>
      <c r="AW31" s="63">
        <f t="shared" si="97"/>
        <v>0</v>
      </c>
      <c r="AX31" s="63">
        <f t="shared" si="12"/>
        <v>4961.5963387380289</v>
      </c>
      <c r="AY31" s="63">
        <f t="shared" si="13"/>
        <v>2728.8779863059158</v>
      </c>
      <c r="AZ31" s="63">
        <f t="shared" si="14"/>
        <v>0</v>
      </c>
      <c r="BA31" s="63">
        <f t="shared" si="15"/>
        <v>0</v>
      </c>
      <c r="BB31" s="63">
        <f t="shared" si="98"/>
        <v>744.23945081070428</v>
      </c>
      <c r="BC31" s="63">
        <f t="shared" si="99"/>
        <v>409.33169794588736</v>
      </c>
      <c r="BD31" s="63">
        <f t="shared" si="100"/>
        <v>0</v>
      </c>
      <c r="BE31" s="63">
        <f t="shared" si="101"/>
        <v>0</v>
      </c>
      <c r="BF31" s="63">
        <f t="shared" si="16"/>
        <v>3608.4337009003848</v>
      </c>
      <c r="BG31" s="63">
        <f t="shared" si="17"/>
        <v>1984.6385354952115</v>
      </c>
      <c r="BH31" s="63">
        <f t="shared" si="18"/>
        <v>0</v>
      </c>
      <c r="BI31" s="63">
        <f t="shared" si="19"/>
        <v>0</v>
      </c>
      <c r="BJ31" s="63">
        <f t="shared" si="102"/>
        <v>541.26505513505765</v>
      </c>
      <c r="BK31" s="63">
        <f t="shared" si="103"/>
        <v>297.69578032428171</v>
      </c>
      <c r="BL31" s="63">
        <f t="shared" si="104"/>
        <v>0</v>
      </c>
      <c r="BM31" s="63">
        <f t="shared" si="105"/>
        <v>0</v>
      </c>
      <c r="BN31" s="63">
        <f t="shared" si="20"/>
        <v>3833.960807206659</v>
      </c>
      <c r="BO31" s="63">
        <f t="shared" si="21"/>
        <v>2108.6784439636626</v>
      </c>
      <c r="BP31" s="63">
        <f t="shared" si="22"/>
        <v>0</v>
      </c>
      <c r="BQ31" s="63">
        <f t="shared" si="23"/>
        <v>0</v>
      </c>
      <c r="BR31" s="63">
        <f t="shared" si="106"/>
        <v>575.09412108099878</v>
      </c>
      <c r="BS31" s="63">
        <f t="shared" si="107"/>
        <v>316.30176659454941</v>
      </c>
      <c r="BT31" s="63">
        <f t="shared" si="108"/>
        <v>0</v>
      </c>
      <c r="BU31" s="63">
        <f t="shared" si="109"/>
        <v>0</v>
      </c>
      <c r="BV31" s="63">
        <f t="shared" si="24"/>
        <v>1127.6355315313701</v>
      </c>
      <c r="BW31" s="63">
        <f t="shared" si="25"/>
        <v>620.19954234225361</v>
      </c>
      <c r="BX31" s="63">
        <f t="shared" si="26"/>
        <v>0</v>
      </c>
      <c r="BY31" s="63">
        <f t="shared" si="27"/>
        <v>0</v>
      </c>
      <c r="BZ31" s="63">
        <f t="shared" si="110"/>
        <v>169.14532972970551</v>
      </c>
      <c r="CA31" s="63">
        <f t="shared" si="111"/>
        <v>93.029931351338035</v>
      </c>
      <c r="CB31" s="63">
        <f t="shared" si="112"/>
        <v>0</v>
      </c>
      <c r="CC31" s="63">
        <f t="shared" si="113"/>
        <v>0</v>
      </c>
      <c r="CD31" s="90">
        <f t="shared" si="114"/>
        <v>22552.710630627404</v>
      </c>
      <c r="CE31" s="90">
        <f t="shared" si="115"/>
        <v>12403.990846845072</v>
      </c>
      <c r="CF31" s="63">
        <f t="shared" si="28"/>
        <v>1586.5720864870693</v>
      </c>
      <c r="CG31" s="63">
        <f t="shared" si="29"/>
        <v>872.61464756788803</v>
      </c>
      <c r="CH31" s="63">
        <f t="shared" si="30"/>
        <v>0</v>
      </c>
      <c r="CI31" s="63">
        <f t="shared" si="31"/>
        <v>0</v>
      </c>
      <c r="CJ31" s="63">
        <f t="shared" si="116"/>
        <v>237.98581297306038</v>
      </c>
      <c r="CK31" s="63">
        <f t="shared" si="117"/>
        <v>130.89219713518321</v>
      </c>
      <c r="CL31" s="63">
        <f t="shared" si="118"/>
        <v>0</v>
      </c>
      <c r="CM31" s="63">
        <f t="shared" si="119"/>
        <v>0</v>
      </c>
      <c r="CN31" s="63">
        <f t="shared" si="32"/>
        <v>1939.1436612619736</v>
      </c>
      <c r="CO31" s="63">
        <f t="shared" si="33"/>
        <v>1066.5290136940855</v>
      </c>
      <c r="CP31" s="63">
        <f t="shared" si="34"/>
        <v>0</v>
      </c>
      <c r="CQ31" s="63">
        <f t="shared" si="35"/>
        <v>0</v>
      </c>
      <c r="CR31" s="63">
        <f t="shared" si="120"/>
        <v>290.87154918929605</v>
      </c>
      <c r="CS31" s="63">
        <f t="shared" si="121"/>
        <v>159.97935205411281</v>
      </c>
      <c r="CT31" s="63">
        <f t="shared" si="122"/>
        <v>0</v>
      </c>
      <c r="CU31" s="63">
        <f t="shared" si="123"/>
        <v>0</v>
      </c>
      <c r="CV31" s="63">
        <f t="shared" si="36"/>
        <v>1939.1436612619736</v>
      </c>
      <c r="CW31" s="63">
        <f t="shared" si="37"/>
        <v>1066.5290136940855</v>
      </c>
      <c r="CX31" s="63">
        <f t="shared" si="38"/>
        <v>0</v>
      </c>
      <c r="CY31" s="63">
        <f t="shared" si="39"/>
        <v>0</v>
      </c>
      <c r="CZ31" s="63">
        <f t="shared" si="124"/>
        <v>290.87154918929605</v>
      </c>
      <c r="DA31" s="63">
        <f t="shared" si="125"/>
        <v>159.97935205411281</v>
      </c>
      <c r="DB31" s="63">
        <f t="shared" si="126"/>
        <v>0</v>
      </c>
      <c r="DC31" s="63">
        <f t="shared" si="127"/>
        <v>0</v>
      </c>
      <c r="DD31" s="63">
        <f t="shared" si="40"/>
        <v>1410.2862990996173</v>
      </c>
      <c r="DE31" s="63">
        <f t="shared" si="41"/>
        <v>775.65746450478946</v>
      </c>
      <c r="DF31" s="63">
        <f t="shared" si="42"/>
        <v>0</v>
      </c>
      <c r="DG31" s="63">
        <f t="shared" si="43"/>
        <v>0</v>
      </c>
      <c r="DH31" s="63">
        <f t="shared" si="128"/>
        <v>211.5429448649426</v>
      </c>
      <c r="DI31" s="63">
        <f t="shared" si="129"/>
        <v>116.34861967571841</v>
      </c>
      <c r="DJ31" s="63">
        <f t="shared" si="130"/>
        <v>0</v>
      </c>
      <c r="DK31" s="63">
        <f t="shared" si="131"/>
        <v>0</v>
      </c>
      <c r="DL31" s="63">
        <f t="shared" si="44"/>
        <v>1498.4291927933434</v>
      </c>
      <c r="DM31" s="63">
        <f t="shared" si="45"/>
        <v>824.1360560363388</v>
      </c>
      <c r="DN31" s="63">
        <f t="shared" si="46"/>
        <v>0</v>
      </c>
      <c r="DO31" s="63">
        <f t="shared" si="47"/>
        <v>0</v>
      </c>
      <c r="DP31" s="63">
        <f t="shared" si="132"/>
        <v>224.7643789190015</v>
      </c>
      <c r="DQ31" s="63">
        <f t="shared" si="133"/>
        <v>123.62040840545082</v>
      </c>
      <c r="DR31" s="63">
        <f t="shared" si="134"/>
        <v>0</v>
      </c>
      <c r="DS31" s="63">
        <f t="shared" si="135"/>
        <v>0</v>
      </c>
      <c r="DT31" s="63">
        <f t="shared" si="48"/>
        <v>440.7144684686304</v>
      </c>
      <c r="DU31" s="63">
        <f t="shared" si="49"/>
        <v>242.39295765774671</v>
      </c>
      <c r="DV31" s="63">
        <f t="shared" si="50"/>
        <v>0</v>
      </c>
      <c r="DW31" s="63">
        <f t="shared" si="51"/>
        <v>0</v>
      </c>
      <c r="DX31" s="63">
        <f t="shared" si="136"/>
        <v>66.10717027029456</v>
      </c>
      <c r="DY31" s="63">
        <f t="shared" si="137"/>
        <v>36.358943648662006</v>
      </c>
      <c r="DZ31" s="63">
        <f t="shared" si="138"/>
        <v>0</v>
      </c>
      <c r="EA31" s="63">
        <f t="shared" si="139"/>
        <v>0</v>
      </c>
      <c r="EB31" s="90">
        <f t="shared" si="140"/>
        <v>8814.2893693726073</v>
      </c>
      <c r="EC31" s="90">
        <f t="shared" si="141"/>
        <v>4847.8591531549346</v>
      </c>
      <c r="ED31" s="91">
        <f t="shared" si="52"/>
        <v>31367.000000000011</v>
      </c>
      <c r="EE31" s="92">
        <f t="shared" si="142"/>
        <v>17251.850000000006</v>
      </c>
      <c r="EF31" s="63">
        <f t="shared" si="53"/>
        <v>1851.9856369050704</v>
      </c>
      <c r="EG31" s="63">
        <f t="shared" si="54"/>
        <v>1018.5921002977885</v>
      </c>
      <c r="EH31" s="63">
        <f t="shared" si="55"/>
        <v>14701.764169094915</v>
      </c>
      <c r="EI31" s="63">
        <f t="shared" si="56"/>
        <v>8085.9702930022031</v>
      </c>
      <c r="EJ31" s="63">
        <f t="shared" si="143"/>
        <v>277.79784553576053</v>
      </c>
      <c r="EK31" s="63">
        <f t="shared" si="144"/>
        <v>152.78881504466827</v>
      </c>
      <c r="EL31" s="63">
        <f t="shared" si="145"/>
        <v>2205.264625364237</v>
      </c>
      <c r="EM31" s="63">
        <f t="shared" si="146"/>
        <v>1212.8955439503304</v>
      </c>
      <c r="EN31" s="63">
        <f t="shared" si="57"/>
        <v>2263.5380006617529</v>
      </c>
      <c r="EO31" s="63">
        <f t="shared" si="58"/>
        <v>1244.9459003639638</v>
      </c>
      <c r="EP31" s="63">
        <f t="shared" si="59"/>
        <v>17968.822873338231</v>
      </c>
      <c r="EQ31" s="63">
        <f t="shared" si="60"/>
        <v>9882.8525803360262</v>
      </c>
      <c r="ER31" s="63">
        <f t="shared" si="147"/>
        <v>339.5307000992629</v>
      </c>
      <c r="ES31" s="63">
        <f t="shared" si="148"/>
        <v>186.74188505459458</v>
      </c>
      <c r="ET31" s="63">
        <f t="shared" si="149"/>
        <v>2695.3234310007347</v>
      </c>
      <c r="EU31" s="63">
        <f t="shared" si="150"/>
        <v>1482.4278870504038</v>
      </c>
      <c r="EV31" s="63">
        <f t="shared" si="61"/>
        <v>2366.4260916009234</v>
      </c>
      <c r="EW31" s="63">
        <f t="shared" si="62"/>
        <v>1301.5343503805077</v>
      </c>
      <c r="EX31" s="63">
        <f t="shared" si="63"/>
        <v>18785.587549399061</v>
      </c>
      <c r="EY31" s="63">
        <f t="shared" si="64"/>
        <v>10332.073152169483</v>
      </c>
      <c r="EZ31" s="63">
        <f t="shared" si="151"/>
        <v>354.96391374013848</v>
      </c>
      <c r="FA31" s="63">
        <f t="shared" si="152"/>
        <v>195.23015255707614</v>
      </c>
      <c r="FB31" s="63">
        <f t="shared" si="153"/>
        <v>2817.8381324098591</v>
      </c>
      <c r="FC31" s="63">
        <f t="shared" si="154"/>
        <v>1549.8109728254224</v>
      </c>
      <c r="FD31" s="63">
        <f t="shared" si="65"/>
        <v>1646.2094550267293</v>
      </c>
      <c r="FE31" s="63">
        <f t="shared" si="66"/>
        <v>905.41520026470096</v>
      </c>
      <c r="FF31" s="63">
        <f t="shared" si="67"/>
        <v>13068.234816973258</v>
      </c>
      <c r="FG31" s="63">
        <f t="shared" si="68"/>
        <v>7187.5291493352925</v>
      </c>
      <c r="FH31" s="63">
        <f t="shared" si="155"/>
        <v>246.93141825400937</v>
      </c>
      <c r="FI31" s="63">
        <f t="shared" si="156"/>
        <v>135.81228003970514</v>
      </c>
      <c r="FJ31" s="63">
        <f t="shared" si="157"/>
        <v>1960.2352225459886</v>
      </c>
      <c r="FK31" s="63">
        <f t="shared" si="158"/>
        <v>1078.1293724002937</v>
      </c>
      <c r="FL31" s="63">
        <f t="shared" si="69"/>
        <v>1749.0975459659001</v>
      </c>
      <c r="FM31" s="63">
        <f t="shared" si="70"/>
        <v>962.00365028124486</v>
      </c>
      <c r="FN31" s="63">
        <f t="shared" si="71"/>
        <v>13884.999493034087</v>
      </c>
      <c r="FO31" s="63">
        <f t="shared" si="72"/>
        <v>7636.7497211687487</v>
      </c>
      <c r="FP31" s="63">
        <f t="shared" si="159"/>
        <v>262.36463189488501</v>
      </c>
      <c r="FQ31" s="63">
        <f t="shared" si="160"/>
        <v>144.30054754218673</v>
      </c>
      <c r="FR31" s="63">
        <f t="shared" si="161"/>
        <v>2082.749923955113</v>
      </c>
      <c r="FS31" s="63">
        <f t="shared" si="162"/>
        <v>1145.5124581753123</v>
      </c>
      <c r="FT31" s="63">
        <f t="shared" si="73"/>
        <v>411.55236375668233</v>
      </c>
      <c r="FU31" s="63">
        <f t="shared" si="74"/>
        <v>226.35380006617524</v>
      </c>
      <c r="FV31" s="63">
        <f t="shared" si="75"/>
        <v>3267.0587042433144</v>
      </c>
      <c r="FW31" s="63">
        <f t="shared" si="76"/>
        <v>1796.8822873338231</v>
      </c>
      <c r="FX31" s="63">
        <f t="shared" si="163"/>
        <v>61.732854563502343</v>
      </c>
      <c r="FY31" s="63">
        <f t="shared" si="164"/>
        <v>33.953070009926286</v>
      </c>
      <c r="FZ31" s="63">
        <f t="shared" si="165"/>
        <v>490.05880563649714</v>
      </c>
      <c r="GA31" s="63">
        <f t="shared" si="166"/>
        <v>269.53234310007343</v>
      </c>
      <c r="GB31" s="90">
        <f t="shared" si="167"/>
        <v>91965.276699999929</v>
      </c>
      <c r="GC31" s="93">
        <f t="shared" si="168"/>
        <v>50580.902184999955</v>
      </c>
      <c r="GD31" s="94">
        <f t="shared" si="169"/>
        <v>67832.752184999961</v>
      </c>
    </row>
    <row r="32" spans="1:186" x14ac:dyDescent="0.5">
      <c r="A32" s="19" t="s">
        <v>259</v>
      </c>
      <c r="B32" s="19" t="s">
        <v>56</v>
      </c>
      <c r="C32" s="19" t="s">
        <v>127</v>
      </c>
      <c r="D32" s="19" t="s">
        <v>37</v>
      </c>
      <c r="E32" s="19" t="s">
        <v>186</v>
      </c>
      <c r="F32" s="85">
        <v>55226.633124999964</v>
      </c>
      <c r="G32" s="86">
        <v>32583.713543749978</v>
      </c>
      <c r="H32" s="86">
        <v>3</v>
      </c>
      <c r="I32" s="63">
        <v>0</v>
      </c>
      <c r="J32" s="87">
        <f t="shared" si="77"/>
        <v>0</v>
      </c>
      <c r="K32" s="88">
        <v>32583.713543749978</v>
      </c>
      <c r="L32" s="63">
        <f t="shared" si="0"/>
        <v>0</v>
      </c>
      <c r="M32" s="63">
        <v>0</v>
      </c>
      <c r="N32" s="87">
        <f t="shared" si="78"/>
        <v>0</v>
      </c>
      <c r="O32" s="63">
        <f t="shared" si="79"/>
        <v>0</v>
      </c>
      <c r="P32" s="63">
        <v>0</v>
      </c>
      <c r="Q32" s="87">
        <f t="shared" si="80"/>
        <v>0</v>
      </c>
      <c r="R32" s="63">
        <f t="shared" si="81"/>
        <v>0</v>
      </c>
      <c r="S32" s="63">
        <v>0</v>
      </c>
      <c r="T32" s="87">
        <f t="shared" si="82"/>
        <v>0</v>
      </c>
      <c r="U32" s="63">
        <f t="shared" si="83"/>
        <v>0</v>
      </c>
      <c r="V32" s="63">
        <v>0</v>
      </c>
      <c r="W32" s="63">
        <f t="shared" si="1"/>
        <v>0</v>
      </c>
      <c r="X32" s="88">
        <v>6509.6581935855975</v>
      </c>
      <c r="Y32" s="87">
        <f t="shared" si="84"/>
        <v>0.11787171922741763</v>
      </c>
      <c r="Z32" s="88">
        <f t="shared" si="85"/>
        <v>3840.6983342155027</v>
      </c>
      <c r="AA32" s="88">
        <v>48716.97493141437</v>
      </c>
      <c r="AB32" s="87">
        <f t="shared" si="86"/>
        <v>0.88212828077258243</v>
      </c>
      <c r="AC32" s="88">
        <f t="shared" si="87"/>
        <v>28743.015209534478</v>
      </c>
      <c r="AD32" s="63">
        <f t="shared" si="2"/>
        <v>55226.633124999964</v>
      </c>
      <c r="AE32" s="63">
        <f t="shared" si="88"/>
        <v>32583.713543749982</v>
      </c>
      <c r="AF32" s="89">
        <f t="shared" si="3"/>
        <v>55226.633124999964</v>
      </c>
      <c r="AG32" s="89">
        <f t="shared" si="89"/>
        <v>32583.713543749982</v>
      </c>
      <c r="AH32" s="63">
        <f t="shared" si="4"/>
        <v>0</v>
      </c>
      <c r="AI32" s="63">
        <f t="shared" si="5"/>
        <v>0</v>
      </c>
      <c r="AJ32" s="63">
        <f t="shared" si="6"/>
        <v>0</v>
      </c>
      <c r="AK32" s="63">
        <f t="shared" si="7"/>
        <v>0</v>
      </c>
      <c r="AL32" s="63">
        <f t="shared" si="90"/>
        <v>0</v>
      </c>
      <c r="AM32" s="63">
        <f t="shared" si="91"/>
        <v>0</v>
      </c>
      <c r="AN32" s="63">
        <f t="shared" si="92"/>
        <v>0</v>
      </c>
      <c r="AO32" s="63">
        <f t="shared" si="93"/>
        <v>0</v>
      </c>
      <c r="AP32" s="63">
        <f t="shared" si="8"/>
        <v>0</v>
      </c>
      <c r="AQ32" s="63">
        <f t="shared" si="9"/>
        <v>0</v>
      </c>
      <c r="AR32" s="63">
        <f t="shared" si="10"/>
        <v>0</v>
      </c>
      <c r="AS32" s="63">
        <f t="shared" si="11"/>
        <v>0</v>
      </c>
      <c r="AT32" s="63">
        <f t="shared" si="94"/>
        <v>0</v>
      </c>
      <c r="AU32" s="63">
        <f t="shared" si="95"/>
        <v>0</v>
      </c>
      <c r="AV32" s="63">
        <f t="shared" si="96"/>
        <v>0</v>
      </c>
      <c r="AW32" s="63">
        <f t="shared" si="97"/>
        <v>0</v>
      </c>
      <c r="AX32" s="63">
        <f t="shared" si="12"/>
        <v>0</v>
      </c>
      <c r="AY32" s="63">
        <f t="shared" si="13"/>
        <v>0</v>
      </c>
      <c r="AZ32" s="63">
        <f t="shared" si="14"/>
        <v>0</v>
      </c>
      <c r="BA32" s="63">
        <f t="shared" si="15"/>
        <v>0</v>
      </c>
      <c r="BB32" s="63">
        <f t="shared" si="98"/>
        <v>0</v>
      </c>
      <c r="BC32" s="63">
        <f t="shared" si="99"/>
        <v>0</v>
      </c>
      <c r="BD32" s="63">
        <f t="shared" si="100"/>
        <v>0</v>
      </c>
      <c r="BE32" s="63">
        <f t="shared" si="101"/>
        <v>0</v>
      </c>
      <c r="BF32" s="63">
        <f t="shared" si="16"/>
        <v>0</v>
      </c>
      <c r="BG32" s="63">
        <f t="shared" si="17"/>
        <v>0</v>
      </c>
      <c r="BH32" s="63">
        <f t="shared" si="18"/>
        <v>0</v>
      </c>
      <c r="BI32" s="63">
        <f t="shared" si="19"/>
        <v>0</v>
      </c>
      <c r="BJ32" s="63">
        <f t="shared" si="102"/>
        <v>0</v>
      </c>
      <c r="BK32" s="63">
        <f t="shared" si="103"/>
        <v>0</v>
      </c>
      <c r="BL32" s="63">
        <f t="shared" si="104"/>
        <v>0</v>
      </c>
      <c r="BM32" s="63">
        <f t="shared" si="105"/>
        <v>0</v>
      </c>
      <c r="BN32" s="63">
        <f t="shared" si="20"/>
        <v>0</v>
      </c>
      <c r="BO32" s="63">
        <f t="shared" si="21"/>
        <v>0</v>
      </c>
      <c r="BP32" s="63">
        <f t="shared" si="22"/>
        <v>0</v>
      </c>
      <c r="BQ32" s="63">
        <f t="shared" si="23"/>
        <v>0</v>
      </c>
      <c r="BR32" s="63">
        <f t="shared" si="106"/>
        <v>0</v>
      </c>
      <c r="BS32" s="63">
        <f t="shared" si="107"/>
        <v>0</v>
      </c>
      <c r="BT32" s="63">
        <f t="shared" si="108"/>
        <v>0</v>
      </c>
      <c r="BU32" s="63">
        <f t="shared" si="109"/>
        <v>0</v>
      </c>
      <c r="BV32" s="63">
        <f t="shared" si="24"/>
        <v>0</v>
      </c>
      <c r="BW32" s="63">
        <f t="shared" si="25"/>
        <v>0</v>
      </c>
      <c r="BX32" s="63">
        <f t="shared" si="26"/>
        <v>0</v>
      </c>
      <c r="BY32" s="63">
        <f t="shared" si="27"/>
        <v>0</v>
      </c>
      <c r="BZ32" s="63">
        <f t="shared" si="110"/>
        <v>0</v>
      </c>
      <c r="CA32" s="63">
        <f t="shared" si="111"/>
        <v>0</v>
      </c>
      <c r="CB32" s="63">
        <f t="shared" si="112"/>
        <v>0</v>
      </c>
      <c r="CC32" s="63">
        <f t="shared" si="113"/>
        <v>0</v>
      </c>
      <c r="CD32" s="90">
        <f t="shared" si="114"/>
        <v>0</v>
      </c>
      <c r="CE32" s="90">
        <f t="shared" si="115"/>
        <v>0</v>
      </c>
      <c r="CF32" s="63">
        <f t="shared" si="28"/>
        <v>0</v>
      </c>
      <c r="CG32" s="63">
        <f t="shared" si="29"/>
        <v>0</v>
      </c>
      <c r="CH32" s="63">
        <f t="shared" si="30"/>
        <v>0</v>
      </c>
      <c r="CI32" s="63">
        <f t="shared" si="31"/>
        <v>0</v>
      </c>
      <c r="CJ32" s="63">
        <f t="shared" si="116"/>
        <v>0</v>
      </c>
      <c r="CK32" s="63">
        <f t="shared" si="117"/>
        <v>0</v>
      </c>
      <c r="CL32" s="63">
        <f t="shared" si="118"/>
        <v>0</v>
      </c>
      <c r="CM32" s="63">
        <f t="shared" si="119"/>
        <v>0</v>
      </c>
      <c r="CN32" s="63">
        <f t="shared" si="32"/>
        <v>0</v>
      </c>
      <c r="CO32" s="63">
        <f t="shared" si="33"/>
        <v>0</v>
      </c>
      <c r="CP32" s="63">
        <f t="shared" si="34"/>
        <v>0</v>
      </c>
      <c r="CQ32" s="63">
        <f t="shared" si="35"/>
        <v>0</v>
      </c>
      <c r="CR32" s="63">
        <f t="shared" si="120"/>
        <v>0</v>
      </c>
      <c r="CS32" s="63">
        <f t="shared" si="121"/>
        <v>0</v>
      </c>
      <c r="CT32" s="63">
        <f t="shared" si="122"/>
        <v>0</v>
      </c>
      <c r="CU32" s="63">
        <f t="shared" si="123"/>
        <v>0</v>
      </c>
      <c r="CV32" s="63">
        <f t="shared" si="36"/>
        <v>0</v>
      </c>
      <c r="CW32" s="63">
        <f t="shared" si="37"/>
        <v>0</v>
      </c>
      <c r="CX32" s="63">
        <f t="shared" si="38"/>
        <v>0</v>
      </c>
      <c r="CY32" s="63">
        <f t="shared" si="39"/>
        <v>0</v>
      </c>
      <c r="CZ32" s="63">
        <f t="shared" si="124"/>
        <v>0</v>
      </c>
      <c r="DA32" s="63">
        <f t="shared" si="125"/>
        <v>0</v>
      </c>
      <c r="DB32" s="63">
        <f t="shared" si="126"/>
        <v>0</v>
      </c>
      <c r="DC32" s="63">
        <f t="shared" si="127"/>
        <v>0</v>
      </c>
      <c r="DD32" s="63">
        <f t="shared" si="40"/>
        <v>0</v>
      </c>
      <c r="DE32" s="63">
        <f t="shared" si="41"/>
        <v>0</v>
      </c>
      <c r="DF32" s="63">
        <f t="shared" si="42"/>
        <v>0</v>
      </c>
      <c r="DG32" s="63">
        <f t="shared" si="43"/>
        <v>0</v>
      </c>
      <c r="DH32" s="63">
        <f t="shared" si="128"/>
        <v>0</v>
      </c>
      <c r="DI32" s="63">
        <f t="shared" si="129"/>
        <v>0</v>
      </c>
      <c r="DJ32" s="63">
        <f t="shared" si="130"/>
        <v>0</v>
      </c>
      <c r="DK32" s="63">
        <f t="shared" si="131"/>
        <v>0</v>
      </c>
      <c r="DL32" s="63">
        <f t="shared" si="44"/>
        <v>0</v>
      </c>
      <c r="DM32" s="63">
        <f t="shared" si="45"/>
        <v>0</v>
      </c>
      <c r="DN32" s="63">
        <f t="shared" si="46"/>
        <v>0</v>
      </c>
      <c r="DO32" s="63">
        <f t="shared" si="47"/>
        <v>0</v>
      </c>
      <c r="DP32" s="63">
        <f t="shared" si="132"/>
        <v>0</v>
      </c>
      <c r="DQ32" s="63">
        <f t="shared" si="133"/>
        <v>0</v>
      </c>
      <c r="DR32" s="63">
        <f t="shared" si="134"/>
        <v>0</v>
      </c>
      <c r="DS32" s="63">
        <f t="shared" si="135"/>
        <v>0</v>
      </c>
      <c r="DT32" s="63">
        <f t="shared" si="48"/>
        <v>0</v>
      </c>
      <c r="DU32" s="63">
        <f t="shared" si="49"/>
        <v>0</v>
      </c>
      <c r="DV32" s="63">
        <f t="shared" si="50"/>
        <v>0</v>
      </c>
      <c r="DW32" s="63">
        <f t="shared" si="51"/>
        <v>0</v>
      </c>
      <c r="DX32" s="63">
        <f t="shared" si="136"/>
        <v>0</v>
      </c>
      <c r="DY32" s="63">
        <f t="shared" si="137"/>
        <v>0</v>
      </c>
      <c r="DZ32" s="63">
        <f t="shared" si="138"/>
        <v>0</v>
      </c>
      <c r="EA32" s="63">
        <f t="shared" si="139"/>
        <v>0</v>
      </c>
      <c r="EB32" s="90">
        <f t="shared" si="140"/>
        <v>0</v>
      </c>
      <c r="EC32" s="90">
        <f t="shared" si="141"/>
        <v>0</v>
      </c>
      <c r="ED32" s="91">
        <f t="shared" si="52"/>
        <v>0</v>
      </c>
      <c r="EE32" s="92">
        <f t="shared" si="142"/>
        <v>0</v>
      </c>
      <c r="EF32" s="63">
        <f t="shared" si="53"/>
        <v>1171.7384748454076</v>
      </c>
      <c r="EG32" s="63">
        <f t="shared" si="54"/>
        <v>691.32570015879048</v>
      </c>
      <c r="EH32" s="63">
        <f t="shared" si="55"/>
        <v>8769.0554876545866</v>
      </c>
      <c r="EI32" s="63">
        <f t="shared" si="56"/>
        <v>5173.7427377162057</v>
      </c>
      <c r="EJ32" s="63">
        <f t="shared" si="143"/>
        <v>175.76077122681113</v>
      </c>
      <c r="EK32" s="63">
        <f t="shared" si="144"/>
        <v>103.69885502381857</v>
      </c>
      <c r="EL32" s="63">
        <f t="shared" si="145"/>
        <v>1315.358323148188</v>
      </c>
      <c r="EM32" s="63">
        <f t="shared" si="146"/>
        <v>776.06141065743088</v>
      </c>
      <c r="EN32" s="63">
        <f t="shared" si="57"/>
        <v>1432.1248025888315</v>
      </c>
      <c r="EO32" s="63">
        <f t="shared" si="58"/>
        <v>844.9536335274106</v>
      </c>
      <c r="EP32" s="63">
        <f t="shared" si="59"/>
        <v>10717.734484911161</v>
      </c>
      <c r="EQ32" s="63">
        <f t="shared" si="60"/>
        <v>6323.4633460975856</v>
      </c>
      <c r="ER32" s="63">
        <f t="shared" si="147"/>
        <v>214.81872038832472</v>
      </c>
      <c r="ES32" s="63">
        <f t="shared" si="148"/>
        <v>126.74304502911158</v>
      </c>
      <c r="ET32" s="63">
        <f t="shared" si="149"/>
        <v>1607.6601727366742</v>
      </c>
      <c r="EU32" s="63">
        <f t="shared" si="150"/>
        <v>948.51950191463777</v>
      </c>
      <c r="EV32" s="63">
        <f t="shared" si="61"/>
        <v>1497.2213845246874</v>
      </c>
      <c r="EW32" s="63">
        <f t="shared" si="62"/>
        <v>883.36061686956566</v>
      </c>
      <c r="EX32" s="63">
        <f t="shared" si="63"/>
        <v>11204.904234225305</v>
      </c>
      <c r="EY32" s="63">
        <f t="shared" si="64"/>
        <v>6610.8934981929306</v>
      </c>
      <c r="EZ32" s="63">
        <f t="shared" si="151"/>
        <v>224.5832076787031</v>
      </c>
      <c r="FA32" s="63">
        <f t="shared" si="152"/>
        <v>132.50409253043483</v>
      </c>
      <c r="FB32" s="63">
        <f t="shared" si="153"/>
        <v>1680.7356351337958</v>
      </c>
      <c r="FC32" s="63">
        <f t="shared" si="154"/>
        <v>991.63402472893949</v>
      </c>
      <c r="FD32" s="63">
        <f t="shared" si="65"/>
        <v>1041.5453109736957</v>
      </c>
      <c r="FE32" s="63">
        <f t="shared" si="66"/>
        <v>614.51173347448048</v>
      </c>
      <c r="FF32" s="63">
        <f t="shared" si="67"/>
        <v>7794.7159890262992</v>
      </c>
      <c r="FG32" s="63">
        <f t="shared" si="68"/>
        <v>4598.8824335255167</v>
      </c>
      <c r="FH32" s="63">
        <f t="shared" si="155"/>
        <v>156.23179664605433</v>
      </c>
      <c r="FI32" s="63">
        <f t="shared" si="156"/>
        <v>92.176760021172072</v>
      </c>
      <c r="FJ32" s="63">
        <f t="shared" si="157"/>
        <v>1169.2073983539449</v>
      </c>
      <c r="FK32" s="63">
        <f t="shared" si="158"/>
        <v>689.83236502882744</v>
      </c>
      <c r="FL32" s="63">
        <f t="shared" si="69"/>
        <v>1106.6418929095516</v>
      </c>
      <c r="FM32" s="63">
        <f t="shared" si="70"/>
        <v>652.91871681663554</v>
      </c>
      <c r="FN32" s="63">
        <f t="shared" si="71"/>
        <v>8281.8857383404429</v>
      </c>
      <c r="FO32" s="63">
        <f t="shared" si="72"/>
        <v>4886.3125856208617</v>
      </c>
      <c r="FP32" s="63">
        <f t="shared" si="159"/>
        <v>165.99628393643275</v>
      </c>
      <c r="FQ32" s="63">
        <f t="shared" si="160"/>
        <v>97.937807522495334</v>
      </c>
      <c r="FR32" s="63">
        <f t="shared" si="161"/>
        <v>1242.2828607510664</v>
      </c>
      <c r="FS32" s="63">
        <f t="shared" si="162"/>
        <v>732.94688784312928</v>
      </c>
      <c r="FT32" s="63">
        <f t="shared" si="73"/>
        <v>260.38632774342392</v>
      </c>
      <c r="FU32" s="63">
        <f t="shared" si="74"/>
        <v>153.62793336862012</v>
      </c>
      <c r="FV32" s="63">
        <f t="shared" si="75"/>
        <v>1948.6789972565748</v>
      </c>
      <c r="FW32" s="63">
        <f t="shared" si="76"/>
        <v>1149.7206083813792</v>
      </c>
      <c r="FX32" s="63">
        <f t="shared" si="163"/>
        <v>39.057949161513584</v>
      </c>
      <c r="FY32" s="63">
        <f t="shared" si="164"/>
        <v>23.044190005293018</v>
      </c>
      <c r="FZ32" s="63">
        <f t="shared" si="165"/>
        <v>292.30184958848622</v>
      </c>
      <c r="GA32" s="63">
        <f t="shared" si="166"/>
        <v>172.45809125720686</v>
      </c>
      <c r="GB32" s="90">
        <f t="shared" si="167"/>
        <v>55226.633124999971</v>
      </c>
      <c r="GC32" s="93">
        <f t="shared" si="168"/>
        <v>32583.713543749982</v>
      </c>
      <c r="GD32" s="94">
        <f t="shared" si="169"/>
        <v>32583.713543749982</v>
      </c>
    </row>
    <row r="33" spans="1:186" x14ac:dyDescent="0.5">
      <c r="A33" s="19" t="s">
        <v>261</v>
      </c>
      <c r="B33" s="19" t="s">
        <v>29</v>
      </c>
      <c r="C33" s="19" t="s">
        <v>118</v>
      </c>
      <c r="D33" s="19" t="s">
        <v>38</v>
      </c>
      <c r="E33" s="19" t="s">
        <v>187</v>
      </c>
      <c r="F33" s="85">
        <v>75601.042674999917</v>
      </c>
      <c r="G33" s="86">
        <v>37044.510910749959</v>
      </c>
      <c r="H33" s="86">
        <v>3</v>
      </c>
      <c r="I33" s="63">
        <v>0</v>
      </c>
      <c r="J33" s="87">
        <f t="shared" si="77"/>
        <v>0</v>
      </c>
      <c r="K33" s="88">
        <v>37044.510910749959</v>
      </c>
      <c r="L33" s="63">
        <f t="shared" si="0"/>
        <v>0</v>
      </c>
      <c r="M33" s="63">
        <v>0</v>
      </c>
      <c r="N33" s="87">
        <f t="shared" si="78"/>
        <v>0</v>
      </c>
      <c r="O33" s="63">
        <f t="shared" si="79"/>
        <v>0</v>
      </c>
      <c r="P33" s="63">
        <v>0</v>
      </c>
      <c r="Q33" s="87">
        <f t="shared" si="80"/>
        <v>0</v>
      </c>
      <c r="R33" s="63">
        <f t="shared" si="81"/>
        <v>0</v>
      </c>
      <c r="S33" s="63">
        <v>0</v>
      </c>
      <c r="T33" s="87">
        <f t="shared" si="82"/>
        <v>0</v>
      </c>
      <c r="U33" s="63">
        <f t="shared" si="83"/>
        <v>0</v>
      </c>
      <c r="V33" s="63">
        <v>0</v>
      </c>
      <c r="W33" s="63">
        <f t="shared" si="1"/>
        <v>0</v>
      </c>
      <c r="X33" s="88">
        <v>13318.585635330617</v>
      </c>
      <c r="Y33" s="87">
        <f t="shared" si="84"/>
        <v>0.17616933793606085</v>
      </c>
      <c r="Z33" s="88">
        <f t="shared" si="85"/>
        <v>6526.1069613120026</v>
      </c>
      <c r="AA33" s="88">
        <v>62282.457039669302</v>
      </c>
      <c r="AB33" s="87">
        <f t="shared" si="86"/>
        <v>0.82383066206393918</v>
      </c>
      <c r="AC33" s="88">
        <f t="shared" si="87"/>
        <v>30518.403949437958</v>
      </c>
      <c r="AD33" s="63">
        <f t="shared" si="2"/>
        <v>75601.042674999917</v>
      </c>
      <c r="AE33" s="63">
        <f t="shared" si="88"/>
        <v>37044.510910749959</v>
      </c>
      <c r="AF33" s="89">
        <f t="shared" si="3"/>
        <v>75601.042674999917</v>
      </c>
      <c r="AG33" s="89">
        <f t="shared" si="89"/>
        <v>37044.510910749959</v>
      </c>
      <c r="AH33" s="63">
        <f t="shared" si="4"/>
        <v>0</v>
      </c>
      <c r="AI33" s="63">
        <f t="shared" si="5"/>
        <v>0</v>
      </c>
      <c r="AJ33" s="63">
        <f t="shared" si="6"/>
        <v>0</v>
      </c>
      <c r="AK33" s="63">
        <f t="shared" si="7"/>
        <v>0</v>
      </c>
      <c r="AL33" s="63">
        <f t="shared" si="90"/>
        <v>0</v>
      </c>
      <c r="AM33" s="63">
        <f t="shared" si="91"/>
        <v>0</v>
      </c>
      <c r="AN33" s="63">
        <f t="shared" si="92"/>
        <v>0</v>
      </c>
      <c r="AO33" s="63">
        <f t="shared" si="93"/>
        <v>0</v>
      </c>
      <c r="AP33" s="63">
        <f t="shared" si="8"/>
        <v>0</v>
      </c>
      <c r="AQ33" s="63">
        <f t="shared" si="9"/>
        <v>0</v>
      </c>
      <c r="AR33" s="63">
        <f t="shared" si="10"/>
        <v>0</v>
      </c>
      <c r="AS33" s="63">
        <f t="shared" si="11"/>
        <v>0</v>
      </c>
      <c r="AT33" s="63">
        <f t="shared" si="94"/>
        <v>0</v>
      </c>
      <c r="AU33" s="63">
        <f t="shared" si="95"/>
        <v>0</v>
      </c>
      <c r="AV33" s="63">
        <f t="shared" si="96"/>
        <v>0</v>
      </c>
      <c r="AW33" s="63">
        <f t="shared" si="97"/>
        <v>0</v>
      </c>
      <c r="AX33" s="63">
        <f t="shared" si="12"/>
        <v>0</v>
      </c>
      <c r="AY33" s="63">
        <f t="shared" si="13"/>
        <v>0</v>
      </c>
      <c r="AZ33" s="63">
        <f t="shared" si="14"/>
        <v>0</v>
      </c>
      <c r="BA33" s="63">
        <f t="shared" si="15"/>
        <v>0</v>
      </c>
      <c r="BB33" s="63">
        <f t="shared" si="98"/>
        <v>0</v>
      </c>
      <c r="BC33" s="63">
        <f t="shared" si="99"/>
        <v>0</v>
      </c>
      <c r="BD33" s="63">
        <f t="shared" si="100"/>
        <v>0</v>
      </c>
      <c r="BE33" s="63">
        <f t="shared" si="101"/>
        <v>0</v>
      </c>
      <c r="BF33" s="63">
        <f t="shared" si="16"/>
        <v>0</v>
      </c>
      <c r="BG33" s="63">
        <f t="shared" si="17"/>
        <v>0</v>
      </c>
      <c r="BH33" s="63">
        <f t="shared" si="18"/>
        <v>0</v>
      </c>
      <c r="BI33" s="63">
        <f t="shared" si="19"/>
        <v>0</v>
      </c>
      <c r="BJ33" s="63">
        <f t="shared" si="102"/>
        <v>0</v>
      </c>
      <c r="BK33" s="63">
        <f t="shared" si="103"/>
        <v>0</v>
      </c>
      <c r="BL33" s="63">
        <f t="shared" si="104"/>
        <v>0</v>
      </c>
      <c r="BM33" s="63">
        <f t="shared" si="105"/>
        <v>0</v>
      </c>
      <c r="BN33" s="63">
        <f t="shared" si="20"/>
        <v>0</v>
      </c>
      <c r="BO33" s="63">
        <f t="shared" si="21"/>
        <v>0</v>
      </c>
      <c r="BP33" s="63">
        <f t="shared" si="22"/>
        <v>0</v>
      </c>
      <c r="BQ33" s="63">
        <f t="shared" si="23"/>
        <v>0</v>
      </c>
      <c r="BR33" s="63">
        <f t="shared" si="106"/>
        <v>0</v>
      </c>
      <c r="BS33" s="63">
        <f t="shared" si="107"/>
        <v>0</v>
      </c>
      <c r="BT33" s="63">
        <f t="shared" si="108"/>
        <v>0</v>
      </c>
      <c r="BU33" s="63">
        <f t="shared" si="109"/>
        <v>0</v>
      </c>
      <c r="BV33" s="63">
        <f t="shared" si="24"/>
        <v>0</v>
      </c>
      <c r="BW33" s="63">
        <f t="shared" si="25"/>
        <v>0</v>
      </c>
      <c r="BX33" s="63">
        <f t="shared" si="26"/>
        <v>0</v>
      </c>
      <c r="BY33" s="63">
        <f t="shared" si="27"/>
        <v>0</v>
      </c>
      <c r="BZ33" s="63">
        <f t="shared" si="110"/>
        <v>0</v>
      </c>
      <c r="CA33" s="63">
        <f t="shared" si="111"/>
        <v>0</v>
      </c>
      <c r="CB33" s="63">
        <f t="shared" si="112"/>
        <v>0</v>
      </c>
      <c r="CC33" s="63">
        <f t="shared" si="113"/>
        <v>0</v>
      </c>
      <c r="CD33" s="90">
        <f t="shared" si="114"/>
        <v>0</v>
      </c>
      <c r="CE33" s="90">
        <f t="shared" si="115"/>
        <v>0</v>
      </c>
      <c r="CF33" s="63">
        <f t="shared" si="28"/>
        <v>0</v>
      </c>
      <c r="CG33" s="63">
        <f t="shared" si="29"/>
        <v>0</v>
      </c>
      <c r="CH33" s="63">
        <f t="shared" si="30"/>
        <v>0</v>
      </c>
      <c r="CI33" s="63">
        <f t="shared" si="31"/>
        <v>0</v>
      </c>
      <c r="CJ33" s="63">
        <f t="shared" si="116"/>
        <v>0</v>
      </c>
      <c r="CK33" s="63">
        <f t="shared" si="117"/>
        <v>0</v>
      </c>
      <c r="CL33" s="63">
        <f t="shared" si="118"/>
        <v>0</v>
      </c>
      <c r="CM33" s="63">
        <f t="shared" si="119"/>
        <v>0</v>
      </c>
      <c r="CN33" s="63">
        <f t="shared" si="32"/>
        <v>0</v>
      </c>
      <c r="CO33" s="63">
        <f t="shared" si="33"/>
        <v>0</v>
      </c>
      <c r="CP33" s="63">
        <f t="shared" si="34"/>
        <v>0</v>
      </c>
      <c r="CQ33" s="63">
        <f t="shared" si="35"/>
        <v>0</v>
      </c>
      <c r="CR33" s="63">
        <f t="shared" si="120"/>
        <v>0</v>
      </c>
      <c r="CS33" s="63">
        <f t="shared" si="121"/>
        <v>0</v>
      </c>
      <c r="CT33" s="63">
        <f t="shared" si="122"/>
        <v>0</v>
      </c>
      <c r="CU33" s="63">
        <f t="shared" si="123"/>
        <v>0</v>
      </c>
      <c r="CV33" s="63">
        <f t="shared" si="36"/>
        <v>0</v>
      </c>
      <c r="CW33" s="63">
        <f t="shared" si="37"/>
        <v>0</v>
      </c>
      <c r="CX33" s="63">
        <f t="shared" si="38"/>
        <v>0</v>
      </c>
      <c r="CY33" s="63">
        <f t="shared" si="39"/>
        <v>0</v>
      </c>
      <c r="CZ33" s="63">
        <f t="shared" si="124"/>
        <v>0</v>
      </c>
      <c r="DA33" s="63">
        <f t="shared" si="125"/>
        <v>0</v>
      </c>
      <c r="DB33" s="63">
        <f t="shared" si="126"/>
        <v>0</v>
      </c>
      <c r="DC33" s="63">
        <f t="shared" si="127"/>
        <v>0</v>
      </c>
      <c r="DD33" s="63">
        <f t="shared" si="40"/>
        <v>0</v>
      </c>
      <c r="DE33" s="63">
        <f t="shared" si="41"/>
        <v>0</v>
      </c>
      <c r="DF33" s="63">
        <f t="shared" si="42"/>
        <v>0</v>
      </c>
      <c r="DG33" s="63">
        <f t="shared" si="43"/>
        <v>0</v>
      </c>
      <c r="DH33" s="63">
        <f t="shared" si="128"/>
        <v>0</v>
      </c>
      <c r="DI33" s="63">
        <f t="shared" si="129"/>
        <v>0</v>
      </c>
      <c r="DJ33" s="63">
        <f t="shared" si="130"/>
        <v>0</v>
      </c>
      <c r="DK33" s="63">
        <f t="shared" si="131"/>
        <v>0</v>
      </c>
      <c r="DL33" s="63">
        <f t="shared" si="44"/>
        <v>0</v>
      </c>
      <c r="DM33" s="63">
        <f t="shared" si="45"/>
        <v>0</v>
      </c>
      <c r="DN33" s="63">
        <f t="shared" si="46"/>
        <v>0</v>
      </c>
      <c r="DO33" s="63">
        <f t="shared" si="47"/>
        <v>0</v>
      </c>
      <c r="DP33" s="63">
        <f t="shared" si="132"/>
        <v>0</v>
      </c>
      <c r="DQ33" s="63">
        <f t="shared" si="133"/>
        <v>0</v>
      </c>
      <c r="DR33" s="63">
        <f t="shared" si="134"/>
        <v>0</v>
      </c>
      <c r="DS33" s="63">
        <f t="shared" si="135"/>
        <v>0</v>
      </c>
      <c r="DT33" s="63">
        <f t="shared" si="48"/>
        <v>0</v>
      </c>
      <c r="DU33" s="63">
        <f t="shared" si="49"/>
        <v>0</v>
      </c>
      <c r="DV33" s="63">
        <f t="shared" si="50"/>
        <v>0</v>
      </c>
      <c r="DW33" s="63">
        <f t="shared" si="51"/>
        <v>0</v>
      </c>
      <c r="DX33" s="63">
        <f t="shared" si="136"/>
        <v>0</v>
      </c>
      <c r="DY33" s="63">
        <f t="shared" si="137"/>
        <v>0</v>
      </c>
      <c r="DZ33" s="63">
        <f t="shared" si="138"/>
        <v>0</v>
      </c>
      <c r="EA33" s="63">
        <f t="shared" si="139"/>
        <v>0</v>
      </c>
      <c r="EB33" s="90">
        <f t="shared" si="140"/>
        <v>0</v>
      </c>
      <c r="EC33" s="90">
        <f t="shared" si="141"/>
        <v>0</v>
      </c>
      <c r="ED33" s="91">
        <f t="shared" si="52"/>
        <v>0</v>
      </c>
      <c r="EE33" s="92">
        <f t="shared" si="142"/>
        <v>0</v>
      </c>
      <c r="EF33" s="63">
        <f t="shared" si="53"/>
        <v>2397.3454143595109</v>
      </c>
      <c r="EG33" s="63">
        <f t="shared" si="54"/>
        <v>1174.6992530361604</v>
      </c>
      <c r="EH33" s="63">
        <f t="shared" si="55"/>
        <v>11210.842267140473</v>
      </c>
      <c r="EI33" s="63">
        <f t="shared" si="56"/>
        <v>5493.3127108988319</v>
      </c>
      <c r="EJ33" s="63">
        <f t="shared" si="143"/>
        <v>359.60181215392663</v>
      </c>
      <c r="EK33" s="63">
        <f t="shared" si="144"/>
        <v>176.20488795542406</v>
      </c>
      <c r="EL33" s="63">
        <f t="shared" si="145"/>
        <v>1681.6263400710709</v>
      </c>
      <c r="EM33" s="63">
        <f t="shared" si="146"/>
        <v>823.99690663482477</v>
      </c>
      <c r="EN33" s="63">
        <f t="shared" si="57"/>
        <v>2930.0888397727358</v>
      </c>
      <c r="EO33" s="63">
        <f t="shared" si="58"/>
        <v>1435.7435314886407</v>
      </c>
      <c r="EP33" s="63">
        <f t="shared" si="59"/>
        <v>13702.140548727246</v>
      </c>
      <c r="EQ33" s="63">
        <f t="shared" si="60"/>
        <v>6714.0488688763508</v>
      </c>
      <c r="ER33" s="63">
        <f t="shared" si="147"/>
        <v>439.51332596591038</v>
      </c>
      <c r="ES33" s="63">
        <f t="shared" si="148"/>
        <v>215.36152972329609</v>
      </c>
      <c r="ET33" s="63">
        <f t="shared" si="149"/>
        <v>2055.3210823090867</v>
      </c>
      <c r="EU33" s="63">
        <f t="shared" si="150"/>
        <v>1007.1073303314525</v>
      </c>
      <c r="EV33" s="63">
        <f t="shared" si="61"/>
        <v>3063.2746961260423</v>
      </c>
      <c r="EW33" s="63">
        <f t="shared" si="62"/>
        <v>1501.0046011017607</v>
      </c>
      <c r="EX33" s="63">
        <f t="shared" si="63"/>
        <v>14324.965119123941</v>
      </c>
      <c r="EY33" s="63">
        <f t="shared" si="64"/>
        <v>7019.2329083707309</v>
      </c>
      <c r="EZ33" s="63">
        <f t="shared" si="151"/>
        <v>459.49120441890631</v>
      </c>
      <c r="FA33" s="63">
        <f t="shared" si="152"/>
        <v>225.15069016526411</v>
      </c>
      <c r="FB33" s="63">
        <f t="shared" si="153"/>
        <v>2148.7447678685912</v>
      </c>
      <c r="FC33" s="63">
        <f t="shared" si="154"/>
        <v>1052.8849362556095</v>
      </c>
      <c r="FD33" s="63">
        <f t="shared" si="65"/>
        <v>2130.9737016528989</v>
      </c>
      <c r="FE33" s="63">
        <f t="shared" si="66"/>
        <v>1044.1771138099205</v>
      </c>
      <c r="FF33" s="63">
        <f t="shared" si="67"/>
        <v>9965.1931263470888</v>
      </c>
      <c r="FG33" s="63">
        <f t="shared" si="68"/>
        <v>4882.9446319100734</v>
      </c>
      <c r="FH33" s="63">
        <f t="shared" si="155"/>
        <v>319.64605524793484</v>
      </c>
      <c r="FI33" s="63">
        <f t="shared" si="156"/>
        <v>156.62656707148807</v>
      </c>
      <c r="FJ33" s="63">
        <f t="shared" si="157"/>
        <v>1494.7789689520632</v>
      </c>
      <c r="FK33" s="63">
        <f t="shared" si="158"/>
        <v>732.44169478651099</v>
      </c>
      <c r="FL33" s="63">
        <f t="shared" si="69"/>
        <v>2264.1595580062049</v>
      </c>
      <c r="FM33" s="63">
        <f t="shared" si="70"/>
        <v>1109.4381834230405</v>
      </c>
      <c r="FN33" s="63">
        <f t="shared" si="71"/>
        <v>10588.017696743782</v>
      </c>
      <c r="FO33" s="63">
        <f t="shared" si="72"/>
        <v>5188.1286714044536</v>
      </c>
      <c r="FP33" s="63">
        <f t="shared" si="159"/>
        <v>339.62393370093071</v>
      </c>
      <c r="FQ33" s="63">
        <f t="shared" si="160"/>
        <v>166.41572751345606</v>
      </c>
      <c r="FR33" s="63">
        <f t="shared" si="161"/>
        <v>1588.2026545115673</v>
      </c>
      <c r="FS33" s="63">
        <f t="shared" si="162"/>
        <v>778.21930071066799</v>
      </c>
      <c r="FT33" s="63">
        <f t="shared" si="73"/>
        <v>532.74342541322471</v>
      </c>
      <c r="FU33" s="63">
        <f t="shared" si="74"/>
        <v>261.04427845248011</v>
      </c>
      <c r="FV33" s="63">
        <f t="shared" si="75"/>
        <v>2491.2982815867722</v>
      </c>
      <c r="FW33" s="63">
        <f t="shared" si="76"/>
        <v>1220.7361579775184</v>
      </c>
      <c r="FX33" s="63">
        <f t="shared" si="163"/>
        <v>79.91151381198371</v>
      </c>
      <c r="FY33" s="63">
        <f t="shared" si="164"/>
        <v>39.156641767872017</v>
      </c>
      <c r="FZ33" s="63">
        <f t="shared" si="165"/>
        <v>373.69474223801581</v>
      </c>
      <c r="GA33" s="63">
        <f t="shared" si="166"/>
        <v>183.11042369662775</v>
      </c>
      <c r="GB33" s="90">
        <f t="shared" si="167"/>
        <v>75601.042674999917</v>
      </c>
      <c r="GC33" s="93">
        <f t="shared" si="168"/>
        <v>37044.510910749959</v>
      </c>
      <c r="GD33" s="94">
        <f t="shared" si="169"/>
        <v>37044.510910749959</v>
      </c>
    </row>
    <row r="34" spans="1:186" x14ac:dyDescent="0.5">
      <c r="A34" s="19" t="s">
        <v>257</v>
      </c>
      <c r="B34" s="19" t="s">
        <v>20</v>
      </c>
      <c r="C34" s="19" t="s">
        <v>133</v>
      </c>
      <c r="D34" s="19" t="s">
        <v>39</v>
      </c>
      <c r="E34" s="19" t="s">
        <v>188</v>
      </c>
      <c r="F34" s="85">
        <v>87176.290499999988</v>
      </c>
      <c r="G34" s="86">
        <v>39229.330724999993</v>
      </c>
      <c r="H34" s="86">
        <v>2.8</v>
      </c>
      <c r="I34" s="63">
        <v>14243.916600327555</v>
      </c>
      <c r="J34" s="87">
        <f t="shared" si="77"/>
        <v>0.16339209340786939</v>
      </c>
      <c r="K34" s="88">
        <v>39229.330724999993</v>
      </c>
      <c r="L34" s="63">
        <f t="shared" si="0"/>
        <v>6409.7624701473997</v>
      </c>
      <c r="M34" s="63">
        <v>826.08339967244831</v>
      </c>
      <c r="N34" s="87">
        <f t="shared" si="78"/>
        <v>9.4760099900379272E-3</v>
      </c>
      <c r="O34" s="63">
        <f t="shared" si="79"/>
        <v>371.73752985260171</v>
      </c>
      <c r="P34" s="63">
        <v>6399.8380425227515</v>
      </c>
      <c r="Q34" s="87">
        <f t="shared" si="80"/>
        <v>7.3412598836408993E-2</v>
      </c>
      <c r="R34" s="63">
        <f t="shared" si="81"/>
        <v>2879.9271191352382</v>
      </c>
      <c r="S34" s="63">
        <v>371.16195747724936</v>
      </c>
      <c r="T34" s="87">
        <f t="shared" si="82"/>
        <v>4.2576020997044991E-3</v>
      </c>
      <c r="U34" s="63">
        <f t="shared" si="83"/>
        <v>167.02288086476219</v>
      </c>
      <c r="V34" s="63">
        <v>21841</v>
      </c>
      <c r="W34" s="63">
        <f t="shared" si="1"/>
        <v>9828.4500000000025</v>
      </c>
      <c r="X34" s="88">
        <v>9665.0884991932162</v>
      </c>
      <c r="Y34" s="87">
        <f t="shared" si="84"/>
        <v>0.11086831572849751</v>
      </c>
      <c r="Z34" s="88">
        <f t="shared" si="85"/>
        <v>4349.2898246369468</v>
      </c>
      <c r="AA34" s="88">
        <v>55670.20200080677</v>
      </c>
      <c r="AB34" s="87">
        <f t="shared" si="86"/>
        <v>0.63859337993748166</v>
      </c>
      <c r="AC34" s="88">
        <f t="shared" si="87"/>
        <v>25051.590900363044</v>
      </c>
      <c r="AD34" s="63">
        <f t="shared" si="2"/>
        <v>65335.290499999988</v>
      </c>
      <c r="AE34" s="63">
        <f t="shared" si="88"/>
        <v>29400.880724999992</v>
      </c>
      <c r="AF34" s="89">
        <f t="shared" si="3"/>
        <v>87176.290499999988</v>
      </c>
      <c r="AG34" s="89">
        <f t="shared" si="89"/>
        <v>39229.330724999993</v>
      </c>
      <c r="AH34" s="63">
        <f t="shared" si="4"/>
        <v>2563.9049880589596</v>
      </c>
      <c r="AI34" s="63">
        <f t="shared" si="5"/>
        <v>1153.7572446265319</v>
      </c>
      <c r="AJ34" s="63">
        <f t="shared" si="6"/>
        <v>1151.9708476540952</v>
      </c>
      <c r="AK34" s="63">
        <f t="shared" si="7"/>
        <v>518.38688144434286</v>
      </c>
      <c r="AL34" s="63">
        <f t="shared" si="90"/>
        <v>384.58574820884394</v>
      </c>
      <c r="AM34" s="63">
        <f t="shared" si="91"/>
        <v>173.06358669397977</v>
      </c>
      <c r="AN34" s="63">
        <f t="shared" si="92"/>
        <v>172.79562714811428</v>
      </c>
      <c r="AO34" s="63">
        <f t="shared" si="93"/>
        <v>77.758032216651429</v>
      </c>
      <c r="AP34" s="63">
        <f t="shared" si="8"/>
        <v>3133.6616520720622</v>
      </c>
      <c r="AQ34" s="63">
        <f t="shared" si="9"/>
        <v>1410.1477434324279</v>
      </c>
      <c r="AR34" s="63">
        <f t="shared" si="10"/>
        <v>1407.9643693550054</v>
      </c>
      <c r="AS34" s="63">
        <f t="shared" si="11"/>
        <v>633.58396620975236</v>
      </c>
      <c r="AT34" s="63">
        <f t="shared" si="94"/>
        <v>470.04924781080933</v>
      </c>
      <c r="AU34" s="63">
        <f t="shared" si="95"/>
        <v>211.52216151486417</v>
      </c>
      <c r="AV34" s="63">
        <f t="shared" si="96"/>
        <v>211.19465540325081</v>
      </c>
      <c r="AW34" s="63">
        <f t="shared" si="97"/>
        <v>95.037594931462849</v>
      </c>
      <c r="AX34" s="63">
        <f t="shared" si="12"/>
        <v>3133.6616520720622</v>
      </c>
      <c r="AY34" s="63">
        <f t="shared" si="13"/>
        <v>1410.1477434324279</v>
      </c>
      <c r="AZ34" s="63">
        <f t="shared" si="14"/>
        <v>1407.9643693550054</v>
      </c>
      <c r="BA34" s="63">
        <f t="shared" si="15"/>
        <v>633.58396620975236</v>
      </c>
      <c r="BB34" s="63">
        <f t="shared" si="98"/>
        <v>470.04924781080933</v>
      </c>
      <c r="BC34" s="63">
        <f t="shared" si="99"/>
        <v>211.52216151486417</v>
      </c>
      <c r="BD34" s="63">
        <f t="shared" si="100"/>
        <v>211.19465540325081</v>
      </c>
      <c r="BE34" s="63">
        <f t="shared" si="101"/>
        <v>95.037594931462849</v>
      </c>
      <c r="BF34" s="63">
        <f t="shared" si="16"/>
        <v>2279.0266560524087</v>
      </c>
      <c r="BG34" s="63">
        <f t="shared" si="17"/>
        <v>1025.5619952235841</v>
      </c>
      <c r="BH34" s="63">
        <f t="shared" si="18"/>
        <v>1023.9740868036403</v>
      </c>
      <c r="BI34" s="63">
        <f t="shared" si="19"/>
        <v>460.78833906163811</v>
      </c>
      <c r="BJ34" s="63">
        <f t="shared" si="102"/>
        <v>341.8539984078613</v>
      </c>
      <c r="BK34" s="63">
        <f t="shared" si="103"/>
        <v>153.8342992835376</v>
      </c>
      <c r="BL34" s="63">
        <f t="shared" si="104"/>
        <v>153.59611302054603</v>
      </c>
      <c r="BM34" s="63">
        <f t="shared" si="105"/>
        <v>69.11825085924572</v>
      </c>
      <c r="BN34" s="63">
        <f t="shared" si="20"/>
        <v>2421.4658220556844</v>
      </c>
      <c r="BO34" s="63">
        <f t="shared" si="21"/>
        <v>1089.659619925058</v>
      </c>
      <c r="BP34" s="63">
        <f t="shared" si="22"/>
        <v>1087.9724672288678</v>
      </c>
      <c r="BQ34" s="63">
        <f t="shared" si="23"/>
        <v>489.58761025299054</v>
      </c>
      <c r="BR34" s="63">
        <f t="shared" si="106"/>
        <v>363.21987330835265</v>
      </c>
      <c r="BS34" s="63">
        <f t="shared" si="107"/>
        <v>163.44894298875869</v>
      </c>
      <c r="BT34" s="63">
        <f t="shared" si="108"/>
        <v>163.19587008433015</v>
      </c>
      <c r="BU34" s="63">
        <f t="shared" si="109"/>
        <v>73.438141537948582</v>
      </c>
      <c r="BV34" s="63">
        <f t="shared" si="24"/>
        <v>712.19583001637784</v>
      </c>
      <c r="BW34" s="63">
        <f t="shared" si="25"/>
        <v>320.48812350737001</v>
      </c>
      <c r="BX34" s="63">
        <f t="shared" si="26"/>
        <v>319.99190212613757</v>
      </c>
      <c r="BY34" s="63">
        <f t="shared" si="27"/>
        <v>143.9963559567619</v>
      </c>
      <c r="BZ34" s="63">
        <f t="shared" si="110"/>
        <v>106.82937450245667</v>
      </c>
      <c r="CA34" s="63">
        <f t="shared" si="111"/>
        <v>48.073218526105499</v>
      </c>
      <c r="CB34" s="63">
        <f t="shared" si="112"/>
        <v>47.998785318920632</v>
      </c>
      <c r="CC34" s="63">
        <f t="shared" si="113"/>
        <v>21.599453393514285</v>
      </c>
      <c r="CD34" s="90">
        <f t="shared" si="114"/>
        <v>20643.754642850308</v>
      </c>
      <c r="CE34" s="90">
        <f t="shared" si="115"/>
        <v>9289.6895892826396</v>
      </c>
      <c r="CF34" s="63">
        <f t="shared" si="28"/>
        <v>148.69501194104069</v>
      </c>
      <c r="CG34" s="63">
        <f t="shared" si="29"/>
        <v>66.9127553734683</v>
      </c>
      <c r="CH34" s="63">
        <f t="shared" si="30"/>
        <v>66.809152345904877</v>
      </c>
      <c r="CI34" s="63">
        <f t="shared" si="31"/>
        <v>30.064118555657192</v>
      </c>
      <c r="CJ34" s="63">
        <f t="shared" si="116"/>
        <v>22.304251791156101</v>
      </c>
      <c r="CK34" s="63">
        <f t="shared" si="117"/>
        <v>10.036913306020244</v>
      </c>
      <c r="CL34" s="63">
        <f t="shared" si="118"/>
        <v>10.021372851885731</v>
      </c>
      <c r="CM34" s="63">
        <f t="shared" si="119"/>
        <v>4.5096177833485784</v>
      </c>
      <c r="CN34" s="63">
        <f t="shared" si="32"/>
        <v>181.73834792793863</v>
      </c>
      <c r="CO34" s="63">
        <f t="shared" si="33"/>
        <v>81.782256567572375</v>
      </c>
      <c r="CP34" s="63">
        <f t="shared" si="34"/>
        <v>81.655630644994858</v>
      </c>
      <c r="CQ34" s="63">
        <f t="shared" si="35"/>
        <v>36.745033790247682</v>
      </c>
      <c r="CR34" s="63">
        <f t="shared" si="120"/>
        <v>27.260752189190793</v>
      </c>
      <c r="CS34" s="63">
        <f t="shared" si="121"/>
        <v>12.267338485135856</v>
      </c>
      <c r="CT34" s="63">
        <f t="shared" si="122"/>
        <v>12.248344596749229</v>
      </c>
      <c r="CU34" s="63">
        <f t="shared" si="123"/>
        <v>5.5117550685371519</v>
      </c>
      <c r="CV34" s="63">
        <f t="shared" si="36"/>
        <v>181.73834792793863</v>
      </c>
      <c r="CW34" s="63">
        <f t="shared" si="37"/>
        <v>81.782256567572375</v>
      </c>
      <c r="CX34" s="63">
        <f t="shared" si="38"/>
        <v>81.655630644994858</v>
      </c>
      <c r="CY34" s="63">
        <f t="shared" si="39"/>
        <v>36.745033790247682</v>
      </c>
      <c r="CZ34" s="63">
        <f t="shared" si="124"/>
        <v>27.260752189190793</v>
      </c>
      <c r="DA34" s="63">
        <f t="shared" si="125"/>
        <v>12.267338485135856</v>
      </c>
      <c r="DB34" s="63">
        <f t="shared" si="126"/>
        <v>12.248344596749229</v>
      </c>
      <c r="DC34" s="63">
        <f t="shared" si="127"/>
        <v>5.5117550685371519</v>
      </c>
      <c r="DD34" s="63">
        <f t="shared" si="40"/>
        <v>132.17334394759172</v>
      </c>
      <c r="DE34" s="63">
        <f t="shared" si="41"/>
        <v>59.478004776416277</v>
      </c>
      <c r="DF34" s="63">
        <f t="shared" si="42"/>
        <v>59.385913196359901</v>
      </c>
      <c r="DG34" s="63">
        <f t="shared" si="43"/>
        <v>26.723660938361949</v>
      </c>
      <c r="DH34" s="63">
        <f t="shared" si="128"/>
        <v>19.826001592138756</v>
      </c>
      <c r="DI34" s="63">
        <f t="shared" si="129"/>
        <v>8.9217007164624409</v>
      </c>
      <c r="DJ34" s="63">
        <f t="shared" si="130"/>
        <v>8.9078869794539841</v>
      </c>
      <c r="DK34" s="63">
        <f t="shared" si="131"/>
        <v>4.0085491407542921</v>
      </c>
      <c r="DL34" s="63">
        <f t="shared" si="44"/>
        <v>140.43417794431622</v>
      </c>
      <c r="DM34" s="63">
        <f t="shared" si="45"/>
        <v>63.195380074942292</v>
      </c>
      <c r="DN34" s="63">
        <f t="shared" si="46"/>
        <v>63.097532771132393</v>
      </c>
      <c r="DO34" s="63">
        <f t="shared" si="47"/>
        <v>28.393889747009574</v>
      </c>
      <c r="DP34" s="63">
        <f t="shared" si="132"/>
        <v>21.065126691647432</v>
      </c>
      <c r="DQ34" s="63">
        <f t="shared" si="133"/>
        <v>9.4793070112413442</v>
      </c>
      <c r="DR34" s="63">
        <f t="shared" si="134"/>
        <v>9.4646299156698586</v>
      </c>
      <c r="DS34" s="63">
        <f t="shared" si="135"/>
        <v>4.2590834620514357</v>
      </c>
      <c r="DT34" s="63">
        <f t="shared" si="48"/>
        <v>41.304169983622415</v>
      </c>
      <c r="DU34" s="63">
        <f t="shared" si="49"/>
        <v>18.586876492630086</v>
      </c>
      <c r="DV34" s="63">
        <f t="shared" si="50"/>
        <v>18.558097873862469</v>
      </c>
      <c r="DW34" s="63">
        <f t="shared" si="51"/>
        <v>8.3511440432381097</v>
      </c>
      <c r="DX34" s="63">
        <f t="shared" si="136"/>
        <v>6.1956254975433618</v>
      </c>
      <c r="DY34" s="63">
        <f t="shared" si="137"/>
        <v>2.7880314738945127</v>
      </c>
      <c r="DZ34" s="63">
        <f t="shared" si="138"/>
        <v>2.78371468107937</v>
      </c>
      <c r="EA34" s="63">
        <f t="shared" si="139"/>
        <v>1.2526716064857164</v>
      </c>
      <c r="EB34" s="90">
        <f t="shared" si="140"/>
        <v>1197.2453571496976</v>
      </c>
      <c r="EC34" s="90">
        <f t="shared" si="141"/>
        <v>538.76041071736392</v>
      </c>
      <c r="ED34" s="91">
        <f t="shared" si="52"/>
        <v>21841.000000000007</v>
      </c>
      <c r="EE34" s="92">
        <f t="shared" si="142"/>
        <v>9828.4500000000044</v>
      </c>
      <c r="EF34" s="63">
        <f t="shared" si="53"/>
        <v>1739.7159298547788</v>
      </c>
      <c r="EG34" s="63">
        <f t="shared" si="54"/>
        <v>782.87216843465035</v>
      </c>
      <c r="EH34" s="63">
        <f t="shared" si="55"/>
        <v>10020.636360145218</v>
      </c>
      <c r="EI34" s="63">
        <f t="shared" si="56"/>
        <v>4509.2863620653479</v>
      </c>
      <c r="EJ34" s="63">
        <f t="shared" si="143"/>
        <v>260.95738947821678</v>
      </c>
      <c r="EK34" s="63">
        <f t="shared" si="144"/>
        <v>117.43082526519754</v>
      </c>
      <c r="EL34" s="63">
        <f t="shared" si="145"/>
        <v>1503.0954540217826</v>
      </c>
      <c r="EM34" s="63">
        <f t="shared" si="146"/>
        <v>676.39295430980212</v>
      </c>
      <c r="EN34" s="63">
        <f t="shared" si="57"/>
        <v>2126.3194698225075</v>
      </c>
      <c r="EO34" s="63">
        <f t="shared" si="58"/>
        <v>956.84376142012832</v>
      </c>
      <c r="EP34" s="63">
        <f t="shared" si="59"/>
        <v>12247.444440177489</v>
      </c>
      <c r="EQ34" s="63">
        <f t="shared" si="60"/>
        <v>5511.3499980798697</v>
      </c>
      <c r="ER34" s="63">
        <f t="shared" si="147"/>
        <v>318.94792047337609</v>
      </c>
      <c r="ES34" s="63">
        <f t="shared" si="148"/>
        <v>143.52656421301924</v>
      </c>
      <c r="ET34" s="63">
        <f t="shared" si="149"/>
        <v>1837.1166660266233</v>
      </c>
      <c r="EU34" s="63">
        <f t="shared" si="150"/>
        <v>826.70249971198041</v>
      </c>
      <c r="EV34" s="63">
        <f t="shared" si="61"/>
        <v>2222.9703548144398</v>
      </c>
      <c r="EW34" s="63">
        <f t="shared" si="62"/>
        <v>1000.3366596664978</v>
      </c>
      <c r="EX34" s="63">
        <f t="shared" si="63"/>
        <v>12804.146460185557</v>
      </c>
      <c r="EY34" s="63">
        <f t="shared" si="64"/>
        <v>5761.8659070835001</v>
      </c>
      <c r="EZ34" s="63">
        <f t="shared" si="151"/>
        <v>333.44555322216598</v>
      </c>
      <c r="FA34" s="63">
        <f t="shared" si="152"/>
        <v>150.05049894997467</v>
      </c>
      <c r="FB34" s="63">
        <f t="shared" si="153"/>
        <v>1920.6219690278335</v>
      </c>
      <c r="FC34" s="63">
        <f t="shared" si="154"/>
        <v>864.27988606252495</v>
      </c>
      <c r="FD34" s="63">
        <f t="shared" si="65"/>
        <v>1546.4141598709145</v>
      </c>
      <c r="FE34" s="63">
        <f t="shared" si="66"/>
        <v>695.88637194191153</v>
      </c>
      <c r="FF34" s="63">
        <f t="shared" si="67"/>
        <v>8907.2323201290837</v>
      </c>
      <c r="FG34" s="63">
        <f t="shared" si="68"/>
        <v>4008.254544058087</v>
      </c>
      <c r="FH34" s="63">
        <f t="shared" si="155"/>
        <v>231.96212398063716</v>
      </c>
      <c r="FI34" s="63">
        <f t="shared" si="156"/>
        <v>104.38295579128673</v>
      </c>
      <c r="FJ34" s="63">
        <f t="shared" si="157"/>
        <v>1336.0848480193624</v>
      </c>
      <c r="FK34" s="63">
        <f t="shared" si="158"/>
        <v>601.23818160871303</v>
      </c>
      <c r="FL34" s="63">
        <f t="shared" si="69"/>
        <v>1643.0650448628469</v>
      </c>
      <c r="FM34" s="63">
        <f t="shared" si="70"/>
        <v>739.379270188281</v>
      </c>
      <c r="FN34" s="63">
        <f t="shared" si="71"/>
        <v>9463.9343401371516</v>
      </c>
      <c r="FO34" s="63">
        <f t="shared" si="72"/>
        <v>4258.7704530617175</v>
      </c>
      <c r="FP34" s="63">
        <f t="shared" si="159"/>
        <v>246.45975672942703</v>
      </c>
      <c r="FQ34" s="63">
        <f t="shared" si="160"/>
        <v>110.90689052824214</v>
      </c>
      <c r="FR34" s="63">
        <f t="shared" si="161"/>
        <v>1419.5901510205726</v>
      </c>
      <c r="FS34" s="63">
        <f t="shared" si="162"/>
        <v>638.81556795925758</v>
      </c>
      <c r="FT34" s="63">
        <f t="shared" si="73"/>
        <v>386.60353996772864</v>
      </c>
      <c r="FU34" s="63">
        <f t="shared" si="74"/>
        <v>173.97159298547788</v>
      </c>
      <c r="FV34" s="63">
        <f t="shared" si="75"/>
        <v>2226.8080800322709</v>
      </c>
      <c r="FW34" s="63">
        <f t="shared" si="76"/>
        <v>1002.0636360145218</v>
      </c>
      <c r="FX34" s="63">
        <f t="shared" si="163"/>
        <v>57.99053099515929</v>
      </c>
      <c r="FY34" s="63">
        <f t="shared" si="164"/>
        <v>26.095738947821683</v>
      </c>
      <c r="FZ34" s="63">
        <f t="shared" si="165"/>
        <v>334.02121200484061</v>
      </c>
      <c r="GA34" s="63">
        <f t="shared" si="166"/>
        <v>150.30954540217826</v>
      </c>
      <c r="GB34" s="90">
        <f t="shared" si="167"/>
        <v>65335.290499999988</v>
      </c>
      <c r="GC34" s="93">
        <f t="shared" si="168"/>
        <v>29400.880724999995</v>
      </c>
      <c r="GD34" s="94">
        <f t="shared" si="169"/>
        <v>39229.330725</v>
      </c>
    </row>
    <row r="35" spans="1:186" x14ac:dyDescent="0.5">
      <c r="A35" s="19" t="s">
        <v>257</v>
      </c>
      <c r="B35" s="19" t="s">
        <v>25</v>
      </c>
      <c r="C35" s="19" t="s">
        <v>100</v>
      </c>
      <c r="D35" s="19" t="s">
        <v>41</v>
      </c>
      <c r="E35" s="19" t="s">
        <v>189</v>
      </c>
      <c r="F35" s="85">
        <v>59729.202374999935</v>
      </c>
      <c r="G35" s="86">
        <v>50769.822018749946</v>
      </c>
      <c r="H35" s="86">
        <v>4</v>
      </c>
      <c r="I35" s="63">
        <v>4275.3368233438796</v>
      </c>
      <c r="J35" s="87">
        <f t="shared" si="77"/>
        <v>7.1578669283106827E-2</v>
      </c>
      <c r="K35" s="88">
        <v>50769.822018749946</v>
      </c>
      <c r="L35" s="63">
        <f t="shared" si="0"/>
        <v>3634.0362998422975</v>
      </c>
      <c r="M35" s="63">
        <v>124.66317665612196</v>
      </c>
      <c r="N35" s="87">
        <f t="shared" si="78"/>
        <v>2.087139484526259E-3</v>
      </c>
      <c r="O35" s="63">
        <f t="shared" si="79"/>
        <v>105.96370015770367</v>
      </c>
      <c r="P35" s="63">
        <v>7571.2328471580704</v>
      </c>
      <c r="Q35" s="87">
        <f t="shared" si="80"/>
        <v>0.1267593161486292</v>
      </c>
      <c r="R35" s="63">
        <f t="shared" si="81"/>
        <v>6435.5479200843602</v>
      </c>
      <c r="S35" s="63">
        <v>220.76715284193233</v>
      </c>
      <c r="T35" s="87">
        <f t="shared" si="82"/>
        <v>3.6961342871428653E-3</v>
      </c>
      <c r="U35" s="63">
        <f t="shared" si="83"/>
        <v>187.65207991564247</v>
      </c>
      <c r="V35" s="63">
        <v>12192</v>
      </c>
      <c r="W35" s="63">
        <f t="shared" si="1"/>
        <v>10363.200000000004</v>
      </c>
      <c r="X35" s="88">
        <v>849.87911890690134</v>
      </c>
      <c r="Y35" s="87">
        <f t="shared" si="84"/>
        <v>1.4228871056590972E-2</v>
      </c>
      <c r="Z35" s="88">
        <f t="shared" si="85"/>
        <v>722.3972510708661</v>
      </c>
      <c r="AA35" s="88">
        <v>46687.323256093034</v>
      </c>
      <c r="AB35" s="87">
        <f t="shared" si="86"/>
        <v>0.78164986974000394</v>
      </c>
      <c r="AC35" s="88">
        <f t="shared" si="87"/>
        <v>39684.224767679079</v>
      </c>
      <c r="AD35" s="63">
        <f t="shared" si="2"/>
        <v>47537.202374999935</v>
      </c>
      <c r="AE35" s="63">
        <f t="shared" si="88"/>
        <v>40406.622018749942</v>
      </c>
      <c r="AF35" s="89">
        <f t="shared" si="3"/>
        <v>59729.202374999935</v>
      </c>
      <c r="AG35" s="89">
        <f t="shared" si="89"/>
        <v>50769.822018749946</v>
      </c>
      <c r="AH35" s="63">
        <f t="shared" si="4"/>
        <v>769.56062820189834</v>
      </c>
      <c r="AI35" s="63">
        <f t="shared" si="5"/>
        <v>654.12653397161353</v>
      </c>
      <c r="AJ35" s="63">
        <f t="shared" si="6"/>
        <v>1362.8219124884527</v>
      </c>
      <c r="AK35" s="63">
        <f t="shared" si="7"/>
        <v>1158.3986256151848</v>
      </c>
      <c r="AL35" s="63">
        <f t="shared" si="90"/>
        <v>115.43409423028474</v>
      </c>
      <c r="AM35" s="63">
        <f t="shared" si="91"/>
        <v>98.118980095742032</v>
      </c>
      <c r="AN35" s="63">
        <f t="shared" si="92"/>
        <v>204.4232868732679</v>
      </c>
      <c r="AO35" s="63">
        <f t="shared" si="93"/>
        <v>173.7597938422777</v>
      </c>
      <c r="AP35" s="63">
        <f t="shared" si="8"/>
        <v>940.57410113565356</v>
      </c>
      <c r="AQ35" s="63">
        <f t="shared" si="9"/>
        <v>799.48798596530548</v>
      </c>
      <c r="AR35" s="63">
        <f t="shared" si="10"/>
        <v>1665.6712263747754</v>
      </c>
      <c r="AS35" s="63">
        <f t="shared" si="11"/>
        <v>1415.8205424185592</v>
      </c>
      <c r="AT35" s="63">
        <f t="shared" si="94"/>
        <v>141.08611517034802</v>
      </c>
      <c r="AU35" s="63">
        <f t="shared" si="95"/>
        <v>119.92319789479582</v>
      </c>
      <c r="AV35" s="63">
        <f t="shared" si="96"/>
        <v>249.8506839562163</v>
      </c>
      <c r="AW35" s="63">
        <f t="shared" si="97"/>
        <v>212.37308136278386</v>
      </c>
      <c r="AX35" s="63">
        <f t="shared" si="12"/>
        <v>940.57410113565356</v>
      </c>
      <c r="AY35" s="63">
        <f t="shared" si="13"/>
        <v>799.48798596530548</v>
      </c>
      <c r="AZ35" s="63">
        <f t="shared" si="14"/>
        <v>1665.6712263747754</v>
      </c>
      <c r="BA35" s="63">
        <f t="shared" si="15"/>
        <v>1415.8205424185592</v>
      </c>
      <c r="BB35" s="63">
        <f t="shared" si="98"/>
        <v>141.08611517034802</v>
      </c>
      <c r="BC35" s="63">
        <f t="shared" si="99"/>
        <v>119.92319789479582</v>
      </c>
      <c r="BD35" s="63">
        <f t="shared" si="100"/>
        <v>249.8506839562163</v>
      </c>
      <c r="BE35" s="63">
        <f t="shared" si="101"/>
        <v>212.37308136278386</v>
      </c>
      <c r="BF35" s="63">
        <f t="shared" si="16"/>
        <v>684.05389173502078</v>
      </c>
      <c r="BG35" s="63">
        <f t="shared" si="17"/>
        <v>581.4458079747676</v>
      </c>
      <c r="BH35" s="63">
        <f t="shared" si="18"/>
        <v>1211.3972555452913</v>
      </c>
      <c r="BI35" s="63">
        <f t="shared" si="19"/>
        <v>1029.6876672134977</v>
      </c>
      <c r="BJ35" s="63">
        <f t="shared" si="102"/>
        <v>102.60808376025311</v>
      </c>
      <c r="BK35" s="63">
        <f t="shared" si="103"/>
        <v>87.216871196215138</v>
      </c>
      <c r="BL35" s="63">
        <f t="shared" si="104"/>
        <v>181.7095883317937</v>
      </c>
      <c r="BM35" s="63">
        <f t="shared" si="105"/>
        <v>154.45315008202465</v>
      </c>
      <c r="BN35" s="63">
        <f t="shared" si="20"/>
        <v>726.80725996845956</v>
      </c>
      <c r="BO35" s="63">
        <f t="shared" si="21"/>
        <v>617.78617097319056</v>
      </c>
      <c r="BP35" s="63">
        <f t="shared" si="22"/>
        <v>1287.1095840168721</v>
      </c>
      <c r="BQ35" s="63">
        <f t="shared" si="23"/>
        <v>1094.0431464143412</v>
      </c>
      <c r="BR35" s="63">
        <f t="shared" si="106"/>
        <v>109.02108899526893</v>
      </c>
      <c r="BS35" s="63">
        <f t="shared" si="107"/>
        <v>92.667925645978585</v>
      </c>
      <c r="BT35" s="63">
        <f t="shared" si="108"/>
        <v>193.06643760253081</v>
      </c>
      <c r="BU35" s="63">
        <f t="shared" si="109"/>
        <v>164.10647196215118</v>
      </c>
      <c r="BV35" s="63">
        <f t="shared" si="24"/>
        <v>213.766841167194</v>
      </c>
      <c r="BW35" s="63">
        <f t="shared" si="25"/>
        <v>181.70181499211489</v>
      </c>
      <c r="BX35" s="63">
        <f t="shared" si="26"/>
        <v>378.56164235790357</v>
      </c>
      <c r="BY35" s="63">
        <f t="shared" si="27"/>
        <v>321.77739600421802</v>
      </c>
      <c r="BZ35" s="63">
        <f t="shared" si="110"/>
        <v>32.065026175079097</v>
      </c>
      <c r="CA35" s="63">
        <f t="shared" si="111"/>
        <v>27.255272248817231</v>
      </c>
      <c r="CB35" s="63">
        <f t="shared" si="112"/>
        <v>56.784246353685532</v>
      </c>
      <c r="CC35" s="63">
        <f t="shared" si="113"/>
        <v>48.266609400632703</v>
      </c>
      <c r="CD35" s="90">
        <f t="shared" si="114"/>
        <v>11846.569670501951</v>
      </c>
      <c r="CE35" s="90">
        <f t="shared" si="115"/>
        <v>10069.584219926657</v>
      </c>
      <c r="CF35" s="63">
        <f t="shared" si="28"/>
        <v>22.439371798101952</v>
      </c>
      <c r="CG35" s="63">
        <f t="shared" si="29"/>
        <v>19.073466028386658</v>
      </c>
      <c r="CH35" s="63">
        <f t="shared" si="30"/>
        <v>39.738087511547818</v>
      </c>
      <c r="CI35" s="63">
        <f t="shared" si="31"/>
        <v>33.777374384815644</v>
      </c>
      <c r="CJ35" s="63">
        <f t="shared" si="116"/>
        <v>3.3659057697152925</v>
      </c>
      <c r="CK35" s="63">
        <f t="shared" si="117"/>
        <v>2.8610199042579985</v>
      </c>
      <c r="CL35" s="63">
        <f t="shared" si="118"/>
        <v>5.9607131267321725</v>
      </c>
      <c r="CM35" s="63">
        <f t="shared" si="119"/>
        <v>5.0666061577223465</v>
      </c>
      <c r="CN35" s="63">
        <f t="shared" si="32"/>
        <v>27.425898864346831</v>
      </c>
      <c r="CO35" s="63">
        <f t="shared" si="33"/>
        <v>23.312014034694808</v>
      </c>
      <c r="CP35" s="63">
        <f t="shared" si="34"/>
        <v>48.568773625225113</v>
      </c>
      <c r="CQ35" s="63">
        <f t="shared" si="35"/>
        <v>41.283457581441347</v>
      </c>
      <c r="CR35" s="63">
        <f t="shared" si="120"/>
        <v>4.1138848296520241</v>
      </c>
      <c r="CS35" s="63">
        <f t="shared" si="121"/>
        <v>3.4968021052042211</v>
      </c>
      <c r="CT35" s="63">
        <f t="shared" si="122"/>
        <v>7.2853160437837667</v>
      </c>
      <c r="CU35" s="63">
        <f t="shared" si="123"/>
        <v>6.1925186372162022</v>
      </c>
      <c r="CV35" s="63">
        <f t="shared" si="36"/>
        <v>27.425898864346831</v>
      </c>
      <c r="CW35" s="63">
        <f t="shared" si="37"/>
        <v>23.312014034694808</v>
      </c>
      <c r="CX35" s="63">
        <f t="shared" si="38"/>
        <v>48.568773625225113</v>
      </c>
      <c r="CY35" s="63">
        <f t="shared" si="39"/>
        <v>41.283457581441347</v>
      </c>
      <c r="CZ35" s="63">
        <f t="shared" si="124"/>
        <v>4.1138848296520241</v>
      </c>
      <c r="DA35" s="63">
        <f t="shared" si="125"/>
        <v>3.4968021052042211</v>
      </c>
      <c r="DB35" s="63">
        <f t="shared" si="126"/>
        <v>7.2853160437837667</v>
      </c>
      <c r="DC35" s="63">
        <f t="shared" si="127"/>
        <v>6.1925186372162022</v>
      </c>
      <c r="DD35" s="63">
        <f t="shared" si="40"/>
        <v>19.946108264979515</v>
      </c>
      <c r="DE35" s="63">
        <f t="shared" si="41"/>
        <v>16.954192025232587</v>
      </c>
      <c r="DF35" s="63">
        <f t="shared" si="42"/>
        <v>35.322744454709174</v>
      </c>
      <c r="DG35" s="63">
        <f t="shared" si="43"/>
        <v>30.024332786502796</v>
      </c>
      <c r="DH35" s="63">
        <f t="shared" si="128"/>
        <v>2.991916239746927</v>
      </c>
      <c r="DI35" s="63">
        <f t="shared" si="129"/>
        <v>2.5431288037848878</v>
      </c>
      <c r="DJ35" s="63">
        <f t="shared" si="130"/>
        <v>5.2984116682063762</v>
      </c>
      <c r="DK35" s="63">
        <f t="shared" si="131"/>
        <v>4.5036499179754195</v>
      </c>
      <c r="DL35" s="63">
        <f t="shared" si="44"/>
        <v>21.192740031540737</v>
      </c>
      <c r="DM35" s="63">
        <f t="shared" si="45"/>
        <v>18.013829026809624</v>
      </c>
      <c r="DN35" s="63">
        <f t="shared" si="46"/>
        <v>37.530415983128499</v>
      </c>
      <c r="DO35" s="63">
        <f t="shared" si="47"/>
        <v>31.900853585659224</v>
      </c>
      <c r="DP35" s="63">
        <f t="shared" si="132"/>
        <v>3.1789110047311104</v>
      </c>
      <c r="DQ35" s="63">
        <f t="shared" si="133"/>
        <v>2.7020743540214434</v>
      </c>
      <c r="DR35" s="63">
        <f t="shared" si="134"/>
        <v>5.6295623974692743</v>
      </c>
      <c r="DS35" s="63">
        <f t="shared" si="135"/>
        <v>4.7851280378488834</v>
      </c>
      <c r="DT35" s="63">
        <f t="shared" si="48"/>
        <v>6.2331588328060983</v>
      </c>
      <c r="DU35" s="63">
        <f t="shared" si="49"/>
        <v>5.2981850078851842</v>
      </c>
      <c r="DV35" s="63">
        <f t="shared" si="50"/>
        <v>11.038357642096617</v>
      </c>
      <c r="DW35" s="63">
        <f t="shared" si="51"/>
        <v>9.3826039957821248</v>
      </c>
      <c r="DX35" s="63">
        <f t="shared" si="136"/>
        <v>0.93497382492091474</v>
      </c>
      <c r="DY35" s="63">
        <f t="shared" si="137"/>
        <v>0.79472775118277761</v>
      </c>
      <c r="DZ35" s="63">
        <f t="shared" si="138"/>
        <v>1.6557536463144926</v>
      </c>
      <c r="EA35" s="63">
        <f t="shared" si="139"/>
        <v>1.4073905993673186</v>
      </c>
      <c r="EB35" s="90">
        <f t="shared" si="140"/>
        <v>345.43032949805428</v>
      </c>
      <c r="EC35" s="90">
        <f t="shared" si="141"/>
        <v>293.61578007334612</v>
      </c>
      <c r="ED35" s="91">
        <f t="shared" si="52"/>
        <v>12192.000000000005</v>
      </c>
      <c r="EE35" s="92">
        <f t="shared" si="142"/>
        <v>10363.200000000003</v>
      </c>
      <c r="EF35" s="63">
        <f t="shared" si="53"/>
        <v>152.97824140324224</v>
      </c>
      <c r="EG35" s="63">
        <f t="shared" si="54"/>
        <v>130.0315051927559</v>
      </c>
      <c r="EH35" s="63">
        <f t="shared" si="55"/>
        <v>8403.7181860967466</v>
      </c>
      <c r="EI35" s="63">
        <f t="shared" si="56"/>
        <v>7143.1604581822339</v>
      </c>
      <c r="EJ35" s="63">
        <f t="shared" si="143"/>
        <v>22.946736210486335</v>
      </c>
      <c r="EK35" s="63">
        <f t="shared" si="144"/>
        <v>19.504725778913386</v>
      </c>
      <c r="EL35" s="63">
        <f t="shared" si="145"/>
        <v>1260.557727914512</v>
      </c>
      <c r="EM35" s="63">
        <f t="shared" si="146"/>
        <v>1071.474068727335</v>
      </c>
      <c r="EN35" s="63">
        <f t="shared" si="57"/>
        <v>186.97340615951831</v>
      </c>
      <c r="EO35" s="63">
        <f t="shared" si="58"/>
        <v>158.92739523559055</v>
      </c>
      <c r="EP35" s="63">
        <f t="shared" si="59"/>
        <v>10271.211116340468</v>
      </c>
      <c r="EQ35" s="63">
        <f t="shared" si="60"/>
        <v>8730.5294488893978</v>
      </c>
      <c r="ER35" s="63">
        <f t="shared" si="147"/>
        <v>28.046010923927746</v>
      </c>
      <c r="ES35" s="63">
        <f t="shared" si="148"/>
        <v>23.839109285338584</v>
      </c>
      <c r="ET35" s="63">
        <f t="shared" si="149"/>
        <v>1540.6816674510701</v>
      </c>
      <c r="EU35" s="63">
        <f t="shared" si="150"/>
        <v>1309.5794173334095</v>
      </c>
      <c r="EV35" s="63">
        <f t="shared" si="61"/>
        <v>195.47219734858731</v>
      </c>
      <c r="EW35" s="63">
        <f t="shared" si="62"/>
        <v>166.1513677462992</v>
      </c>
      <c r="EX35" s="63">
        <f t="shared" si="63"/>
        <v>10738.084348901399</v>
      </c>
      <c r="EY35" s="63">
        <f t="shared" si="64"/>
        <v>9127.3716965661879</v>
      </c>
      <c r="EZ35" s="63">
        <f t="shared" si="151"/>
        <v>29.320829602288097</v>
      </c>
      <c r="FA35" s="63">
        <f t="shared" si="152"/>
        <v>24.922705161944879</v>
      </c>
      <c r="FB35" s="63">
        <f t="shared" si="153"/>
        <v>1610.7126523352097</v>
      </c>
      <c r="FC35" s="63">
        <f t="shared" si="154"/>
        <v>1369.1057544849282</v>
      </c>
      <c r="FD35" s="63">
        <f t="shared" si="65"/>
        <v>135.98065902510422</v>
      </c>
      <c r="FE35" s="63">
        <f t="shared" si="66"/>
        <v>115.58356017133858</v>
      </c>
      <c r="FF35" s="63">
        <f t="shared" si="67"/>
        <v>7469.9717209748851</v>
      </c>
      <c r="FG35" s="63">
        <f t="shared" si="68"/>
        <v>6349.4759628286529</v>
      </c>
      <c r="FH35" s="63">
        <f t="shared" si="155"/>
        <v>20.39709885376563</v>
      </c>
      <c r="FI35" s="63">
        <f t="shared" si="156"/>
        <v>17.337534025700787</v>
      </c>
      <c r="FJ35" s="63">
        <f t="shared" si="157"/>
        <v>1120.4957581462327</v>
      </c>
      <c r="FK35" s="63">
        <f t="shared" si="158"/>
        <v>952.42139442429789</v>
      </c>
      <c r="FL35" s="63">
        <f t="shared" si="69"/>
        <v>144.47945021417323</v>
      </c>
      <c r="FM35" s="63">
        <f t="shared" si="70"/>
        <v>122.80753268204725</v>
      </c>
      <c r="FN35" s="63">
        <f t="shared" si="71"/>
        <v>7936.8449535358159</v>
      </c>
      <c r="FO35" s="63">
        <f t="shared" si="72"/>
        <v>6746.3182105054439</v>
      </c>
      <c r="FP35" s="63">
        <f t="shared" si="159"/>
        <v>21.671917532125985</v>
      </c>
      <c r="FQ35" s="63">
        <f t="shared" si="160"/>
        <v>18.421129902307086</v>
      </c>
      <c r="FR35" s="63">
        <f t="shared" si="161"/>
        <v>1190.5267430303722</v>
      </c>
      <c r="FS35" s="63">
        <f t="shared" si="162"/>
        <v>1011.9477315758165</v>
      </c>
      <c r="FT35" s="63">
        <f t="shared" si="73"/>
        <v>33.995164756276054</v>
      </c>
      <c r="FU35" s="63">
        <f t="shared" si="74"/>
        <v>28.895890042834644</v>
      </c>
      <c r="FV35" s="63">
        <f t="shared" si="75"/>
        <v>1867.4929302437213</v>
      </c>
      <c r="FW35" s="63">
        <f t="shared" si="76"/>
        <v>1587.3689907071632</v>
      </c>
      <c r="FX35" s="63">
        <f t="shared" si="163"/>
        <v>5.0992747134414076</v>
      </c>
      <c r="FY35" s="63">
        <f t="shared" si="164"/>
        <v>4.3343835064251968</v>
      </c>
      <c r="FZ35" s="63">
        <f t="shared" si="165"/>
        <v>280.12393953655817</v>
      </c>
      <c r="GA35" s="63">
        <f t="shared" si="166"/>
        <v>238.10534860607447</v>
      </c>
      <c r="GB35" s="90">
        <f t="shared" si="167"/>
        <v>47537.202374999943</v>
      </c>
      <c r="GC35" s="93">
        <f t="shared" si="168"/>
        <v>40406.622018749942</v>
      </c>
      <c r="GD35" s="94">
        <f t="shared" si="169"/>
        <v>50769.822018749946</v>
      </c>
    </row>
    <row r="36" spans="1:186" x14ac:dyDescent="0.5">
      <c r="A36" s="19" t="s">
        <v>263</v>
      </c>
      <c r="B36" s="19" t="s">
        <v>73</v>
      </c>
      <c r="C36" s="19" t="s">
        <v>146</v>
      </c>
      <c r="D36" s="19" t="s">
        <v>42</v>
      </c>
      <c r="E36" s="19" t="s">
        <v>190</v>
      </c>
      <c r="F36" s="85">
        <v>83022.333949999957</v>
      </c>
      <c r="G36" s="86">
        <v>37360.050277499984</v>
      </c>
      <c r="H36" s="86">
        <v>2.9000000000000004</v>
      </c>
      <c r="I36" s="63">
        <v>8832.6779175804331</v>
      </c>
      <c r="J36" s="87">
        <f t="shared" si="77"/>
        <v>0.10638917863836371</v>
      </c>
      <c r="K36" s="88">
        <v>37360.050277499984</v>
      </c>
      <c r="L36" s="63">
        <f t="shared" si="0"/>
        <v>3974.7050629111955</v>
      </c>
      <c r="M36" s="63">
        <v>106.32208241956575</v>
      </c>
      <c r="N36" s="87">
        <f t="shared" si="78"/>
        <v>1.2806443442507653E-3</v>
      </c>
      <c r="O36" s="63">
        <f t="shared" si="79"/>
        <v>47.844937088804592</v>
      </c>
      <c r="P36" s="63">
        <v>0</v>
      </c>
      <c r="Q36" s="87">
        <f t="shared" si="80"/>
        <v>0</v>
      </c>
      <c r="R36" s="63">
        <f t="shared" si="81"/>
        <v>0</v>
      </c>
      <c r="S36" s="63">
        <v>0</v>
      </c>
      <c r="T36" s="87">
        <f t="shared" si="82"/>
        <v>0</v>
      </c>
      <c r="U36" s="63">
        <f t="shared" si="83"/>
        <v>0</v>
      </c>
      <c r="V36" s="63">
        <v>8939</v>
      </c>
      <c r="W36" s="63">
        <f t="shared" si="1"/>
        <v>4022.55</v>
      </c>
      <c r="X36" s="88">
        <v>8789.7202594072933</v>
      </c>
      <c r="Y36" s="87">
        <f t="shared" si="84"/>
        <v>0.10587175572179031</v>
      </c>
      <c r="Z36" s="88">
        <f t="shared" si="85"/>
        <v>3955.3741167332823</v>
      </c>
      <c r="AA36" s="88">
        <v>65293.613690592669</v>
      </c>
      <c r="AB36" s="87">
        <f t="shared" si="86"/>
        <v>0.78645842129559529</v>
      </c>
      <c r="AC36" s="88">
        <f t="shared" si="87"/>
        <v>29382.126160766704</v>
      </c>
      <c r="AD36" s="63">
        <f t="shared" si="2"/>
        <v>74083.333949999957</v>
      </c>
      <c r="AE36" s="63">
        <f t="shared" si="88"/>
        <v>33337.500277499988</v>
      </c>
      <c r="AF36" s="89">
        <f t="shared" si="3"/>
        <v>83022.333949999957</v>
      </c>
      <c r="AG36" s="89">
        <f t="shared" si="89"/>
        <v>37360.050277499991</v>
      </c>
      <c r="AH36" s="63">
        <f t="shared" si="4"/>
        <v>1589.8820251644779</v>
      </c>
      <c r="AI36" s="63">
        <f t="shared" si="5"/>
        <v>715.4469113240151</v>
      </c>
      <c r="AJ36" s="63">
        <f t="shared" si="6"/>
        <v>0</v>
      </c>
      <c r="AK36" s="63">
        <f t="shared" si="7"/>
        <v>0</v>
      </c>
      <c r="AL36" s="63">
        <f t="shared" si="90"/>
        <v>238.48230377467166</v>
      </c>
      <c r="AM36" s="63">
        <f t="shared" si="91"/>
        <v>107.31703669860227</v>
      </c>
      <c r="AN36" s="63">
        <f t="shared" si="92"/>
        <v>0</v>
      </c>
      <c r="AO36" s="63">
        <f t="shared" si="93"/>
        <v>0</v>
      </c>
      <c r="AP36" s="63">
        <f t="shared" si="8"/>
        <v>1943.1891418676953</v>
      </c>
      <c r="AQ36" s="63">
        <f t="shared" si="9"/>
        <v>874.43511384046303</v>
      </c>
      <c r="AR36" s="63">
        <f t="shared" si="10"/>
        <v>0</v>
      </c>
      <c r="AS36" s="63">
        <f t="shared" si="11"/>
        <v>0</v>
      </c>
      <c r="AT36" s="63">
        <f t="shared" si="94"/>
        <v>291.47837128015431</v>
      </c>
      <c r="AU36" s="63">
        <f t="shared" si="95"/>
        <v>131.16526707606945</v>
      </c>
      <c r="AV36" s="63">
        <f t="shared" si="96"/>
        <v>0</v>
      </c>
      <c r="AW36" s="63">
        <f t="shared" si="97"/>
        <v>0</v>
      </c>
      <c r="AX36" s="63">
        <f t="shared" si="12"/>
        <v>1943.1891418676953</v>
      </c>
      <c r="AY36" s="63">
        <f t="shared" si="13"/>
        <v>874.43511384046303</v>
      </c>
      <c r="AZ36" s="63">
        <f t="shared" si="14"/>
        <v>0</v>
      </c>
      <c r="BA36" s="63">
        <f t="shared" si="15"/>
        <v>0</v>
      </c>
      <c r="BB36" s="63">
        <f t="shared" si="98"/>
        <v>291.47837128015431</v>
      </c>
      <c r="BC36" s="63">
        <f t="shared" si="99"/>
        <v>131.16526707606945</v>
      </c>
      <c r="BD36" s="63">
        <f t="shared" si="100"/>
        <v>0</v>
      </c>
      <c r="BE36" s="63">
        <f t="shared" si="101"/>
        <v>0</v>
      </c>
      <c r="BF36" s="63">
        <f t="shared" si="16"/>
        <v>1413.2284668128693</v>
      </c>
      <c r="BG36" s="63">
        <f t="shared" si="17"/>
        <v>635.95281006579125</v>
      </c>
      <c r="BH36" s="63">
        <f t="shared" si="18"/>
        <v>0</v>
      </c>
      <c r="BI36" s="63">
        <f t="shared" si="19"/>
        <v>0</v>
      </c>
      <c r="BJ36" s="63">
        <f t="shared" si="102"/>
        <v>211.9842700219304</v>
      </c>
      <c r="BK36" s="63">
        <f t="shared" si="103"/>
        <v>95.392921509868685</v>
      </c>
      <c r="BL36" s="63">
        <f t="shared" si="104"/>
        <v>0</v>
      </c>
      <c r="BM36" s="63">
        <f t="shared" si="105"/>
        <v>0</v>
      </c>
      <c r="BN36" s="63">
        <f t="shared" si="20"/>
        <v>1501.5552459886737</v>
      </c>
      <c r="BO36" s="63">
        <f t="shared" si="21"/>
        <v>675.69986069490324</v>
      </c>
      <c r="BP36" s="63">
        <f t="shared" si="22"/>
        <v>0</v>
      </c>
      <c r="BQ36" s="63">
        <f t="shared" si="23"/>
        <v>0</v>
      </c>
      <c r="BR36" s="63">
        <f t="shared" si="106"/>
        <v>225.23328689830106</v>
      </c>
      <c r="BS36" s="63">
        <f t="shared" si="107"/>
        <v>101.35497910423548</v>
      </c>
      <c r="BT36" s="63">
        <f t="shared" si="108"/>
        <v>0</v>
      </c>
      <c r="BU36" s="63">
        <f t="shared" si="109"/>
        <v>0</v>
      </c>
      <c r="BV36" s="63">
        <f t="shared" si="24"/>
        <v>441.63389587902168</v>
      </c>
      <c r="BW36" s="63">
        <f t="shared" si="25"/>
        <v>198.7352531455598</v>
      </c>
      <c r="BX36" s="63">
        <f t="shared" si="26"/>
        <v>0</v>
      </c>
      <c r="BY36" s="63">
        <f t="shared" si="27"/>
        <v>0</v>
      </c>
      <c r="BZ36" s="63">
        <f t="shared" si="110"/>
        <v>66.245084381853246</v>
      </c>
      <c r="CA36" s="63">
        <f t="shared" si="111"/>
        <v>29.810287971833969</v>
      </c>
      <c r="CB36" s="63">
        <f t="shared" si="112"/>
        <v>0</v>
      </c>
      <c r="CC36" s="63">
        <f t="shared" si="113"/>
        <v>0</v>
      </c>
      <c r="CD36" s="90">
        <f t="shared" si="114"/>
        <v>8832.6779175804331</v>
      </c>
      <c r="CE36" s="90">
        <f t="shared" si="115"/>
        <v>3974.7050629111955</v>
      </c>
      <c r="CF36" s="63">
        <f t="shared" si="28"/>
        <v>19.137974835521835</v>
      </c>
      <c r="CG36" s="63">
        <f t="shared" si="29"/>
        <v>8.6120886759848254</v>
      </c>
      <c r="CH36" s="63">
        <f t="shared" si="30"/>
        <v>0</v>
      </c>
      <c r="CI36" s="63">
        <f t="shared" si="31"/>
        <v>0</v>
      </c>
      <c r="CJ36" s="63">
        <f t="shared" si="116"/>
        <v>2.8706962253282753</v>
      </c>
      <c r="CK36" s="63">
        <f t="shared" si="117"/>
        <v>1.2918133013977238</v>
      </c>
      <c r="CL36" s="63">
        <f t="shared" si="118"/>
        <v>0</v>
      </c>
      <c r="CM36" s="63">
        <f t="shared" si="119"/>
        <v>0</v>
      </c>
      <c r="CN36" s="63">
        <f t="shared" si="32"/>
        <v>23.390858132304466</v>
      </c>
      <c r="CO36" s="63">
        <f t="shared" si="33"/>
        <v>10.525886159537011</v>
      </c>
      <c r="CP36" s="63">
        <f t="shared" si="34"/>
        <v>0</v>
      </c>
      <c r="CQ36" s="63">
        <f t="shared" si="35"/>
        <v>0</v>
      </c>
      <c r="CR36" s="63">
        <f t="shared" si="120"/>
        <v>3.5086287198456696</v>
      </c>
      <c r="CS36" s="63">
        <f t="shared" si="121"/>
        <v>1.5788829239305515</v>
      </c>
      <c r="CT36" s="63">
        <f t="shared" si="122"/>
        <v>0</v>
      </c>
      <c r="CU36" s="63">
        <f t="shared" si="123"/>
        <v>0</v>
      </c>
      <c r="CV36" s="63">
        <f t="shared" si="36"/>
        <v>23.390858132304466</v>
      </c>
      <c r="CW36" s="63">
        <f t="shared" si="37"/>
        <v>10.525886159537011</v>
      </c>
      <c r="CX36" s="63">
        <f t="shared" si="38"/>
        <v>0</v>
      </c>
      <c r="CY36" s="63">
        <f t="shared" si="39"/>
        <v>0</v>
      </c>
      <c r="CZ36" s="63">
        <f t="shared" si="124"/>
        <v>3.5086287198456696</v>
      </c>
      <c r="DA36" s="63">
        <f t="shared" si="125"/>
        <v>1.5788829239305515</v>
      </c>
      <c r="DB36" s="63">
        <f t="shared" si="126"/>
        <v>0</v>
      </c>
      <c r="DC36" s="63">
        <f t="shared" si="127"/>
        <v>0</v>
      </c>
      <c r="DD36" s="63">
        <f t="shared" si="40"/>
        <v>17.011533187130521</v>
      </c>
      <c r="DE36" s="63">
        <f t="shared" si="41"/>
        <v>7.6551899342087353</v>
      </c>
      <c r="DF36" s="63">
        <f t="shared" si="42"/>
        <v>0</v>
      </c>
      <c r="DG36" s="63">
        <f t="shared" si="43"/>
        <v>0</v>
      </c>
      <c r="DH36" s="63">
        <f t="shared" si="128"/>
        <v>2.5517299780695781</v>
      </c>
      <c r="DI36" s="63">
        <f t="shared" si="129"/>
        <v>1.1482784901313103</v>
      </c>
      <c r="DJ36" s="63">
        <f t="shared" si="130"/>
        <v>0</v>
      </c>
      <c r="DK36" s="63">
        <f t="shared" si="131"/>
        <v>0</v>
      </c>
      <c r="DL36" s="63">
        <f t="shared" si="44"/>
        <v>18.074754011326178</v>
      </c>
      <c r="DM36" s="63">
        <f t="shared" si="45"/>
        <v>8.1336393050967803</v>
      </c>
      <c r="DN36" s="63">
        <f t="shared" si="46"/>
        <v>0</v>
      </c>
      <c r="DO36" s="63">
        <f t="shared" si="47"/>
        <v>0</v>
      </c>
      <c r="DP36" s="63">
        <f t="shared" si="132"/>
        <v>2.7112131016989265</v>
      </c>
      <c r="DQ36" s="63">
        <f t="shared" si="133"/>
        <v>1.2200458957645171</v>
      </c>
      <c r="DR36" s="63">
        <f t="shared" si="134"/>
        <v>0</v>
      </c>
      <c r="DS36" s="63">
        <f t="shared" si="135"/>
        <v>0</v>
      </c>
      <c r="DT36" s="63">
        <f t="shared" si="48"/>
        <v>5.316104120978288</v>
      </c>
      <c r="DU36" s="63">
        <f t="shared" si="49"/>
        <v>2.3922468544402298</v>
      </c>
      <c r="DV36" s="63">
        <f t="shared" si="50"/>
        <v>0</v>
      </c>
      <c r="DW36" s="63">
        <f t="shared" si="51"/>
        <v>0</v>
      </c>
      <c r="DX36" s="63">
        <f t="shared" si="136"/>
        <v>0.79741561814674322</v>
      </c>
      <c r="DY36" s="63">
        <f t="shared" si="137"/>
        <v>0.35883702816603447</v>
      </c>
      <c r="DZ36" s="63">
        <f t="shared" si="138"/>
        <v>0</v>
      </c>
      <c r="EA36" s="63">
        <f t="shared" si="139"/>
        <v>0</v>
      </c>
      <c r="EB36" s="90">
        <f t="shared" si="140"/>
        <v>106.32208241956576</v>
      </c>
      <c r="EC36" s="90">
        <f t="shared" si="141"/>
        <v>47.844937088804592</v>
      </c>
      <c r="ED36" s="91">
        <f t="shared" si="52"/>
        <v>8938.9999999999982</v>
      </c>
      <c r="EE36" s="92">
        <f t="shared" si="142"/>
        <v>4022.55</v>
      </c>
      <c r="EF36" s="63">
        <f t="shared" si="53"/>
        <v>1582.1496466933127</v>
      </c>
      <c r="EG36" s="63">
        <f t="shared" si="54"/>
        <v>711.96734101199081</v>
      </c>
      <c r="EH36" s="63">
        <f t="shared" si="55"/>
        <v>11752.850464306681</v>
      </c>
      <c r="EI36" s="63">
        <f t="shared" si="56"/>
        <v>5288.7827089380062</v>
      </c>
      <c r="EJ36" s="63">
        <f t="shared" si="143"/>
        <v>237.3224470039969</v>
      </c>
      <c r="EK36" s="63">
        <f t="shared" si="144"/>
        <v>106.79510115179862</v>
      </c>
      <c r="EL36" s="63">
        <f t="shared" si="145"/>
        <v>1762.927569646002</v>
      </c>
      <c r="EM36" s="63">
        <f t="shared" si="146"/>
        <v>793.31740634070093</v>
      </c>
      <c r="EN36" s="63">
        <f t="shared" si="57"/>
        <v>1933.7384570696045</v>
      </c>
      <c r="EO36" s="63">
        <f t="shared" si="58"/>
        <v>870.18230568132208</v>
      </c>
      <c r="EP36" s="63">
        <f t="shared" si="59"/>
        <v>14364.595011930387</v>
      </c>
      <c r="EQ36" s="63">
        <f t="shared" si="60"/>
        <v>6464.0677553686746</v>
      </c>
      <c r="ER36" s="63">
        <f t="shared" si="147"/>
        <v>290.06076856044064</v>
      </c>
      <c r="ES36" s="63">
        <f t="shared" si="148"/>
        <v>130.52734585219829</v>
      </c>
      <c r="ET36" s="63">
        <f t="shared" si="149"/>
        <v>2154.6892517895581</v>
      </c>
      <c r="EU36" s="63">
        <f t="shared" si="150"/>
        <v>969.61016330530117</v>
      </c>
      <c r="EV36" s="63">
        <f t="shared" si="61"/>
        <v>2021.6356596636776</v>
      </c>
      <c r="EW36" s="63">
        <f t="shared" si="62"/>
        <v>909.73604684865495</v>
      </c>
      <c r="EX36" s="63">
        <f t="shared" si="63"/>
        <v>15017.531148836315</v>
      </c>
      <c r="EY36" s="63">
        <f t="shared" si="64"/>
        <v>6757.8890169763417</v>
      </c>
      <c r="EZ36" s="63">
        <f t="shared" si="151"/>
        <v>303.24534894955161</v>
      </c>
      <c r="FA36" s="63">
        <f t="shared" si="152"/>
        <v>136.46040702729823</v>
      </c>
      <c r="FB36" s="63">
        <f t="shared" si="153"/>
        <v>2252.6296723254472</v>
      </c>
      <c r="FC36" s="63">
        <f t="shared" si="154"/>
        <v>1013.6833525464513</v>
      </c>
      <c r="FD36" s="63">
        <f t="shared" si="65"/>
        <v>1406.355241505167</v>
      </c>
      <c r="FE36" s="63">
        <f t="shared" si="66"/>
        <v>632.85985867732518</v>
      </c>
      <c r="FF36" s="63">
        <f t="shared" si="67"/>
        <v>10446.978190494827</v>
      </c>
      <c r="FG36" s="63">
        <f t="shared" si="68"/>
        <v>4701.1401857226729</v>
      </c>
      <c r="FH36" s="63">
        <f t="shared" si="155"/>
        <v>210.95328622577503</v>
      </c>
      <c r="FI36" s="63">
        <f t="shared" si="156"/>
        <v>94.928978801598774</v>
      </c>
      <c r="FJ36" s="63">
        <f t="shared" si="157"/>
        <v>1567.0467285742241</v>
      </c>
      <c r="FK36" s="63">
        <f t="shared" si="158"/>
        <v>705.17102785840086</v>
      </c>
      <c r="FL36" s="63">
        <f t="shared" si="69"/>
        <v>1494.2524440992399</v>
      </c>
      <c r="FM36" s="63">
        <f t="shared" si="70"/>
        <v>672.41359984465805</v>
      </c>
      <c r="FN36" s="63">
        <f t="shared" si="71"/>
        <v>11099.914327400755</v>
      </c>
      <c r="FO36" s="63">
        <f t="shared" si="72"/>
        <v>4994.96144733034</v>
      </c>
      <c r="FP36" s="63">
        <f t="shared" si="159"/>
        <v>224.13786661488598</v>
      </c>
      <c r="FQ36" s="63">
        <f t="shared" si="160"/>
        <v>100.86203997669871</v>
      </c>
      <c r="FR36" s="63">
        <f t="shared" si="161"/>
        <v>1664.9871491101133</v>
      </c>
      <c r="FS36" s="63">
        <f t="shared" si="162"/>
        <v>749.24421709955095</v>
      </c>
      <c r="FT36" s="63">
        <f t="shared" si="73"/>
        <v>351.58881037629175</v>
      </c>
      <c r="FU36" s="63">
        <f t="shared" si="74"/>
        <v>158.21496466933129</v>
      </c>
      <c r="FV36" s="63">
        <f t="shared" si="75"/>
        <v>2611.7445476237067</v>
      </c>
      <c r="FW36" s="63">
        <f t="shared" si="76"/>
        <v>1175.2850464306682</v>
      </c>
      <c r="FX36" s="63">
        <f t="shared" si="163"/>
        <v>52.738321556443758</v>
      </c>
      <c r="FY36" s="63">
        <f t="shared" si="164"/>
        <v>23.732244700399693</v>
      </c>
      <c r="FZ36" s="63">
        <f t="shared" si="165"/>
        <v>391.76168214355602</v>
      </c>
      <c r="GA36" s="63">
        <f t="shared" si="166"/>
        <v>176.29275696460022</v>
      </c>
      <c r="GB36" s="90">
        <f t="shared" si="167"/>
        <v>74083.333949999957</v>
      </c>
      <c r="GC36" s="93">
        <f t="shared" si="168"/>
        <v>33337.500277499988</v>
      </c>
      <c r="GD36" s="94">
        <f t="shared" si="169"/>
        <v>37360.050277499991</v>
      </c>
    </row>
    <row r="37" spans="1:186" x14ac:dyDescent="0.5">
      <c r="A37" s="19" t="s">
        <v>258</v>
      </c>
      <c r="B37" s="19" t="s">
        <v>46</v>
      </c>
      <c r="C37" s="19" t="s">
        <v>95</v>
      </c>
      <c r="D37" s="19" t="s">
        <v>43</v>
      </c>
      <c r="E37" s="19" t="s">
        <v>96</v>
      </c>
      <c r="F37" s="85">
        <v>76474.500574999955</v>
      </c>
      <c r="G37" s="86">
        <v>61179.600459999965</v>
      </c>
      <c r="H37" s="86">
        <v>5</v>
      </c>
      <c r="I37" s="63">
        <v>0</v>
      </c>
      <c r="J37" s="87">
        <f t="shared" si="77"/>
        <v>0</v>
      </c>
      <c r="K37" s="88">
        <v>61179.600459999965</v>
      </c>
      <c r="L37" s="63">
        <f t="shared" si="0"/>
        <v>0</v>
      </c>
      <c r="M37" s="63">
        <v>0</v>
      </c>
      <c r="N37" s="87">
        <f t="shared" si="78"/>
        <v>0</v>
      </c>
      <c r="O37" s="63">
        <f t="shared" si="79"/>
        <v>0</v>
      </c>
      <c r="P37" s="63">
        <v>0</v>
      </c>
      <c r="Q37" s="87">
        <f t="shared" si="80"/>
        <v>0</v>
      </c>
      <c r="R37" s="63">
        <f t="shared" si="81"/>
        <v>0</v>
      </c>
      <c r="S37" s="63">
        <v>0</v>
      </c>
      <c r="T37" s="87">
        <f t="shared" si="82"/>
        <v>0</v>
      </c>
      <c r="U37" s="63">
        <f t="shared" si="83"/>
        <v>0</v>
      </c>
      <c r="V37" s="63">
        <v>0</v>
      </c>
      <c r="W37" s="63">
        <f t="shared" si="1"/>
        <v>0</v>
      </c>
      <c r="X37" s="88">
        <v>16490.825008745451</v>
      </c>
      <c r="Y37" s="87">
        <f t="shared" si="84"/>
        <v>0.21563821776871356</v>
      </c>
      <c r="Z37" s="88">
        <f t="shared" si="85"/>
        <v>13192.660006996361</v>
      </c>
      <c r="AA37" s="88">
        <v>59983.675566254511</v>
      </c>
      <c r="AB37" s="87">
        <f t="shared" si="86"/>
        <v>0.7843617822312865</v>
      </c>
      <c r="AC37" s="88">
        <f t="shared" si="87"/>
        <v>47986.940453003604</v>
      </c>
      <c r="AD37" s="63">
        <f t="shared" si="2"/>
        <v>76474.500574999955</v>
      </c>
      <c r="AE37" s="63">
        <f t="shared" si="88"/>
        <v>61179.600459999965</v>
      </c>
      <c r="AF37" s="89">
        <f t="shared" si="3"/>
        <v>76474.500574999955</v>
      </c>
      <c r="AG37" s="89">
        <f t="shared" si="89"/>
        <v>61179.600459999965</v>
      </c>
      <c r="AH37" s="63">
        <f t="shared" si="4"/>
        <v>0</v>
      </c>
      <c r="AI37" s="63">
        <f t="shared" si="5"/>
        <v>0</v>
      </c>
      <c r="AJ37" s="63">
        <f t="shared" si="6"/>
        <v>0</v>
      </c>
      <c r="AK37" s="63">
        <f t="shared" si="7"/>
        <v>0</v>
      </c>
      <c r="AL37" s="63">
        <f t="shared" si="90"/>
        <v>0</v>
      </c>
      <c r="AM37" s="63">
        <f t="shared" si="91"/>
        <v>0</v>
      </c>
      <c r="AN37" s="63">
        <f t="shared" si="92"/>
        <v>0</v>
      </c>
      <c r="AO37" s="63">
        <f t="shared" si="93"/>
        <v>0</v>
      </c>
      <c r="AP37" s="63">
        <f t="shared" si="8"/>
        <v>0</v>
      </c>
      <c r="AQ37" s="63">
        <f t="shared" si="9"/>
        <v>0</v>
      </c>
      <c r="AR37" s="63">
        <f t="shared" si="10"/>
        <v>0</v>
      </c>
      <c r="AS37" s="63">
        <f t="shared" si="11"/>
        <v>0</v>
      </c>
      <c r="AT37" s="63">
        <f t="shared" si="94"/>
        <v>0</v>
      </c>
      <c r="AU37" s="63">
        <f t="shared" si="95"/>
        <v>0</v>
      </c>
      <c r="AV37" s="63">
        <f t="shared" si="96"/>
        <v>0</v>
      </c>
      <c r="AW37" s="63">
        <f t="shared" si="97"/>
        <v>0</v>
      </c>
      <c r="AX37" s="63">
        <f t="shared" si="12"/>
        <v>0</v>
      </c>
      <c r="AY37" s="63">
        <f t="shared" si="13"/>
        <v>0</v>
      </c>
      <c r="AZ37" s="63">
        <f t="shared" si="14"/>
        <v>0</v>
      </c>
      <c r="BA37" s="63">
        <f t="shared" si="15"/>
        <v>0</v>
      </c>
      <c r="BB37" s="63">
        <f t="shared" si="98"/>
        <v>0</v>
      </c>
      <c r="BC37" s="63">
        <f t="shared" si="99"/>
        <v>0</v>
      </c>
      <c r="BD37" s="63">
        <f t="shared" si="100"/>
        <v>0</v>
      </c>
      <c r="BE37" s="63">
        <f t="shared" si="101"/>
        <v>0</v>
      </c>
      <c r="BF37" s="63">
        <f t="shared" si="16"/>
        <v>0</v>
      </c>
      <c r="BG37" s="63">
        <f t="shared" si="17"/>
        <v>0</v>
      </c>
      <c r="BH37" s="63">
        <f t="shared" si="18"/>
        <v>0</v>
      </c>
      <c r="BI37" s="63">
        <f t="shared" si="19"/>
        <v>0</v>
      </c>
      <c r="BJ37" s="63">
        <f t="shared" si="102"/>
        <v>0</v>
      </c>
      <c r="BK37" s="63">
        <f t="shared" si="103"/>
        <v>0</v>
      </c>
      <c r="BL37" s="63">
        <f t="shared" si="104"/>
        <v>0</v>
      </c>
      <c r="BM37" s="63">
        <f t="shared" si="105"/>
        <v>0</v>
      </c>
      <c r="BN37" s="63">
        <f t="shared" si="20"/>
        <v>0</v>
      </c>
      <c r="BO37" s="63">
        <f t="shared" si="21"/>
        <v>0</v>
      </c>
      <c r="BP37" s="63">
        <f t="shared" si="22"/>
        <v>0</v>
      </c>
      <c r="BQ37" s="63">
        <f t="shared" si="23"/>
        <v>0</v>
      </c>
      <c r="BR37" s="63">
        <f t="shared" si="106"/>
        <v>0</v>
      </c>
      <c r="BS37" s="63">
        <f t="shared" si="107"/>
        <v>0</v>
      </c>
      <c r="BT37" s="63">
        <f t="shared" si="108"/>
        <v>0</v>
      </c>
      <c r="BU37" s="63">
        <f t="shared" si="109"/>
        <v>0</v>
      </c>
      <c r="BV37" s="63">
        <f t="shared" si="24"/>
        <v>0</v>
      </c>
      <c r="BW37" s="63">
        <f t="shared" si="25"/>
        <v>0</v>
      </c>
      <c r="BX37" s="63">
        <f t="shared" si="26"/>
        <v>0</v>
      </c>
      <c r="BY37" s="63">
        <f t="shared" si="27"/>
        <v>0</v>
      </c>
      <c r="BZ37" s="63">
        <f t="shared" si="110"/>
        <v>0</v>
      </c>
      <c r="CA37" s="63">
        <f t="shared" si="111"/>
        <v>0</v>
      </c>
      <c r="CB37" s="63">
        <f t="shared" si="112"/>
        <v>0</v>
      </c>
      <c r="CC37" s="63">
        <f t="shared" si="113"/>
        <v>0</v>
      </c>
      <c r="CD37" s="90">
        <f t="shared" si="114"/>
        <v>0</v>
      </c>
      <c r="CE37" s="90">
        <f t="shared" si="115"/>
        <v>0</v>
      </c>
      <c r="CF37" s="63">
        <f t="shared" si="28"/>
        <v>0</v>
      </c>
      <c r="CG37" s="63">
        <f t="shared" si="29"/>
        <v>0</v>
      </c>
      <c r="CH37" s="63">
        <f t="shared" si="30"/>
        <v>0</v>
      </c>
      <c r="CI37" s="63">
        <f t="shared" si="31"/>
        <v>0</v>
      </c>
      <c r="CJ37" s="63">
        <f t="shared" si="116"/>
        <v>0</v>
      </c>
      <c r="CK37" s="63">
        <f t="shared" si="117"/>
        <v>0</v>
      </c>
      <c r="CL37" s="63">
        <f t="shared" si="118"/>
        <v>0</v>
      </c>
      <c r="CM37" s="63">
        <f t="shared" si="119"/>
        <v>0</v>
      </c>
      <c r="CN37" s="63">
        <f t="shared" si="32"/>
        <v>0</v>
      </c>
      <c r="CO37" s="63">
        <f t="shared" si="33"/>
        <v>0</v>
      </c>
      <c r="CP37" s="63">
        <f t="shared" si="34"/>
        <v>0</v>
      </c>
      <c r="CQ37" s="63">
        <f t="shared" si="35"/>
        <v>0</v>
      </c>
      <c r="CR37" s="63">
        <f t="shared" si="120"/>
        <v>0</v>
      </c>
      <c r="CS37" s="63">
        <f t="shared" si="121"/>
        <v>0</v>
      </c>
      <c r="CT37" s="63">
        <f t="shared" si="122"/>
        <v>0</v>
      </c>
      <c r="CU37" s="63">
        <f t="shared" si="123"/>
        <v>0</v>
      </c>
      <c r="CV37" s="63">
        <f t="shared" si="36"/>
        <v>0</v>
      </c>
      <c r="CW37" s="63">
        <f t="shared" si="37"/>
        <v>0</v>
      </c>
      <c r="CX37" s="63">
        <f t="shared" si="38"/>
        <v>0</v>
      </c>
      <c r="CY37" s="63">
        <f t="shared" si="39"/>
        <v>0</v>
      </c>
      <c r="CZ37" s="63">
        <f t="shared" si="124"/>
        <v>0</v>
      </c>
      <c r="DA37" s="63">
        <f t="shared" si="125"/>
        <v>0</v>
      </c>
      <c r="DB37" s="63">
        <f t="shared" si="126"/>
        <v>0</v>
      </c>
      <c r="DC37" s="63">
        <f t="shared" si="127"/>
        <v>0</v>
      </c>
      <c r="DD37" s="63">
        <f t="shared" si="40"/>
        <v>0</v>
      </c>
      <c r="DE37" s="63">
        <f t="shared" si="41"/>
        <v>0</v>
      </c>
      <c r="DF37" s="63">
        <f t="shared" si="42"/>
        <v>0</v>
      </c>
      <c r="DG37" s="63">
        <f t="shared" si="43"/>
        <v>0</v>
      </c>
      <c r="DH37" s="63">
        <f t="shared" si="128"/>
        <v>0</v>
      </c>
      <c r="DI37" s="63">
        <f t="shared" si="129"/>
        <v>0</v>
      </c>
      <c r="DJ37" s="63">
        <f t="shared" si="130"/>
        <v>0</v>
      </c>
      <c r="DK37" s="63">
        <f t="shared" si="131"/>
        <v>0</v>
      </c>
      <c r="DL37" s="63">
        <f t="shared" si="44"/>
        <v>0</v>
      </c>
      <c r="DM37" s="63">
        <f t="shared" si="45"/>
        <v>0</v>
      </c>
      <c r="DN37" s="63">
        <f t="shared" si="46"/>
        <v>0</v>
      </c>
      <c r="DO37" s="63">
        <f t="shared" si="47"/>
        <v>0</v>
      </c>
      <c r="DP37" s="63">
        <f t="shared" si="132"/>
        <v>0</v>
      </c>
      <c r="DQ37" s="63">
        <f t="shared" si="133"/>
        <v>0</v>
      </c>
      <c r="DR37" s="63">
        <f t="shared" si="134"/>
        <v>0</v>
      </c>
      <c r="DS37" s="63">
        <f t="shared" si="135"/>
        <v>0</v>
      </c>
      <c r="DT37" s="63">
        <f t="shared" si="48"/>
        <v>0</v>
      </c>
      <c r="DU37" s="63">
        <f t="shared" si="49"/>
        <v>0</v>
      </c>
      <c r="DV37" s="63">
        <f t="shared" si="50"/>
        <v>0</v>
      </c>
      <c r="DW37" s="63">
        <f t="shared" si="51"/>
        <v>0</v>
      </c>
      <c r="DX37" s="63">
        <f t="shared" si="136"/>
        <v>0</v>
      </c>
      <c r="DY37" s="63">
        <f t="shared" si="137"/>
        <v>0</v>
      </c>
      <c r="DZ37" s="63">
        <f t="shared" si="138"/>
        <v>0</v>
      </c>
      <c r="EA37" s="63">
        <f t="shared" si="139"/>
        <v>0</v>
      </c>
      <c r="EB37" s="90">
        <f t="shared" si="140"/>
        <v>0</v>
      </c>
      <c r="EC37" s="90">
        <f t="shared" si="141"/>
        <v>0</v>
      </c>
      <c r="ED37" s="91">
        <f t="shared" si="52"/>
        <v>0</v>
      </c>
      <c r="EE37" s="92">
        <f t="shared" si="142"/>
        <v>0</v>
      </c>
      <c r="EF37" s="63">
        <f t="shared" si="53"/>
        <v>2968.3485015741812</v>
      </c>
      <c r="EG37" s="63">
        <f t="shared" si="54"/>
        <v>2374.6788012593447</v>
      </c>
      <c r="EH37" s="63">
        <f t="shared" si="55"/>
        <v>10797.061601925812</v>
      </c>
      <c r="EI37" s="63">
        <f t="shared" si="56"/>
        <v>8637.6492815406491</v>
      </c>
      <c r="EJ37" s="63">
        <f t="shared" si="143"/>
        <v>445.25227523612716</v>
      </c>
      <c r="EK37" s="63">
        <f t="shared" si="144"/>
        <v>356.20182018890171</v>
      </c>
      <c r="EL37" s="63">
        <f t="shared" si="145"/>
        <v>1619.5592402888717</v>
      </c>
      <c r="EM37" s="63">
        <f t="shared" si="146"/>
        <v>1295.6473922310972</v>
      </c>
      <c r="EN37" s="63">
        <f t="shared" si="57"/>
        <v>3627.9815019239991</v>
      </c>
      <c r="EO37" s="63">
        <f t="shared" si="58"/>
        <v>2902.3852015391994</v>
      </c>
      <c r="EP37" s="63">
        <f t="shared" si="59"/>
        <v>13196.408624575992</v>
      </c>
      <c r="EQ37" s="63">
        <f t="shared" si="60"/>
        <v>10557.126899660792</v>
      </c>
      <c r="ER37" s="63">
        <f t="shared" si="147"/>
        <v>544.19722528859984</v>
      </c>
      <c r="ES37" s="63">
        <f t="shared" si="148"/>
        <v>435.35778023087988</v>
      </c>
      <c r="ET37" s="63">
        <f t="shared" si="149"/>
        <v>1979.4612936863987</v>
      </c>
      <c r="EU37" s="63">
        <f t="shared" si="150"/>
        <v>1583.5690349491188</v>
      </c>
      <c r="EV37" s="63">
        <f t="shared" si="61"/>
        <v>3792.8897520114538</v>
      </c>
      <c r="EW37" s="63">
        <f t="shared" si="62"/>
        <v>3034.311801609163</v>
      </c>
      <c r="EX37" s="63">
        <f t="shared" si="63"/>
        <v>13796.245380238539</v>
      </c>
      <c r="EY37" s="63">
        <f t="shared" si="64"/>
        <v>11036.99630419083</v>
      </c>
      <c r="EZ37" s="63">
        <f t="shared" si="151"/>
        <v>568.93346280171806</v>
      </c>
      <c r="FA37" s="63">
        <f t="shared" si="152"/>
        <v>455.14677024137444</v>
      </c>
      <c r="FB37" s="63">
        <f t="shared" si="153"/>
        <v>2069.4368070357809</v>
      </c>
      <c r="FC37" s="63">
        <f t="shared" si="154"/>
        <v>1655.5494456286244</v>
      </c>
      <c r="FD37" s="63">
        <f t="shared" si="65"/>
        <v>2638.5320013992723</v>
      </c>
      <c r="FE37" s="63">
        <f t="shared" si="66"/>
        <v>2110.8256011194176</v>
      </c>
      <c r="FF37" s="63">
        <f t="shared" si="67"/>
        <v>9597.3880906007216</v>
      </c>
      <c r="FG37" s="63">
        <f t="shared" si="68"/>
        <v>7677.9104724805766</v>
      </c>
      <c r="FH37" s="63">
        <f t="shared" si="155"/>
        <v>395.77980020989082</v>
      </c>
      <c r="FI37" s="63">
        <f t="shared" si="156"/>
        <v>316.62384016791265</v>
      </c>
      <c r="FJ37" s="63">
        <f t="shared" si="157"/>
        <v>1439.6082135901081</v>
      </c>
      <c r="FK37" s="63">
        <f t="shared" si="158"/>
        <v>1151.6865708720863</v>
      </c>
      <c r="FL37" s="63">
        <f t="shared" si="69"/>
        <v>2803.440251486727</v>
      </c>
      <c r="FM37" s="63">
        <f t="shared" si="70"/>
        <v>2242.7522011893816</v>
      </c>
      <c r="FN37" s="63">
        <f t="shared" si="71"/>
        <v>10197.224846263267</v>
      </c>
      <c r="FO37" s="63">
        <f t="shared" si="72"/>
        <v>8157.7798770106137</v>
      </c>
      <c r="FP37" s="63">
        <f t="shared" si="159"/>
        <v>420.51603772300905</v>
      </c>
      <c r="FQ37" s="63">
        <f t="shared" si="160"/>
        <v>336.41283017840721</v>
      </c>
      <c r="FR37" s="63">
        <f t="shared" si="161"/>
        <v>1529.5837269394899</v>
      </c>
      <c r="FS37" s="63">
        <f t="shared" si="162"/>
        <v>1223.666981551592</v>
      </c>
      <c r="FT37" s="63">
        <f t="shared" si="73"/>
        <v>659.63300034981808</v>
      </c>
      <c r="FU37" s="63">
        <f t="shared" si="74"/>
        <v>527.70640027985439</v>
      </c>
      <c r="FV37" s="63">
        <f t="shared" si="75"/>
        <v>2399.3470226501804</v>
      </c>
      <c r="FW37" s="63">
        <f t="shared" si="76"/>
        <v>1919.4776181201441</v>
      </c>
      <c r="FX37" s="63">
        <f t="shared" si="163"/>
        <v>98.944950052472706</v>
      </c>
      <c r="FY37" s="63">
        <f t="shared" si="164"/>
        <v>79.155960041978162</v>
      </c>
      <c r="FZ37" s="63">
        <f t="shared" si="165"/>
        <v>359.90205339752703</v>
      </c>
      <c r="GA37" s="63">
        <f t="shared" si="166"/>
        <v>287.92164271802159</v>
      </c>
      <c r="GB37" s="90">
        <f t="shared" si="167"/>
        <v>76474.500574999969</v>
      </c>
      <c r="GC37" s="93">
        <f t="shared" si="168"/>
        <v>61179.60045999998</v>
      </c>
      <c r="GD37" s="94">
        <f t="shared" si="169"/>
        <v>61179.60045999998</v>
      </c>
    </row>
    <row r="38" spans="1:186" x14ac:dyDescent="0.5">
      <c r="A38" s="19" t="s">
        <v>258</v>
      </c>
      <c r="B38" s="19" t="s">
        <v>46</v>
      </c>
      <c r="C38" s="19" t="s">
        <v>95</v>
      </c>
      <c r="D38" s="19" t="s">
        <v>44</v>
      </c>
      <c r="E38" s="19" t="s">
        <v>97</v>
      </c>
      <c r="F38" s="85">
        <v>79381.873999999923</v>
      </c>
      <c r="G38" s="86">
        <v>59536.405499999943</v>
      </c>
      <c r="H38" s="86">
        <v>4</v>
      </c>
      <c r="I38" s="63">
        <v>0</v>
      </c>
      <c r="J38" s="87">
        <f t="shared" si="77"/>
        <v>0</v>
      </c>
      <c r="K38" s="88">
        <v>59536.405499999943</v>
      </c>
      <c r="L38" s="63">
        <f t="shared" si="0"/>
        <v>0</v>
      </c>
      <c r="M38" s="63">
        <v>0</v>
      </c>
      <c r="N38" s="87">
        <f t="shared" si="78"/>
        <v>0</v>
      </c>
      <c r="O38" s="63">
        <f t="shared" si="79"/>
        <v>0</v>
      </c>
      <c r="P38" s="63">
        <v>0</v>
      </c>
      <c r="Q38" s="87">
        <f t="shared" si="80"/>
        <v>0</v>
      </c>
      <c r="R38" s="63">
        <f t="shared" si="81"/>
        <v>0</v>
      </c>
      <c r="S38" s="63">
        <v>0</v>
      </c>
      <c r="T38" s="87">
        <f t="shared" si="82"/>
        <v>0</v>
      </c>
      <c r="U38" s="63">
        <f t="shared" si="83"/>
        <v>0</v>
      </c>
      <c r="V38" s="63">
        <v>0</v>
      </c>
      <c r="W38" s="63">
        <f t="shared" si="1"/>
        <v>0</v>
      </c>
      <c r="X38" s="88">
        <v>9750.2885880156937</v>
      </c>
      <c r="Y38" s="87">
        <f t="shared" si="84"/>
        <v>0.12282764435638925</v>
      </c>
      <c r="Z38" s="88">
        <f t="shared" si="85"/>
        <v>7312.7164410117703</v>
      </c>
      <c r="AA38" s="88">
        <v>69631.585411984226</v>
      </c>
      <c r="AB38" s="87">
        <f t="shared" si="86"/>
        <v>0.87717235564361073</v>
      </c>
      <c r="AC38" s="88">
        <f t="shared" si="87"/>
        <v>52223.689058988173</v>
      </c>
      <c r="AD38" s="63">
        <f t="shared" si="2"/>
        <v>79381.873999999923</v>
      </c>
      <c r="AE38" s="63">
        <f t="shared" si="88"/>
        <v>59536.405499999943</v>
      </c>
      <c r="AF38" s="89">
        <f t="shared" si="3"/>
        <v>79381.873999999923</v>
      </c>
      <c r="AG38" s="89">
        <f t="shared" si="89"/>
        <v>59536.405499999943</v>
      </c>
      <c r="AH38" s="63">
        <f t="shared" si="4"/>
        <v>0</v>
      </c>
      <c r="AI38" s="63">
        <f t="shared" si="5"/>
        <v>0</v>
      </c>
      <c r="AJ38" s="63">
        <f t="shared" si="6"/>
        <v>0</v>
      </c>
      <c r="AK38" s="63">
        <f t="shared" si="7"/>
        <v>0</v>
      </c>
      <c r="AL38" s="63">
        <f t="shared" si="90"/>
        <v>0</v>
      </c>
      <c r="AM38" s="63">
        <f t="shared" si="91"/>
        <v>0</v>
      </c>
      <c r="AN38" s="63">
        <f t="shared" si="92"/>
        <v>0</v>
      </c>
      <c r="AO38" s="63">
        <f t="shared" si="93"/>
        <v>0</v>
      </c>
      <c r="AP38" s="63">
        <f t="shared" si="8"/>
        <v>0</v>
      </c>
      <c r="AQ38" s="63">
        <f t="shared" si="9"/>
        <v>0</v>
      </c>
      <c r="AR38" s="63">
        <f t="shared" si="10"/>
        <v>0</v>
      </c>
      <c r="AS38" s="63">
        <f t="shared" si="11"/>
        <v>0</v>
      </c>
      <c r="AT38" s="63">
        <f t="shared" si="94"/>
        <v>0</v>
      </c>
      <c r="AU38" s="63">
        <f t="shared" si="95"/>
        <v>0</v>
      </c>
      <c r="AV38" s="63">
        <f t="shared" si="96"/>
        <v>0</v>
      </c>
      <c r="AW38" s="63">
        <f t="shared" si="97"/>
        <v>0</v>
      </c>
      <c r="AX38" s="63">
        <f t="shared" si="12"/>
        <v>0</v>
      </c>
      <c r="AY38" s="63">
        <f t="shared" si="13"/>
        <v>0</v>
      </c>
      <c r="AZ38" s="63">
        <f t="shared" si="14"/>
        <v>0</v>
      </c>
      <c r="BA38" s="63">
        <f t="shared" si="15"/>
        <v>0</v>
      </c>
      <c r="BB38" s="63">
        <f t="shared" si="98"/>
        <v>0</v>
      </c>
      <c r="BC38" s="63">
        <f t="shared" si="99"/>
        <v>0</v>
      </c>
      <c r="BD38" s="63">
        <f t="shared" si="100"/>
        <v>0</v>
      </c>
      <c r="BE38" s="63">
        <f t="shared" si="101"/>
        <v>0</v>
      </c>
      <c r="BF38" s="63">
        <f t="shared" si="16"/>
        <v>0</v>
      </c>
      <c r="BG38" s="63">
        <f t="shared" si="17"/>
        <v>0</v>
      </c>
      <c r="BH38" s="63">
        <f t="shared" si="18"/>
        <v>0</v>
      </c>
      <c r="BI38" s="63">
        <f t="shared" si="19"/>
        <v>0</v>
      </c>
      <c r="BJ38" s="63">
        <f t="shared" si="102"/>
        <v>0</v>
      </c>
      <c r="BK38" s="63">
        <f t="shared" si="103"/>
        <v>0</v>
      </c>
      <c r="BL38" s="63">
        <f t="shared" si="104"/>
        <v>0</v>
      </c>
      <c r="BM38" s="63">
        <f t="shared" si="105"/>
        <v>0</v>
      </c>
      <c r="BN38" s="63">
        <f t="shared" si="20"/>
        <v>0</v>
      </c>
      <c r="BO38" s="63">
        <f t="shared" si="21"/>
        <v>0</v>
      </c>
      <c r="BP38" s="63">
        <f t="shared" si="22"/>
        <v>0</v>
      </c>
      <c r="BQ38" s="63">
        <f t="shared" si="23"/>
        <v>0</v>
      </c>
      <c r="BR38" s="63">
        <f t="shared" si="106"/>
        <v>0</v>
      </c>
      <c r="BS38" s="63">
        <f t="shared" si="107"/>
        <v>0</v>
      </c>
      <c r="BT38" s="63">
        <f t="shared" si="108"/>
        <v>0</v>
      </c>
      <c r="BU38" s="63">
        <f t="shared" si="109"/>
        <v>0</v>
      </c>
      <c r="BV38" s="63">
        <f t="shared" si="24"/>
        <v>0</v>
      </c>
      <c r="BW38" s="63">
        <f t="shared" si="25"/>
        <v>0</v>
      </c>
      <c r="BX38" s="63">
        <f t="shared" si="26"/>
        <v>0</v>
      </c>
      <c r="BY38" s="63">
        <f t="shared" si="27"/>
        <v>0</v>
      </c>
      <c r="BZ38" s="63">
        <f t="shared" si="110"/>
        <v>0</v>
      </c>
      <c r="CA38" s="63">
        <f t="shared" si="111"/>
        <v>0</v>
      </c>
      <c r="CB38" s="63">
        <f t="shared" si="112"/>
        <v>0</v>
      </c>
      <c r="CC38" s="63">
        <f t="shared" si="113"/>
        <v>0</v>
      </c>
      <c r="CD38" s="90">
        <f t="shared" si="114"/>
        <v>0</v>
      </c>
      <c r="CE38" s="90">
        <f t="shared" si="115"/>
        <v>0</v>
      </c>
      <c r="CF38" s="63">
        <f t="shared" si="28"/>
        <v>0</v>
      </c>
      <c r="CG38" s="63">
        <f t="shared" si="29"/>
        <v>0</v>
      </c>
      <c r="CH38" s="63">
        <f t="shared" si="30"/>
        <v>0</v>
      </c>
      <c r="CI38" s="63">
        <f t="shared" si="31"/>
        <v>0</v>
      </c>
      <c r="CJ38" s="63">
        <f t="shared" si="116"/>
        <v>0</v>
      </c>
      <c r="CK38" s="63">
        <f t="shared" si="117"/>
        <v>0</v>
      </c>
      <c r="CL38" s="63">
        <f t="shared" si="118"/>
        <v>0</v>
      </c>
      <c r="CM38" s="63">
        <f t="shared" si="119"/>
        <v>0</v>
      </c>
      <c r="CN38" s="63">
        <f t="shared" si="32"/>
        <v>0</v>
      </c>
      <c r="CO38" s="63">
        <f t="shared" si="33"/>
        <v>0</v>
      </c>
      <c r="CP38" s="63">
        <f t="shared" si="34"/>
        <v>0</v>
      </c>
      <c r="CQ38" s="63">
        <f t="shared" si="35"/>
        <v>0</v>
      </c>
      <c r="CR38" s="63">
        <f t="shared" si="120"/>
        <v>0</v>
      </c>
      <c r="CS38" s="63">
        <f t="shared" si="121"/>
        <v>0</v>
      </c>
      <c r="CT38" s="63">
        <f t="shared" si="122"/>
        <v>0</v>
      </c>
      <c r="CU38" s="63">
        <f t="shared" si="123"/>
        <v>0</v>
      </c>
      <c r="CV38" s="63">
        <f t="shared" si="36"/>
        <v>0</v>
      </c>
      <c r="CW38" s="63">
        <f t="shared" si="37"/>
        <v>0</v>
      </c>
      <c r="CX38" s="63">
        <f t="shared" si="38"/>
        <v>0</v>
      </c>
      <c r="CY38" s="63">
        <f t="shared" si="39"/>
        <v>0</v>
      </c>
      <c r="CZ38" s="63">
        <f t="shared" si="124"/>
        <v>0</v>
      </c>
      <c r="DA38" s="63">
        <f t="shared" si="125"/>
        <v>0</v>
      </c>
      <c r="DB38" s="63">
        <f t="shared" si="126"/>
        <v>0</v>
      </c>
      <c r="DC38" s="63">
        <f t="shared" si="127"/>
        <v>0</v>
      </c>
      <c r="DD38" s="63">
        <f t="shared" si="40"/>
        <v>0</v>
      </c>
      <c r="DE38" s="63">
        <f t="shared" si="41"/>
        <v>0</v>
      </c>
      <c r="DF38" s="63">
        <f t="shared" si="42"/>
        <v>0</v>
      </c>
      <c r="DG38" s="63">
        <f t="shared" si="43"/>
        <v>0</v>
      </c>
      <c r="DH38" s="63">
        <f t="shared" si="128"/>
        <v>0</v>
      </c>
      <c r="DI38" s="63">
        <f t="shared" si="129"/>
        <v>0</v>
      </c>
      <c r="DJ38" s="63">
        <f t="shared" si="130"/>
        <v>0</v>
      </c>
      <c r="DK38" s="63">
        <f t="shared" si="131"/>
        <v>0</v>
      </c>
      <c r="DL38" s="63">
        <f t="shared" si="44"/>
        <v>0</v>
      </c>
      <c r="DM38" s="63">
        <f t="shared" si="45"/>
        <v>0</v>
      </c>
      <c r="DN38" s="63">
        <f t="shared" si="46"/>
        <v>0</v>
      </c>
      <c r="DO38" s="63">
        <f t="shared" si="47"/>
        <v>0</v>
      </c>
      <c r="DP38" s="63">
        <f t="shared" si="132"/>
        <v>0</v>
      </c>
      <c r="DQ38" s="63">
        <f t="shared" si="133"/>
        <v>0</v>
      </c>
      <c r="DR38" s="63">
        <f t="shared" si="134"/>
        <v>0</v>
      </c>
      <c r="DS38" s="63">
        <f t="shared" si="135"/>
        <v>0</v>
      </c>
      <c r="DT38" s="63">
        <f t="shared" si="48"/>
        <v>0</v>
      </c>
      <c r="DU38" s="63">
        <f t="shared" si="49"/>
        <v>0</v>
      </c>
      <c r="DV38" s="63">
        <f t="shared" si="50"/>
        <v>0</v>
      </c>
      <c r="DW38" s="63">
        <f t="shared" si="51"/>
        <v>0</v>
      </c>
      <c r="DX38" s="63">
        <f t="shared" si="136"/>
        <v>0</v>
      </c>
      <c r="DY38" s="63">
        <f t="shared" si="137"/>
        <v>0</v>
      </c>
      <c r="DZ38" s="63">
        <f t="shared" si="138"/>
        <v>0</v>
      </c>
      <c r="EA38" s="63">
        <f t="shared" si="139"/>
        <v>0</v>
      </c>
      <c r="EB38" s="90">
        <f t="shared" si="140"/>
        <v>0</v>
      </c>
      <c r="EC38" s="90">
        <f t="shared" si="141"/>
        <v>0</v>
      </c>
      <c r="ED38" s="91">
        <f t="shared" si="52"/>
        <v>0</v>
      </c>
      <c r="EE38" s="92">
        <f t="shared" si="142"/>
        <v>0</v>
      </c>
      <c r="EF38" s="63">
        <f t="shared" si="53"/>
        <v>1755.0519458428248</v>
      </c>
      <c r="EG38" s="63">
        <f t="shared" si="54"/>
        <v>1316.2889593821185</v>
      </c>
      <c r="EH38" s="63">
        <f t="shared" si="55"/>
        <v>12533.685374157159</v>
      </c>
      <c r="EI38" s="63">
        <f t="shared" si="56"/>
        <v>9400.264030617871</v>
      </c>
      <c r="EJ38" s="63">
        <f t="shared" si="143"/>
        <v>263.25779187642371</v>
      </c>
      <c r="EK38" s="63">
        <f t="shared" si="144"/>
        <v>197.44334390731777</v>
      </c>
      <c r="EL38" s="63">
        <f t="shared" si="145"/>
        <v>1880.0528061235739</v>
      </c>
      <c r="EM38" s="63">
        <f t="shared" si="146"/>
        <v>1410.0396045926807</v>
      </c>
      <c r="EN38" s="63">
        <f t="shared" si="57"/>
        <v>2145.0634893634528</v>
      </c>
      <c r="EO38" s="63">
        <f t="shared" si="58"/>
        <v>1608.7976170225895</v>
      </c>
      <c r="EP38" s="63">
        <f t="shared" si="59"/>
        <v>15318.94879063653</v>
      </c>
      <c r="EQ38" s="63">
        <f t="shared" si="60"/>
        <v>11489.211592977399</v>
      </c>
      <c r="ER38" s="63">
        <f t="shared" si="147"/>
        <v>321.75952340451789</v>
      </c>
      <c r="ES38" s="63">
        <f t="shared" si="148"/>
        <v>241.31964255338841</v>
      </c>
      <c r="ET38" s="63">
        <f t="shared" si="149"/>
        <v>2297.8423185954794</v>
      </c>
      <c r="EU38" s="63">
        <f t="shared" si="150"/>
        <v>1723.3817389466099</v>
      </c>
      <c r="EV38" s="63">
        <f t="shared" si="61"/>
        <v>2242.5663752436099</v>
      </c>
      <c r="EW38" s="63">
        <f t="shared" si="62"/>
        <v>1681.9247814327073</v>
      </c>
      <c r="EX38" s="63">
        <f t="shared" si="63"/>
        <v>16015.264644756373</v>
      </c>
      <c r="EY38" s="63">
        <f t="shared" si="64"/>
        <v>12011.448483567281</v>
      </c>
      <c r="EZ38" s="63">
        <f t="shared" si="151"/>
        <v>336.38495628654147</v>
      </c>
      <c r="FA38" s="63">
        <f t="shared" si="152"/>
        <v>252.28871721490609</v>
      </c>
      <c r="FB38" s="63">
        <f t="shared" si="153"/>
        <v>2402.2896967134557</v>
      </c>
      <c r="FC38" s="63">
        <f t="shared" si="154"/>
        <v>1801.7172725350922</v>
      </c>
      <c r="FD38" s="63">
        <f t="shared" si="65"/>
        <v>1560.046174082511</v>
      </c>
      <c r="FE38" s="63">
        <f t="shared" si="66"/>
        <v>1170.0346305618832</v>
      </c>
      <c r="FF38" s="63">
        <f t="shared" si="67"/>
        <v>11141.053665917476</v>
      </c>
      <c r="FG38" s="63">
        <f t="shared" si="68"/>
        <v>8355.7902494381087</v>
      </c>
      <c r="FH38" s="63">
        <f t="shared" si="155"/>
        <v>234.00692611237665</v>
      </c>
      <c r="FI38" s="63">
        <f t="shared" si="156"/>
        <v>175.50519458428246</v>
      </c>
      <c r="FJ38" s="63">
        <f t="shared" si="157"/>
        <v>1671.1580498876212</v>
      </c>
      <c r="FK38" s="63">
        <f t="shared" si="158"/>
        <v>1253.3685374157162</v>
      </c>
      <c r="FL38" s="63">
        <f t="shared" si="69"/>
        <v>1657.549059962668</v>
      </c>
      <c r="FM38" s="63">
        <f t="shared" si="70"/>
        <v>1243.161794972001</v>
      </c>
      <c r="FN38" s="63">
        <f t="shared" si="71"/>
        <v>11837.369520037319</v>
      </c>
      <c r="FO38" s="63">
        <f t="shared" si="72"/>
        <v>8878.0271400279908</v>
      </c>
      <c r="FP38" s="63">
        <f t="shared" si="159"/>
        <v>248.63235899440019</v>
      </c>
      <c r="FQ38" s="63">
        <f t="shared" si="160"/>
        <v>186.47426924580014</v>
      </c>
      <c r="FR38" s="63">
        <f t="shared" si="161"/>
        <v>1775.6054280055978</v>
      </c>
      <c r="FS38" s="63">
        <f t="shared" si="162"/>
        <v>1331.7040710041986</v>
      </c>
      <c r="FT38" s="63">
        <f t="shared" si="73"/>
        <v>390.01154352062775</v>
      </c>
      <c r="FU38" s="63">
        <f t="shared" si="74"/>
        <v>292.5086576404708</v>
      </c>
      <c r="FV38" s="63">
        <f t="shared" si="75"/>
        <v>2785.263416479369</v>
      </c>
      <c r="FW38" s="63">
        <f t="shared" si="76"/>
        <v>2088.9475623595272</v>
      </c>
      <c r="FX38" s="63">
        <f t="shared" si="163"/>
        <v>58.501731528094162</v>
      </c>
      <c r="FY38" s="63">
        <f t="shared" si="164"/>
        <v>43.876298646070616</v>
      </c>
      <c r="FZ38" s="63">
        <f t="shared" si="165"/>
        <v>417.78951247190531</v>
      </c>
      <c r="GA38" s="63">
        <f t="shared" si="166"/>
        <v>313.34213435392905</v>
      </c>
      <c r="GB38" s="90">
        <f t="shared" si="167"/>
        <v>79381.873999999909</v>
      </c>
      <c r="GC38" s="93">
        <f t="shared" si="168"/>
        <v>59536.40549999995</v>
      </c>
      <c r="GD38" s="94">
        <f t="shared" si="169"/>
        <v>59536.40549999995</v>
      </c>
    </row>
    <row r="39" spans="1:186" x14ac:dyDescent="0.5">
      <c r="A39" s="19" t="s">
        <v>260</v>
      </c>
      <c r="B39" s="19" t="s">
        <v>79</v>
      </c>
      <c r="C39" s="19" t="s">
        <v>98</v>
      </c>
      <c r="D39" s="19" t="s">
        <v>45</v>
      </c>
      <c r="E39" s="19" t="s">
        <v>99</v>
      </c>
      <c r="F39" s="85">
        <v>93835.02509999997</v>
      </c>
      <c r="G39" s="86">
        <v>42225.761294999989</v>
      </c>
      <c r="H39" s="86">
        <v>2.9000000000000004</v>
      </c>
      <c r="I39" s="63">
        <v>7405.4531249999991</v>
      </c>
      <c r="J39" s="87">
        <f t="shared" si="77"/>
        <v>7.8919924805348637E-2</v>
      </c>
      <c r="K39" s="88">
        <v>42225.761294999989</v>
      </c>
      <c r="L39" s="63">
        <f t="shared" si="0"/>
        <v>3332.4539062500003</v>
      </c>
      <c r="M39" s="63">
        <v>117.54687500000013</v>
      </c>
      <c r="N39" s="87">
        <f t="shared" si="78"/>
        <v>1.2526972191325195E-3</v>
      </c>
      <c r="O39" s="63">
        <f t="shared" si="79"/>
        <v>52.896093750000063</v>
      </c>
      <c r="P39" s="63">
        <v>0</v>
      </c>
      <c r="Q39" s="87">
        <f t="shared" si="80"/>
        <v>0</v>
      </c>
      <c r="R39" s="63">
        <f t="shared" si="81"/>
        <v>0</v>
      </c>
      <c r="S39" s="63">
        <v>0</v>
      </c>
      <c r="T39" s="87">
        <f t="shared" si="82"/>
        <v>0</v>
      </c>
      <c r="U39" s="63">
        <f t="shared" si="83"/>
        <v>0</v>
      </c>
      <c r="V39" s="63">
        <v>7523</v>
      </c>
      <c r="W39" s="63">
        <f t="shared" si="1"/>
        <v>3385.3500000000004</v>
      </c>
      <c r="X39" s="88">
        <v>6621.712111692792</v>
      </c>
      <c r="Y39" s="87">
        <f t="shared" si="84"/>
        <v>7.0567595678010797E-2</v>
      </c>
      <c r="Z39" s="88">
        <f t="shared" si="85"/>
        <v>2979.7704502617567</v>
      </c>
      <c r="AA39" s="88">
        <v>79690.312988307182</v>
      </c>
      <c r="AB39" s="87">
        <f t="shared" si="86"/>
        <v>0.84925978229750809</v>
      </c>
      <c r="AC39" s="88">
        <f t="shared" si="87"/>
        <v>35860.640844738235</v>
      </c>
      <c r="AD39" s="63">
        <f t="shared" si="2"/>
        <v>86312.02509999997</v>
      </c>
      <c r="AE39" s="63">
        <f t="shared" si="88"/>
        <v>38840.411294999991</v>
      </c>
      <c r="AF39" s="89">
        <f t="shared" si="3"/>
        <v>93835.02509999997</v>
      </c>
      <c r="AG39" s="89">
        <f t="shared" si="89"/>
        <v>42225.761294999989</v>
      </c>
      <c r="AH39" s="63">
        <f t="shared" si="4"/>
        <v>1332.9815624999999</v>
      </c>
      <c r="AI39" s="63">
        <f t="shared" si="5"/>
        <v>599.84170312499998</v>
      </c>
      <c r="AJ39" s="63">
        <f t="shared" si="6"/>
        <v>0</v>
      </c>
      <c r="AK39" s="63">
        <f t="shared" si="7"/>
        <v>0</v>
      </c>
      <c r="AL39" s="63">
        <f t="shared" si="90"/>
        <v>199.94723437499997</v>
      </c>
      <c r="AM39" s="63">
        <f t="shared" si="91"/>
        <v>89.976255468749997</v>
      </c>
      <c r="AN39" s="63">
        <f t="shared" si="92"/>
        <v>0</v>
      </c>
      <c r="AO39" s="63">
        <f t="shared" si="93"/>
        <v>0</v>
      </c>
      <c r="AP39" s="63">
        <f t="shared" si="8"/>
        <v>1629.1996874999998</v>
      </c>
      <c r="AQ39" s="63">
        <f t="shared" si="9"/>
        <v>733.13985937500001</v>
      </c>
      <c r="AR39" s="63">
        <f t="shared" si="10"/>
        <v>0</v>
      </c>
      <c r="AS39" s="63">
        <f t="shared" si="11"/>
        <v>0</v>
      </c>
      <c r="AT39" s="63">
        <f t="shared" si="94"/>
        <v>244.37995312499996</v>
      </c>
      <c r="AU39" s="63">
        <f t="shared" si="95"/>
        <v>109.97097890625</v>
      </c>
      <c r="AV39" s="63">
        <f t="shared" si="96"/>
        <v>0</v>
      </c>
      <c r="AW39" s="63">
        <f t="shared" si="97"/>
        <v>0</v>
      </c>
      <c r="AX39" s="63">
        <f t="shared" si="12"/>
        <v>1629.1996874999998</v>
      </c>
      <c r="AY39" s="63">
        <f t="shared" si="13"/>
        <v>733.13985937500001</v>
      </c>
      <c r="AZ39" s="63">
        <f t="shared" si="14"/>
        <v>0</v>
      </c>
      <c r="BA39" s="63">
        <f t="shared" si="15"/>
        <v>0</v>
      </c>
      <c r="BB39" s="63">
        <f t="shared" si="98"/>
        <v>244.37995312499996</v>
      </c>
      <c r="BC39" s="63">
        <f t="shared" si="99"/>
        <v>109.97097890625</v>
      </c>
      <c r="BD39" s="63">
        <f t="shared" si="100"/>
        <v>0</v>
      </c>
      <c r="BE39" s="63">
        <f t="shared" si="101"/>
        <v>0</v>
      </c>
      <c r="BF39" s="63">
        <f t="shared" si="16"/>
        <v>1184.8724999999999</v>
      </c>
      <c r="BG39" s="63">
        <f t="shared" si="17"/>
        <v>533.19262500000002</v>
      </c>
      <c r="BH39" s="63">
        <f t="shared" si="18"/>
        <v>0</v>
      </c>
      <c r="BI39" s="63">
        <f t="shared" si="19"/>
        <v>0</v>
      </c>
      <c r="BJ39" s="63">
        <f t="shared" si="102"/>
        <v>177.730875</v>
      </c>
      <c r="BK39" s="63">
        <f t="shared" si="103"/>
        <v>79.978893749999997</v>
      </c>
      <c r="BL39" s="63">
        <f t="shared" si="104"/>
        <v>0</v>
      </c>
      <c r="BM39" s="63">
        <f t="shared" si="105"/>
        <v>0</v>
      </c>
      <c r="BN39" s="63">
        <f t="shared" si="20"/>
        <v>1258.92703125</v>
      </c>
      <c r="BO39" s="63">
        <f t="shared" si="21"/>
        <v>566.51716406250011</v>
      </c>
      <c r="BP39" s="63">
        <f t="shared" si="22"/>
        <v>0</v>
      </c>
      <c r="BQ39" s="63">
        <f t="shared" si="23"/>
        <v>0</v>
      </c>
      <c r="BR39" s="63">
        <f t="shared" si="106"/>
        <v>188.83905468750001</v>
      </c>
      <c r="BS39" s="63">
        <f t="shared" si="107"/>
        <v>84.977574609375012</v>
      </c>
      <c r="BT39" s="63">
        <f t="shared" si="108"/>
        <v>0</v>
      </c>
      <c r="BU39" s="63">
        <f t="shared" si="109"/>
        <v>0</v>
      </c>
      <c r="BV39" s="63">
        <f t="shared" si="24"/>
        <v>370.27265624999995</v>
      </c>
      <c r="BW39" s="63">
        <f t="shared" si="25"/>
        <v>166.62269531250001</v>
      </c>
      <c r="BX39" s="63">
        <f t="shared" si="26"/>
        <v>0</v>
      </c>
      <c r="BY39" s="63">
        <f t="shared" si="27"/>
        <v>0</v>
      </c>
      <c r="BZ39" s="63">
        <f t="shared" si="110"/>
        <v>55.54089843749999</v>
      </c>
      <c r="CA39" s="63">
        <f t="shared" si="111"/>
        <v>24.993404296875003</v>
      </c>
      <c r="CB39" s="63">
        <f t="shared" si="112"/>
        <v>0</v>
      </c>
      <c r="CC39" s="63">
        <f t="shared" si="113"/>
        <v>0</v>
      </c>
      <c r="CD39" s="90">
        <f t="shared" si="114"/>
        <v>7405.453125</v>
      </c>
      <c r="CE39" s="90">
        <f t="shared" si="115"/>
        <v>3332.4539062500003</v>
      </c>
      <c r="CF39" s="63">
        <f t="shared" si="28"/>
        <v>21.158437500000023</v>
      </c>
      <c r="CG39" s="63">
        <f t="shared" si="29"/>
        <v>9.5212968750000115</v>
      </c>
      <c r="CH39" s="63">
        <f t="shared" si="30"/>
        <v>0</v>
      </c>
      <c r="CI39" s="63">
        <f t="shared" si="31"/>
        <v>0</v>
      </c>
      <c r="CJ39" s="63">
        <f t="shared" si="116"/>
        <v>3.1737656250000033</v>
      </c>
      <c r="CK39" s="63">
        <f t="shared" si="117"/>
        <v>1.4281945312500017</v>
      </c>
      <c r="CL39" s="63">
        <f t="shared" si="118"/>
        <v>0</v>
      </c>
      <c r="CM39" s="63">
        <f t="shared" si="119"/>
        <v>0</v>
      </c>
      <c r="CN39" s="63">
        <f t="shared" si="32"/>
        <v>25.860312500000028</v>
      </c>
      <c r="CO39" s="63">
        <f t="shared" si="33"/>
        <v>11.637140625000013</v>
      </c>
      <c r="CP39" s="63">
        <f t="shared" si="34"/>
        <v>0</v>
      </c>
      <c r="CQ39" s="63">
        <f t="shared" si="35"/>
        <v>0</v>
      </c>
      <c r="CR39" s="63">
        <f t="shared" si="120"/>
        <v>3.8790468750000038</v>
      </c>
      <c r="CS39" s="63">
        <f t="shared" si="121"/>
        <v>1.745571093750002</v>
      </c>
      <c r="CT39" s="63">
        <f t="shared" si="122"/>
        <v>0</v>
      </c>
      <c r="CU39" s="63">
        <f t="shared" si="123"/>
        <v>0</v>
      </c>
      <c r="CV39" s="63">
        <f t="shared" si="36"/>
        <v>25.860312500000028</v>
      </c>
      <c r="CW39" s="63">
        <f t="shared" si="37"/>
        <v>11.637140625000013</v>
      </c>
      <c r="CX39" s="63">
        <f t="shared" si="38"/>
        <v>0</v>
      </c>
      <c r="CY39" s="63">
        <f t="shared" si="39"/>
        <v>0</v>
      </c>
      <c r="CZ39" s="63">
        <f t="shared" si="124"/>
        <v>3.8790468750000038</v>
      </c>
      <c r="DA39" s="63">
        <f t="shared" si="125"/>
        <v>1.745571093750002</v>
      </c>
      <c r="DB39" s="63">
        <f t="shared" si="126"/>
        <v>0</v>
      </c>
      <c r="DC39" s="63">
        <f t="shared" si="127"/>
        <v>0</v>
      </c>
      <c r="DD39" s="63">
        <f t="shared" si="40"/>
        <v>18.807500000000022</v>
      </c>
      <c r="DE39" s="63">
        <f t="shared" si="41"/>
        <v>8.4633750000000099</v>
      </c>
      <c r="DF39" s="63">
        <f t="shared" si="42"/>
        <v>0</v>
      </c>
      <c r="DG39" s="63">
        <f t="shared" si="43"/>
        <v>0</v>
      </c>
      <c r="DH39" s="63">
        <f t="shared" si="128"/>
        <v>2.8211250000000034</v>
      </c>
      <c r="DI39" s="63">
        <f t="shared" si="129"/>
        <v>1.2695062500000014</v>
      </c>
      <c r="DJ39" s="63">
        <f t="shared" si="130"/>
        <v>0</v>
      </c>
      <c r="DK39" s="63">
        <f t="shared" si="131"/>
        <v>0</v>
      </c>
      <c r="DL39" s="63">
        <f t="shared" si="44"/>
        <v>19.982968750000023</v>
      </c>
      <c r="DM39" s="63">
        <f t="shared" si="45"/>
        <v>8.9923359375000107</v>
      </c>
      <c r="DN39" s="63">
        <f t="shared" si="46"/>
        <v>0</v>
      </c>
      <c r="DO39" s="63">
        <f t="shared" si="47"/>
        <v>0</v>
      </c>
      <c r="DP39" s="63">
        <f t="shared" si="132"/>
        <v>2.9974453125000031</v>
      </c>
      <c r="DQ39" s="63">
        <f t="shared" si="133"/>
        <v>1.3488503906250016</v>
      </c>
      <c r="DR39" s="63">
        <f t="shared" si="134"/>
        <v>0</v>
      </c>
      <c r="DS39" s="63">
        <f t="shared" si="135"/>
        <v>0</v>
      </c>
      <c r="DT39" s="63">
        <f t="shared" si="48"/>
        <v>5.8773437500000068</v>
      </c>
      <c r="DU39" s="63">
        <f t="shared" si="49"/>
        <v>2.6448046875000033</v>
      </c>
      <c r="DV39" s="63">
        <f t="shared" si="50"/>
        <v>0</v>
      </c>
      <c r="DW39" s="63">
        <f t="shared" si="51"/>
        <v>0</v>
      </c>
      <c r="DX39" s="63">
        <f t="shared" si="136"/>
        <v>0.88160156250000099</v>
      </c>
      <c r="DY39" s="63">
        <f t="shared" si="137"/>
        <v>0.39672070312500046</v>
      </c>
      <c r="DZ39" s="63">
        <f t="shared" si="138"/>
        <v>0</v>
      </c>
      <c r="EA39" s="63">
        <f t="shared" si="139"/>
        <v>0</v>
      </c>
      <c r="EB39" s="90">
        <f t="shared" si="140"/>
        <v>117.54687500000014</v>
      </c>
      <c r="EC39" s="90">
        <f t="shared" si="141"/>
        <v>52.896093750000063</v>
      </c>
      <c r="ED39" s="91">
        <f t="shared" si="52"/>
        <v>7523</v>
      </c>
      <c r="EE39" s="92">
        <f t="shared" si="142"/>
        <v>3385.3500000000004</v>
      </c>
      <c r="EF39" s="63">
        <f t="shared" si="53"/>
        <v>1191.9081801047025</v>
      </c>
      <c r="EG39" s="63">
        <f t="shared" si="54"/>
        <v>536.35868104711619</v>
      </c>
      <c r="EH39" s="63">
        <f t="shared" si="55"/>
        <v>14344.256337895293</v>
      </c>
      <c r="EI39" s="63">
        <f t="shared" si="56"/>
        <v>6454.9153520528816</v>
      </c>
      <c r="EJ39" s="63">
        <f t="shared" si="143"/>
        <v>178.78622701570538</v>
      </c>
      <c r="EK39" s="63">
        <f t="shared" si="144"/>
        <v>80.453802157067429</v>
      </c>
      <c r="EL39" s="63">
        <f t="shared" si="145"/>
        <v>2151.6384506842937</v>
      </c>
      <c r="EM39" s="63">
        <f t="shared" si="146"/>
        <v>968.23730280793222</v>
      </c>
      <c r="EN39" s="63">
        <f t="shared" si="57"/>
        <v>1456.7766645724143</v>
      </c>
      <c r="EO39" s="63">
        <f t="shared" si="58"/>
        <v>655.54949905758644</v>
      </c>
      <c r="EP39" s="63">
        <f t="shared" si="59"/>
        <v>17531.86885742758</v>
      </c>
      <c r="EQ39" s="63">
        <f t="shared" si="60"/>
        <v>7889.340985842412</v>
      </c>
      <c r="ER39" s="63">
        <f t="shared" si="147"/>
        <v>218.51649968586216</v>
      </c>
      <c r="ES39" s="63">
        <f t="shared" si="148"/>
        <v>98.332424858637964</v>
      </c>
      <c r="ET39" s="63">
        <f t="shared" si="149"/>
        <v>2629.780328614137</v>
      </c>
      <c r="EU39" s="63">
        <f t="shared" si="150"/>
        <v>1183.4011478763618</v>
      </c>
      <c r="EV39" s="63">
        <f t="shared" si="61"/>
        <v>1522.9937856893423</v>
      </c>
      <c r="EW39" s="63">
        <f t="shared" si="62"/>
        <v>685.34720356020409</v>
      </c>
      <c r="EX39" s="63">
        <f t="shared" si="63"/>
        <v>18328.771987310651</v>
      </c>
      <c r="EY39" s="63">
        <f t="shared" si="64"/>
        <v>8247.9473942897948</v>
      </c>
      <c r="EZ39" s="63">
        <f t="shared" si="151"/>
        <v>228.44906785340135</v>
      </c>
      <c r="FA39" s="63">
        <f t="shared" si="152"/>
        <v>102.80208053403061</v>
      </c>
      <c r="FB39" s="63">
        <f t="shared" si="153"/>
        <v>2749.3157980965975</v>
      </c>
      <c r="FC39" s="63">
        <f t="shared" si="154"/>
        <v>1237.1921091434692</v>
      </c>
      <c r="FD39" s="63">
        <f t="shared" si="65"/>
        <v>1059.4739378708468</v>
      </c>
      <c r="FE39" s="63">
        <f t="shared" si="66"/>
        <v>476.76327204188107</v>
      </c>
      <c r="FF39" s="63">
        <f t="shared" si="67"/>
        <v>12750.45007812915</v>
      </c>
      <c r="FG39" s="63">
        <f t="shared" si="68"/>
        <v>5737.7025351581178</v>
      </c>
      <c r="FH39" s="63">
        <f t="shared" si="155"/>
        <v>158.92109068062703</v>
      </c>
      <c r="FI39" s="63">
        <f t="shared" si="156"/>
        <v>71.514490806282154</v>
      </c>
      <c r="FJ39" s="63">
        <f t="shared" si="157"/>
        <v>1912.5675117193723</v>
      </c>
      <c r="FK39" s="63">
        <f t="shared" si="158"/>
        <v>860.6553802737177</v>
      </c>
      <c r="FL39" s="63">
        <f t="shared" si="69"/>
        <v>1125.6910589877748</v>
      </c>
      <c r="FM39" s="63">
        <f t="shared" si="70"/>
        <v>506.56097654449866</v>
      </c>
      <c r="FN39" s="63">
        <f t="shared" si="71"/>
        <v>13547.353208012222</v>
      </c>
      <c r="FO39" s="63">
        <f t="shared" si="72"/>
        <v>6096.3089436055006</v>
      </c>
      <c r="FP39" s="63">
        <f t="shared" si="159"/>
        <v>168.85365884816622</v>
      </c>
      <c r="FQ39" s="63">
        <f t="shared" si="160"/>
        <v>75.984146481674799</v>
      </c>
      <c r="FR39" s="63">
        <f t="shared" si="161"/>
        <v>2032.1029812018332</v>
      </c>
      <c r="FS39" s="63">
        <f t="shared" si="162"/>
        <v>914.44634154082507</v>
      </c>
      <c r="FT39" s="63">
        <f t="shared" si="73"/>
        <v>264.86848446771171</v>
      </c>
      <c r="FU39" s="63">
        <f t="shared" si="74"/>
        <v>119.19081801047027</v>
      </c>
      <c r="FV39" s="63">
        <f t="shared" si="75"/>
        <v>3187.6125195322875</v>
      </c>
      <c r="FW39" s="63">
        <f t="shared" si="76"/>
        <v>1434.4256337895295</v>
      </c>
      <c r="FX39" s="63">
        <f t="shared" si="163"/>
        <v>39.730272670156758</v>
      </c>
      <c r="FY39" s="63">
        <f t="shared" si="164"/>
        <v>17.878622701570539</v>
      </c>
      <c r="FZ39" s="63">
        <f t="shared" si="165"/>
        <v>478.14187792984308</v>
      </c>
      <c r="GA39" s="63">
        <f t="shared" si="166"/>
        <v>215.16384506842942</v>
      </c>
      <c r="GB39" s="90">
        <f t="shared" si="167"/>
        <v>86312.02509999997</v>
      </c>
      <c r="GC39" s="93">
        <f t="shared" si="168"/>
        <v>38840.411294999991</v>
      </c>
      <c r="GD39" s="94">
        <f t="shared" si="169"/>
        <v>42225.761294999989</v>
      </c>
    </row>
    <row r="40" spans="1:186" x14ac:dyDescent="0.5">
      <c r="A40" s="19" t="s">
        <v>257</v>
      </c>
      <c r="B40" s="19" t="s">
        <v>25</v>
      </c>
      <c r="C40" s="19" t="s">
        <v>100</v>
      </c>
      <c r="D40" s="19" t="s">
        <v>47</v>
      </c>
      <c r="E40" s="19" t="s">
        <v>101</v>
      </c>
      <c r="F40" s="85">
        <v>121854.02349999989</v>
      </c>
      <c r="G40" s="86">
        <v>97483.218799999915</v>
      </c>
      <c r="H40" s="86">
        <v>4</v>
      </c>
      <c r="I40" s="63">
        <v>12913.49379915282</v>
      </c>
      <c r="J40" s="87">
        <f t="shared" si="77"/>
        <v>0.10597511209100807</v>
      </c>
      <c r="K40" s="88">
        <v>97483.218799999915</v>
      </c>
      <c r="L40" s="63">
        <f t="shared" ref="L40:L71" si="170">K40*J40</f>
        <v>10330.795039322256</v>
      </c>
      <c r="M40" s="63">
        <v>1606.5062008471857</v>
      </c>
      <c r="N40" s="87">
        <f t="shared" si="78"/>
        <v>1.3183858478396383E-2</v>
      </c>
      <c r="O40" s="63">
        <f t="shared" si="79"/>
        <v>1285.2049606777487</v>
      </c>
      <c r="P40" s="63">
        <v>8365.3114789828815</v>
      </c>
      <c r="Q40" s="87">
        <f t="shared" si="80"/>
        <v>6.8650268893114458E-2</v>
      </c>
      <c r="R40" s="63">
        <f t="shared" si="81"/>
        <v>6692.2491831863044</v>
      </c>
      <c r="S40" s="63">
        <v>1040.6885210171231</v>
      </c>
      <c r="T40" s="87">
        <f t="shared" si="82"/>
        <v>8.5404526754680691E-3</v>
      </c>
      <c r="U40" s="63">
        <f t="shared" si="83"/>
        <v>832.55081681369848</v>
      </c>
      <c r="V40" s="63">
        <v>23926</v>
      </c>
      <c r="W40" s="63">
        <f t="shared" ref="W40:W71" si="171">SUM(L40,O40,R40,U40)</f>
        <v>19140.800000000007</v>
      </c>
      <c r="X40" s="88">
        <v>17480.640461351308</v>
      </c>
      <c r="Y40" s="87">
        <f t="shared" si="84"/>
        <v>0.14345558693309229</v>
      </c>
      <c r="Z40" s="88">
        <f t="shared" si="85"/>
        <v>13984.512369081045</v>
      </c>
      <c r="AA40" s="88">
        <v>80447.383038648593</v>
      </c>
      <c r="AB40" s="87">
        <f t="shared" si="86"/>
        <v>0.66019472092892084</v>
      </c>
      <c r="AC40" s="88">
        <f t="shared" si="87"/>
        <v>64357.906430918876</v>
      </c>
      <c r="AD40" s="63">
        <f t="shared" ref="AD40:AD71" si="172">X40+AA40</f>
        <v>97928.023499999894</v>
      </c>
      <c r="AE40" s="63">
        <f t="shared" si="88"/>
        <v>78342.418799999927</v>
      </c>
      <c r="AF40" s="89">
        <f t="shared" ref="AF40:AF71" si="173">SUM(V40,AD40)</f>
        <v>121854.02349999989</v>
      </c>
      <c r="AG40" s="89">
        <f t="shared" si="89"/>
        <v>97483.21879999993</v>
      </c>
      <c r="AH40" s="63">
        <f t="shared" ref="AH40:AH71" si="174">I40*18%</f>
        <v>2324.4288838475077</v>
      </c>
      <c r="AI40" s="63">
        <f t="shared" ref="AI40:AI71" si="175">L40*18%</f>
        <v>1859.543107078006</v>
      </c>
      <c r="AJ40" s="63">
        <f t="shared" ref="AJ40:AJ71" si="176">P40*18%</f>
        <v>1505.7560662169185</v>
      </c>
      <c r="AK40" s="63">
        <f t="shared" ref="AK40:AK71" si="177">R40*18%</f>
        <v>1204.6048529735347</v>
      </c>
      <c r="AL40" s="63">
        <f t="shared" si="90"/>
        <v>348.66433257712612</v>
      </c>
      <c r="AM40" s="63">
        <f t="shared" si="91"/>
        <v>278.93146606170086</v>
      </c>
      <c r="AN40" s="63">
        <f t="shared" si="92"/>
        <v>225.86340993253776</v>
      </c>
      <c r="AO40" s="63">
        <f t="shared" si="93"/>
        <v>180.69072794603019</v>
      </c>
      <c r="AP40" s="63">
        <f t="shared" ref="AP40:AP71" si="178">I40*22%</f>
        <v>2840.9686358136205</v>
      </c>
      <c r="AQ40" s="63">
        <f t="shared" ref="AQ40:AQ71" si="179">L40*22%</f>
        <v>2272.7749086508966</v>
      </c>
      <c r="AR40" s="63">
        <f t="shared" ref="AR40:AR71" si="180">P40*22%</f>
        <v>1840.3685253762339</v>
      </c>
      <c r="AS40" s="63">
        <f t="shared" ref="AS40:AS71" si="181">R40*22%</f>
        <v>1472.2948203009869</v>
      </c>
      <c r="AT40" s="63">
        <f t="shared" si="94"/>
        <v>426.14529537204305</v>
      </c>
      <c r="AU40" s="63">
        <f t="shared" si="95"/>
        <v>340.9162362976345</v>
      </c>
      <c r="AV40" s="63">
        <f t="shared" si="96"/>
        <v>276.05527880643507</v>
      </c>
      <c r="AW40" s="63">
        <f t="shared" si="97"/>
        <v>220.84422304514803</v>
      </c>
      <c r="AX40" s="63">
        <f t="shared" ref="AX40:AX71" si="182">I40*22%</f>
        <v>2840.9686358136205</v>
      </c>
      <c r="AY40" s="63">
        <f t="shared" ref="AY40:AY71" si="183">L40*22%</f>
        <v>2272.7749086508966</v>
      </c>
      <c r="AZ40" s="63">
        <f t="shared" ref="AZ40:AZ71" si="184">P40*22%</f>
        <v>1840.3685253762339</v>
      </c>
      <c r="BA40" s="63">
        <f t="shared" ref="BA40:BA71" si="185">R40*22%</f>
        <v>1472.2948203009869</v>
      </c>
      <c r="BB40" s="63">
        <f t="shared" si="98"/>
        <v>426.14529537204305</v>
      </c>
      <c r="BC40" s="63">
        <f t="shared" si="99"/>
        <v>340.9162362976345</v>
      </c>
      <c r="BD40" s="63">
        <f t="shared" si="100"/>
        <v>276.05527880643507</v>
      </c>
      <c r="BE40" s="63">
        <f t="shared" si="101"/>
        <v>220.84422304514803</v>
      </c>
      <c r="BF40" s="63">
        <f t="shared" ref="BF40:BF71" si="186">I40*16%</f>
        <v>2066.1590078644513</v>
      </c>
      <c r="BG40" s="63">
        <f t="shared" ref="BG40:BG71" si="187">L40*16%</f>
        <v>1652.9272062915611</v>
      </c>
      <c r="BH40" s="63">
        <f t="shared" ref="BH40:BH71" si="188">P40*16%</f>
        <v>1338.4498366372611</v>
      </c>
      <c r="BI40" s="63">
        <f t="shared" ref="BI40:BI71" si="189">R40*16%</f>
        <v>1070.7598693098087</v>
      </c>
      <c r="BJ40" s="63">
        <f t="shared" si="102"/>
        <v>309.92385117966768</v>
      </c>
      <c r="BK40" s="63">
        <f t="shared" si="103"/>
        <v>247.93908094373415</v>
      </c>
      <c r="BL40" s="63">
        <f t="shared" si="104"/>
        <v>200.76747549558917</v>
      </c>
      <c r="BM40" s="63">
        <f t="shared" si="105"/>
        <v>160.61398039647131</v>
      </c>
      <c r="BN40" s="63">
        <f t="shared" ref="BN40:BN71" si="190">I40*17%</f>
        <v>2195.2939458559795</v>
      </c>
      <c r="BO40" s="63">
        <f t="shared" ref="BO40:BO71" si="191">L40*17%</f>
        <v>1756.2351566847838</v>
      </c>
      <c r="BP40" s="63">
        <f t="shared" ref="BP40:BP71" si="192">P40*17%</f>
        <v>1422.1029514270899</v>
      </c>
      <c r="BQ40" s="63">
        <f t="shared" ref="BQ40:BQ71" si="193">R40*17%</f>
        <v>1137.6823611416719</v>
      </c>
      <c r="BR40" s="63">
        <f t="shared" si="106"/>
        <v>329.2940918783969</v>
      </c>
      <c r="BS40" s="63">
        <f t="shared" si="107"/>
        <v>263.43527350271756</v>
      </c>
      <c r="BT40" s="63">
        <f t="shared" si="108"/>
        <v>213.31544271406349</v>
      </c>
      <c r="BU40" s="63">
        <f t="shared" si="109"/>
        <v>170.65235417125078</v>
      </c>
      <c r="BV40" s="63">
        <f t="shared" ref="BV40:BV71" si="194">I40*5%</f>
        <v>645.67468995764102</v>
      </c>
      <c r="BW40" s="63">
        <f t="shared" ref="BW40:BW71" si="195">L40*5%</f>
        <v>516.53975196611282</v>
      </c>
      <c r="BX40" s="63">
        <f t="shared" ref="BX40:BX71" si="196">P40*5%</f>
        <v>418.26557394914408</v>
      </c>
      <c r="BY40" s="63">
        <f t="shared" ref="BY40:BY71" si="197">R40*5%</f>
        <v>334.61245915931522</v>
      </c>
      <c r="BZ40" s="63">
        <f t="shared" si="110"/>
        <v>96.851203493646153</v>
      </c>
      <c r="CA40" s="63">
        <f t="shared" si="111"/>
        <v>77.48096279491692</v>
      </c>
      <c r="CB40" s="63">
        <f t="shared" si="112"/>
        <v>62.739836092371611</v>
      </c>
      <c r="CC40" s="63">
        <f t="shared" si="113"/>
        <v>50.191868873897285</v>
      </c>
      <c r="CD40" s="90">
        <f t="shared" si="114"/>
        <v>21278.805278135704</v>
      </c>
      <c r="CE40" s="90">
        <f t="shared" si="115"/>
        <v>17023.044222508561</v>
      </c>
      <c r="CF40" s="63">
        <f t="shared" ref="CF40:CF71" si="198">M40*18%</f>
        <v>289.17111615249343</v>
      </c>
      <c r="CG40" s="63">
        <f t="shared" ref="CG40:CG71" si="199">O40*18%</f>
        <v>231.33689292199475</v>
      </c>
      <c r="CH40" s="63">
        <f t="shared" ref="CH40:CH71" si="200">S40*18%</f>
        <v>187.32393378308214</v>
      </c>
      <c r="CI40" s="63">
        <f t="shared" ref="CI40:CI71" si="201">U40*18%</f>
        <v>149.85914702646571</v>
      </c>
      <c r="CJ40" s="63">
        <f t="shared" si="116"/>
        <v>43.37566742287401</v>
      </c>
      <c r="CK40" s="63">
        <f t="shared" si="117"/>
        <v>34.700533938299209</v>
      </c>
      <c r="CL40" s="63">
        <f t="shared" si="118"/>
        <v>28.098590067462322</v>
      </c>
      <c r="CM40" s="63">
        <f t="shared" si="119"/>
        <v>22.478872053969855</v>
      </c>
      <c r="CN40" s="63">
        <f t="shared" ref="CN40:CN71" si="202">M40*22%</f>
        <v>353.43136418638085</v>
      </c>
      <c r="CO40" s="63">
        <f t="shared" ref="CO40:CO71" si="203">O40*22%</f>
        <v>282.74509134910471</v>
      </c>
      <c r="CP40" s="63">
        <f t="shared" ref="CP40:CP71" si="204">S40*22%</f>
        <v>228.95147462376707</v>
      </c>
      <c r="CQ40" s="63">
        <f t="shared" ref="CQ40:CQ71" si="205">U40*22%</f>
        <v>183.16117969901367</v>
      </c>
      <c r="CR40" s="63">
        <f t="shared" si="120"/>
        <v>53.014704627957123</v>
      </c>
      <c r="CS40" s="63">
        <f t="shared" si="121"/>
        <v>42.411763702365704</v>
      </c>
      <c r="CT40" s="63">
        <f t="shared" si="122"/>
        <v>34.342721193565062</v>
      </c>
      <c r="CU40" s="63">
        <f t="shared" si="123"/>
        <v>27.474176954852052</v>
      </c>
      <c r="CV40" s="63">
        <f t="shared" ref="CV40:CV71" si="206">M40*22%</f>
        <v>353.43136418638085</v>
      </c>
      <c r="CW40" s="63">
        <f t="shared" ref="CW40:CW71" si="207">O40*22%</f>
        <v>282.74509134910471</v>
      </c>
      <c r="CX40" s="63">
        <f t="shared" ref="CX40:CX71" si="208">S40*22%</f>
        <v>228.95147462376707</v>
      </c>
      <c r="CY40" s="63">
        <f t="shared" ref="CY40:CY71" si="209">U40*22%</f>
        <v>183.16117969901367</v>
      </c>
      <c r="CZ40" s="63">
        <f t="shared" si="124"/>
        <v>53.014704627957123</v>
      </c>
      <c r="DA40" s="63">
        <f t="shared" si="125"/>
        <v>42.411763702365704</v>
      </c>
      <c r="DB40" s="63">
        <f t="shared" si="126"/>
        <v>34.342721193565062</v>
      </c>
      <c r="DC40" s="63">
        <f t="shared" si="127"/>
        <v>27.474176954852052</v>
      </c>
      <c r="DD40" s="63">
        <f t="shared" ref="DD40:DD71" si="210">M40*16%</f>
        <v>257.04099213554974</v>
      </c>
      <c r="DE40" s="63">
        <f t="shared" ref="DE40:DE71" si="211">O40*16%</f>
        <v>205.63279370843978</v>
      </c>
      <c r="DF40" s="63">
        <f t="shared" ref="DF40:DF71" si="212">S40*16%</f>
        <v>166.51016336273969</v>
      </c>
      <c r="DG40" s="63">
        <f t="shared" ref="DG40:DG71" si="213">U40*16%</f>
        <v>133.20813069019175</v>
      </c>
      <c r="DH40" s="63">
        <f t="shared" si="128"/>
        <v>38.55614882033246</v>
      </c>
      <c r="DI40" s="63">
        <f t="shared" si="129"/>
        <v>30.844919056265965</v>
      </c>
      <c r="DJ40" s="63">
        <f t="shared" si="130"/>
        <v>24.976524504410953</v>
      </c>
      <c r="DK40" s="63">
        <f t="shared" si="131"/>
        <v>19.981219603528761</v>
      </c>
      <c r="DL40" s="63">
        <f t="shared" ref="DL40:DL71" si="214">M40*17%</f>
        <v>273.10605414402158</v>
      </c>
      <c r="DM40" s="63">
        <f t="shared" ref="DM40:DM71" si="215">O40*17%</f>
        <v>218.48484331521729</v>
      </c>
      <c r="DN40" s="63">
        <f t="shared" ref="DN40:DN71" si="216">S40*17%</f>
        <v>176.91704857291094</v>
      </c>
      <c r="DO40" s="63">
        <f t="shared" ref="DO40:DO71" si="217">U40*17%</f>
        <v>141.53363885832874</v>
      </c>
      <c r="DP40" s="63">
        <f t="shared" si="132"/>
        <v>40.965908121603235</v>
      </c>
      <c r="DQ40" s="63">
        <f t="shared" si="133"/>
        <v>32.772726497282591</v>
      </c>
      <c r="DR40" s="63">
        <f t="shared" si="134"/>
        <v>26.537557285936639</v>
      </c>
      <c r="DS40" s="63">
        <f t="shared" si="135"/>
        <v>21.230045828749311</v>
      </c>
      <c r="DT40" s="63">
        <f t="shared" ref="DT40:DT71" si="218">M40*5%</f>
        <v>80.325310042359291</v>
      </c>
      <c r="DU40" s="63">
        <f t="shared" ref="DU40:DU71" si="219">O40*5%</f>
        <v>64.260248033887436</v>
      </c>
      <c r="DV40" s="63">
        <f t="shared" ref="DV40:DV71" si="220">S40*5%</f>
        <v>52.034426050856155</v>
      </c>
      <c r="DW40" s="63">
        <f t="shared" ref="DW40:DW71" si="221">U40*5%</f>
        <v>41.627540840684929</v>
      </c>
      <c r="DX40" s="63">
        <f t="shared" si="136"/>
        <v>12.048796506353893</v>
      </c>
      <c r="DY40" s="63">
        <f t="shared" si="137"/>
        <v>9.639037205083115</v>
      </c>
      <c r="DZ40" s="63">
        <f t="shared" si="138"/>
        <v>7.8051639076284225</v>
      </c>
      <c r="EA40" s="63">
        <f t="shared" si="139"/>
        <v>6.2441311261027392</v>
      </c>
      <c r="EB40" s="90">
        <f t="shared" si="140"/>
        <v>2647.194721864309</v>
      </c>
      <c r="EC40" s="90">
        <f t="shared" si="141"/>
        <v>2117.7557774914471</v>
      </c>
      <c r="ED40" s="91">
        <f t="shared" ref="ED40:ED71" si="222">SUM(CD40,EB40)</f>
        <v>23926.000000000015</v>
      </c>
      <c r="EE40" s="92">
        <f t="shared" si="142"/>
        <v>19140.800000000007</v>
      </c>
      <c r="EF40" s="63">
        <f t="shared" ref="EF40:EF71" si="223">X40*18%</f>
        <v>3146.5152830432353</v>
      </c>
      <c r="EG40" s="63">
        <f t="shared" ref="EG40:EG71" si="224">Z40*18%</f>
        <v>2517.212226434588</v>
      </c>
      <c r="EH40" s="63">
        <f t="shared" ref="EH40:EH71" si="225">AA40*18%</f>
        <v>14480.528946956747</v>
      </c>
      <c r="EI40" s="63">
        <f t="shared" ref="EI40:EI71" si="226">AC40*18%</f>
        <v>11584.423157565398</v>
      </c>
      <c r="EJ40" s="63">
        <f t="shared" si="143"/>
        <v>471.97729245648526</v>
      </c>
      <c r="EK40" s="63">
        <f t="shared" si="144"/>
        <v>377.5818339651882</v>
      </c>
      <c r="EL40" s="63">
        <f t="shared" si="145"/>
        <v>2172.079342043512</v>
      </c>
      <c r="EM40" s="63">
        <f t="shared" si="146"/>
        <v>1737.6634736348096</v>
      </c>
      <c r="EN40" s="63">
        <f t="shared" ref="EN40:EN71" si="227">X40*22%</f>
        <v>3845.7409014972877</v>
      </c>
      <c r="EO40" s="63">
        <f t="shared" ref="EO40:EO71" si="228">Z40*22%</f>
        <v>3076.5927211978301</v>
      </c>
      <c r="EP40" s="63">
        <f t="shared" ref="EP40:EP71" si="229">AA40*22%</f>
        <v>17698.424268502691</v>
      </c>
      <c r="EQ40" s="63">
        <f t="shared" ref="EQ40:EQ71" si="230">AC40*22%</f>
        <v>14158.739414802152</v>
      </c>
      <c r="ER40" s="63">
        <f t="shared" si="147"/>
        <v>576.86113522459311</v>
      </c>
      <c r="ES40" s="63">
        <f t="shared" si="148"/>
        <v>461.48890817967447</v>
      </c>
      <c r="ET40" s="63">
        <f t="shared" si="149"/>
        <v>2654.7636402754038</v>
      </c>
      <c r="EU40" s="63">
        <f t="shared" si="150"/>
        <v>2123.8109122203227</v>
      </c>
      <c r="EV40" s="63">
        <f t="shared" ref="EV40:EV71" si="231">X40*23%</f>
        <v>4020.5473061108009</v>
      </c>
      <c r="EW40" s="63">
        <f t="shared" ref="EW40:EW71" si="232">Z40*23%</f>
        <v>3216.4378448886405</v>
      </c>
      <c r="EX40" s="63">
        <f t="shared" ref="EX40:EX71" si="233">AA40*23%</f>
        <v>18502.898098889178</v>
      </c>
      <c r="EY40" s="63">
        <f t="shared" ref="EY40:EY71" si="234">AC40*23%</f>
        <v>14802.318479111342</v>
      </c>
      <c r="EZ40" s="63">
        <f t="shared" si="151"/>
        <v>603.08209591662012</v>
      </c>
      <c r="FA40" s="63">
        <f t="shared" si="152"/>
        <v>482.46567673329605</v>
      </c>
      <c r="FB40" s="63">
        <f t="shared" si="153"/>
        <v>2775.4347148333768</v>
      </c>
      <c r="FC40" s="63">
        <f t="shared" si="154"/>
        <v>2220.3477718667014</v>
      </c>
      <c r="FD40" s="63">
        <f t="shared" ref="FD40:FD71" si="235">X40*16%</f>
        <v>2796.9024738162093</v>
      </c>
      <c r="FE40" s="63">
        <f t="shared" ref="FE40:FE71" si="236">Z40*16%</f>
        <v>2237.5219790529673</v>
      </c>
      <c r="FF40" s="63">
        <f t="shared" ref="FF40:FF71" si="237">AA40*16%</f>
        <v>12871.581286183775</v>
      </c>
      <c r="FG40" s="63">
        <f t="shared" ref="FG40:FG71" si="238">AC40*16%</f>
        <v>10297.26502894702</v>
      </c>
      <c r="FH40" s="63">
        <f t="shared" si="155"/>
        <v>419.53537107243136</v>
      </c>
      <c r="FI40" s="63">
        <f t="shared" si="156"/>
        <v>335.62829685794509</v>
      </c>
      <c r="FJ40" s="63">
        <f t="shared" si="157"/>
        <v>1930.7371929275662</v>
      </c>
      <c r="FK40" s="63">
        <f t="shared" si="158"/>
        <v>1544.5897543420531</v>
      </c>
      <c r="FL40" s="63">
        <f t="shared" ref="FL40:FL71" si="239">X40*17%</f>
        <v>2971.7088784297225</v>
      </c>
      <c r="FM40" s="63">
        <f t="shared" ref="FM40:FM71" si="240">Z40*17%</f>
        <v>2377.3671027437777</v>
      </c>
      <c r="FN40" s="63">
        <f t="shared" ref="FN40:FN71" si="241">AA40*17%</f>
        <v>13676.055116570262</v>
      </c>
      <c r="FO40" s="63">
        <f t="shared" ref="FO40:FO71" si="242">AC40*17%</f>
        <v>10940.84409325621</v>
      </c>
      <c r="FP40" s="63">
        <f t="shared" si="159"/>
        <v>445.75633176445837</v>
      </c>
      <c r="FQ40" s="63">
        <f t="shared" si="160"/>
        <v>356.60506541156661</v>
      </c>
      <c r="FR40" s="63">
        <f t="shared" si="161"/>
        <v>2051.408267485539</v>
      </c>
      <c r="FS40" s="63">
        <f t="shared" si="162"/>
        <v>1641.1266139884315</v>
      </c>
      <c r="FT40" s="63">
        <f t="shared" ref="FT40:FT71" si="243">X40*4%</f>
        <v>699.22561845405232</v>
      </c>
      <c r="FU40" s="63">
        <f t="shared" ref="FU40:FU71" si="244">Z40*4%</f>
        <v>559.38049476324181</v>
      </c>
      <c r="FV40" s="63">
        <f t="shared" ref="FV40:FV71" si="245">AA40*4%</f>
        <v>3217.8953215459437</v>
      </c>
      <c r="FW40" s="63">
        <f t="shared" ref="FW40:FW71" si="246">AC40*4%</f>
        <v>2574.3162572367551</v>
      </c>
      <c r="FX40" s="63">
        <f t="shared" si="163"/>
        <v>104.88384276810784</v>
      </c>
      <c r="FY40" s="63">
        <f t="shared" si="164"/>
        <v>83.907074214486272</v>
      </c>
      <c r="FZ40" s="63">
        <f t="shared" si="165"/>
        <v>482.68429823189155</v>
      </c>
      <c r="GA40" s="63">
        <f t="shared" si="166"/>
        <v>386.14743858551327</v>
      </c>
      <c r="GB40" s="90">
        <f t="shared" si="167"/>
        <v>97928.023499999908</v>
      </c>
      <c r="GC40" s="93">
        <f t="shared" si="168"/>
        <v>78342.418799999927</v>
      </c>
      <c r="GD40" s="94">
        <f t="shared" si="169"/>
        <v>97483.21879999993</v>
      </c>
    </row>
    <row r="41" spans="1:186" x14ac:dyDescent="0.5">
      <c r="A41" s="19" t="s">
        <v>258</v>
      </c>
      <c r="B41" s="19" t="s">
        <v>46</v>
      </c>
      <c r="C41" s="19" t="s">
        <v>95</v>
      </c>
      <c r="D41" s="19" t="s">
        <v>48</v>
      </c>
      <c r="E41" s="19" t="s">
        <v>102</v>
      </c>
      <c r="F41" s="85">
        <v>219110.26124999972</v>
      </c>
      <c r="G41" s="86">
        <v>120510.64368749986</v>
      </c>
      <c r="H41" s="86">
        <v>4</v>
      </c>
      <c r="I41" s="63">
        <v>52167.742516009552</v>
      </c>
      <c r="J41" s="87">
        <f t="shared" si="77"/>
        <v>0.23808899783332085</v>
      </c>
      <c r="K41" s="88">
        <v>120510.64368749986</v>
      </c>
      <c r="L41" s="63">
        <f t="shared" si="170"/>
        <v>28692.258383805256</v>
      </c>
      <c r="M41" s="63">
        <v>12151.257483990466</v>
      </c>
      <c r="N41" s="87">
        <f t="shared" si="78"/>
        <v>5.5457272583533473E-2</v>
      </c>
      <c r="O41" s="63">
        <f t="shared" si="79"/>
        <v>6683.1916161947574</v>
      </c>
      <c r="P41" s="63">
        <v>10107.657258889458</v>
      </c>
      <c r="Q41" s="87">
        <f t="shared" si="80"/>
        <v>4.6130460532639569E-2</v>
      </c>
      <c r="R41" s="63">
        <f t="shared" si="81"/>
        <v>5559.2114923892022</v>
      </c>
      <c r="S41" s="63">
        <v>2354.3427411105458</v>
      </c>
      <c r="T41" s="87">
        <f t="shared" si="82"/>
        <v>1.0745013618619601E-2</v>
      </c>
      <c r="U41" s="63">
        <f t="shared" si="83"/>
        <v>1294.8885076108004</v>
      </c>
      <c r="V41" s="63">
        <v>76781</v>
      </c>
      <c r="W41" s="63">
        <f t="shared" si="171"/>
        <v>42229.55000000001</v>
      </c>
      <c r="X41" s="88">
        <v>17908.653220391108</v>
      </c>
      <c r="Y41" s="87">
        <f t="shared" si="84"/>
        <v>8.1733521370584053E-2</v>
      </c>
      <c r="Z41" s="88">
        <f t="shared" si="85"/>
        <v>9849.7592712151109</v>
      </c>
      <c r="AA41" s="88">
        <v>124420.6080296086</v>
      </c>
      <c r="AB41" s="87">
        <f t="shared" si="86"/>
        <v>0.56784473406130243</v>
      </c>
      <c r="AC41" s="88">
        <f t="shared" si="87"/>
        <v>68431.334416284735</v>
      </c>
      <c r="AD41" s="63">
        <f t="shared" si="172"/>
        <v>142329.26124999972</v>
      </c>
      <c r="AE41" s="63">
        <f t="shared" si="88"/>
        <v>78281.093687499844</v>
      </c>
      <c r="AF41" s="89">
        <f t="shared" si="173"/>
        <v>219110.26124999972</v>
      </c>
      <c r="AG41" s="89">
        <f t="shared" si="89"/>
        <v>120510.64368749986</v>
      </c>
      <c r="AH41" s="63">
        <f t="shared" si="174"/>
        <v>9390.1936528817187</v>
      </c>
      <c r="AI41" s="63">
        <f t="shared" si="175"/>
        <v>5164.6065090849461</v>
      </c>
      <c r="AJ41" s="63">
        <f t="shared" si="176"/>
        <v>1819.3783066001024</v>
      </c>
      <c r="AK41" s="63">
        <f t="shared" si="177"/>
        <v>1000.6580686300564</v>
      </c>
      <c r="AL41" s="63">
        <f t="shared" si="90"/>
        <v>1408.5290479322578</v>
      </c>
      <c r="AM41" s="63">
        <f t="shared" si="91"/>
        <v>774.69097636274194</v>
      </c>
      <c r="AN41" s="63">
        <f t="shared" si="92"/>
        <v>272.90674599001534</v>
      </c>
      <c r="AO41" s="63">
        <f t="shared" si="93"/>
        <v>150.09871029450846</v>
      </c>
      <c r="AP41" s="63">
        <f t="shared" si="178"/>
        <v>11476.903353522101</v>
      </c>
      <c r="AQ41" s="63">
        <f t="shared" si="179"/>
        <v>6312.2968444371563</v>
      </c>
      <c r="AR41" s="63">
        <f t="shared" si="180"/>
        <v>2223.6845969556807</v>
      </c>
      <c r="AS41" s="63">
        <f t="shared" si="181"/>
        <v>1223.0265283256244</v>
      </c>
      <c r="AT41" s="63">
        <f t="shared" si="94"/>
        <v>1721.5355030283151</v>
      </c>
      <c r="AU41" s="63">
        <f t="shared" si="95"/>
        <v>946.84452666557343</v>
      </c>
      <c r="AV41" s="63">
        <f t="shared" si="96"/>
        <v>333.55268954335207</v>
      </c>
      <c r="AW41" s="63">
        <f t="shared" si="97"/>
        <v>183.45397924884367</v>
      </c>
      <c r="AX41" s="63">
        <f t="shared" si="182"/>
        <v>11476.903353522101</v>
      </c>
      <c r="AY41" s="63">
        <f t="shared" si="183"/>
        <v>6312.2968444371563</v>
      </c>
      <c r="AZ41" s="63">
        <f t="shared" si="184"/>
        <v>2223.6845969556807</v>
      </c>
      <c r="BA41" s="63">
        <f t="shared" si="185"/>
        <v>1223.0265283256244</v>
      </c>
      <c r="BB41" s="63">
        <f t="shared" si="98"/>
        <v>1721.5355030283151</v>
      </c>
      <c r="BC41" s="63">
        <f t="shared" si="99"/>
        <v>946.84452666557343</v>
      </c>
      <c r="BD41" s="63">
        <f t="shared" si="100"/>
        <v>333.55268954335207</v>
      </c>
      <c r="BE41" s="63">
        <f t="shared" si="101"/>
        <v>183.45397924884367</v>
      </c>
      <c r="BF41" s="63">
        <f t="shared" si="186"/>
        <v>8346.8388025615277</v>
      </c>
      <c r="BG41" s="63">
        <f t="shared" si="187"/>
        <v>4590.761341408841</v>
      </c>
      <c r="BH41" s="63">
        <f t="shared" si="188"/>
        <v>1617.2251614223132</v>
      </c>
      <c r="BI41" s="63">
        <f t="shared" si="189"/>
        <v>889.47383878227242</v>
      </c>
      <c r="BJ41" s="63">
        <f t="shared" si="102"/>
        <v>1252.0258203842291</v>
      </c>
      <c r="BK41" s="63">
        <f t="shared" si="103"/>
        <v>688.61420121132608</v>
      </c>
      <c r="BL41" s="63">
        <f t="shared" si="104"/>
        <v>242.58377421334697</v>
      </c>
      <c r="BM41" s="63">
        <f t="shared" si="105"/>
        <v>133.42107581734086</v>
      </c>
      <c r="BN41" s="63">
        <f t="shared" si="190"/>
        <v>8868.5162277216241</v>
      </c>
      <c r="BO41" s="63">
        <f t="shared" si="191"/>
        <v>4877.6839252468935</v>
      </c>
      <c r="BP41" s="63">
        <f t="shared" si="192"/>
        <v>1718.3017340112081</v>
      </c>
      <c r="BQ41" s="63">
        <f t="shared" si="193"/>
        <v>945.06595370616446</v>
      </c>
      <c r="BR41" s="63">
        <f t="shared" si="106"/>
        <v>1330.2774341582435</v>
      </c>
      <c r="BS41" s="63">
        <f t="shared" si="107"/>
        <v>731.65258878703401</v>
      </c>
      <c r="BT41" s="63">
        <f t="shared" si="108"/>
        <v>257.7452601016812</v>
      </c>
      <c r="BU41" s="63">
        <f t="shared" si="109"/>
        <v>141.75989305592466</v>
      </c>
      <c r="BV41" s="63">
        <f t="shared" si="194"/>
        <v>2608.3871258004779</v>
      </c>
      <c r="BW41" s="63">
        <f t="shared" si="195"/>
        <v>1434.6129191902628</v>
      </c>
      <c r="BX41" s="63">
        <f t="shared" si="196"/>
        <v>505.38286294447289</v>
      </c>
      <c r="BY41" s="63">
        <f t="shared" si="197"/>
        <v>277.96057461946015</v>
      </c>
      <c r="BZ41" s="63">
        <f t="shared" si="110"/>
        <v>391.25806887007167</v>
      </c>
      <c r="CA41" s="63">
        <f t="shared" si="111"/>
        <v>215.19193787853942</v>
      </c>
      <c r="CB41" s="63">
        <f t="shared" si="112"/>
        <v>75.807429441670934</v>
      </c>
      <c r="CC41" s="63">
        <f t="shared" si="113"/>
        <v>41.694086192919023</v>
      </c>
      <c r="CD41" s="90">
        <f t="shared" si="114"/>
        <v>62275.399774899015</v>
      </c>
      <c r="CE41" s="90">
        <f t="shared" si="115"/>
        <v>34251.46987619446</v>
      </c>
      <c r="CF41" s="63">
        <f t="shared" si="198"/>
        <v>2187.2263471182837</v>
      </c>
      <c r="CG41" s="63">
        <f t="shared" si="199"/>
        <v>1202.9744909150563</v>
      </c>
      <c r="CH41" s="63">
        <f t="shared" si="200"/>
        <v>423.78169339989824</v>
      </c>
      <c r="CI41" s="63">
        <f t="shared" si="201"/>
        <v>233.07993136994406</v>
      </c>
      <c r="CJ41" s="63">
        <f t="shared" si="116"/>
        <v>328.08395206774253</v>
      </c>
      <c r="CK41" s="63">
        <f t="shared" si="117"/>
        <v>180.44617363725845</v>
      </c>
      <c r="CL41" s="63">
        <f t="shared" si="118"/>
        <v>63.567254009984737</v>
      </c>
      <c r="CM41" s="63">
        <f t="shared" si="119"/>
        <v>34.961989705491611</v>
      </c>
      <c r="CN41" s="63">
        <f t="shared" si="202"/>
        <v>2673.2766464779024</v>
      </c>
      <c r="CO41" s="63">
        <f t="shared" si="203"/>
        <v>1470.3021555628466</v>
      </c>
      <c r="CP41" s="63">
        <f t="shared" si="204"/>
        <v>517.95540304432006</v>
      </c>
      <c r="CQ41" s="63">
        <f t="shared" si="205"/>
        <v>284.87547167437612</v>
      </c>
      <c r="CR41" s="63">
        <f t="shared" si="120"/>
        <v>400.99149697168536</v>
      </c>
      <c r="CS41" s="63">
        <f t="shared" si="121"/>
        <v>220.54532333442697</v>
      </c>
      <c r="CT41" s="63">
        <f t="shared" si="122"/>
        <v>77.693310456648007</v>
      </c>
      <c r="CU41" s="63">
        <f t="shared" si="123"/>
        <v>42.731320751156417</v>
      </c>
      <c r="CV41" s="63">
        <f t="shared" si="206"/>
        <v>2673.2766464779024</v>
      </c>
      <c r="CW41" s="63">
        <f t="shared" si="207"/>
        <v>1470.3021555628466</v>
      </c>
      <c r="CX41" s="63">
        <f t="shared" si="208"/>
        <v>517.95540304432006</v>
      </c>
      <c r="CY41" s="63">
        <f t="shared" si="209"/>
        <v>284.87547167437612</v>
      </c>
      <c r="CZ41" s="63">
        <f t="shared" si="124"/>
        <v>400.99149697168536</v>
      </c>
      <c r="DA41" s="63">
        <f t="shared" si="125"/>
        <v>220.54532333442697</v>
      </c>
      <c r="DB41" s="63">
        <f t="shared" si="126"/>
        <v>77.693310456648007</v>
      </c>
      <c r="DC41" s="63">
        <f t="shared" si="127"/>
        <v>42.731320751156417</v>
      </c>
      <c r="DD41" s="63">
        <f t="shared" si="210"/>
        <v>1944.2011974384748</v>
      </c>
      <c r="DE41" s="63">
        <f t="shared" si="211"/>
        <v>1069.3106585911612</v>
      </c>
      <c r="DF41" s="63">
        <f t="shared" si="212"/>
        <v>376.69483857768734</v>
      </c>
      <c r="DG41" s="63">
        <f t="shared" si="213"/>
        <v>207.18216121772807</v>
      </c>
      <c r="DH41" s="63">
        <f t="shared" si="128"/>
        <v>291.63017961577123</v>
      </c>
      <c r="DI41" s="63">
        <f t="shared" si="129"/>
        <v>160.39659878867417</v>
      </c>
      <c r="DJ41" s="63">
        <f t="shared" si="130"/>
        <v>56.504225786653102</v>
      </c>
      <c r="DK41" s="63">
        <f t="shared" si="131"/>
        <v>31.077324182659208</v>
      </c>
      <c r="DL41" s="63">
        <f t="shared" si="214"/>
        <v>2065.7137722783796</v>
      </c>
      <c r="DM41" s="63">
        <f t="shared" si="215"/>
        <v>1136.1425747531089</v>
      </c>
      <c r="DN41" s="63">
        <f t="shared" si="216"/>
        <v>400.23826598879282</v>
      </c>
      <c r="DO41" s="63">
        <f t="shared" si="217"/>
        <v>220.13104629383608</v>
      </c>
      <c r="DP41" s="63">
        <f t="shared" si="132"/>
        <v>309.85706584175693</v>
      </c>
      <c r="DQ41" s="63">
        <f t="shared" si="133"/>
        <v>170.42138621296633</v>
      </c>
      <c r="DR41" s="63">
        <f t="shared" si="134"/>
        <v>60.035739898318923</v>
      </c>
      <c r="DS41" s="63">
        <f t="shared" si="135"/>
        <v>33.019656944075408</v>
      </c>
      <c r="DT41" s="63">
        <f t="shared" si="218"/>
        <v>607.56287419952332</v>
      </c>
      <c r="DU41" s="63">
        <f t="shared" si="219"/>
        <v>334.15958080973792</v>
      </c>
      <c r="DV41" s="63">
        <f t="shared" si="220"/>
        <v>117.7171370555273</v>
      </c>
      <c r="DW41" s="63">
        <f t="shared" si="221"/>
        <v>64.744425380540022</v>
      </c>
      <c r="DX41" s="63">
        <f t="shared" si="136"/>
        <v>91.134431129928501</v>
      </c>
      <c r="DY41" s="63">
        <f t="shared" si="137"/>
        <v>50.123937121460685</v>
      </c>
      <c r="DZ41" s="63">
        <f t="shared" si="138"/>
        <v>17.657570558329095</v>
      </c>
      <c r="EA41" s="63">
        <f t="shared" si="139"/>
        <v>9.7116638070810026</v>
      </c>
      <c r="EB41" s="90">
        <f t="shared" si="140"/>
        <v>14505.600225101012</v>
      </c>
      <c r="EC41" s="90">
        <f t="shared" si="141"/>
        <v>7978.0801238055574</v>
      </c>
      <c r="ED41" s="91">
        <f t="shared" si="222"/>
        <v>76781.000000000029</v>
      </c>
      <c r="EE41" s="92">
        <f t="shared" si="142"/>
        <v>42229.550000000017</v>
      </c>
      <c r="EF41" s="63">
        <f t="shared" si="223"/>
        <v>3223.5575796703993</v>
      </c>
      <c r="EG41" s="63">
        <f t="shared" si="224"/>
        <v>1772.9566688187199</v>
      </c>
      <c r="EH41" s="63">
        <f t="shared" si="225"/>
        <v>22395.709445329547</v>
      </c>
      <c r="EI41" s="63">
        <f t="shared" si="226"/>
        <v>12317.640194931251</v>
      </c>
      <c r="EJ41" s="63">
        <f t="shared" si="143"/>
        <v>483.53363695055987</v>
      </c>
      <c r="EK41" s="63">
        <f t="shared" si="144"/>
        <v>265.94350032280795</v>
      </c>
      <c r="EL41" s="63">
        <f t="shared" si="145"/>
        <v>3359.3564167994318</v>
      </c>
      <c r="EM41" s="63">
        <f t="shared" si="146"/>
        <v>1847.6460292396876</v>
      </c>
      <c r="EN41" s="63">
        <f t="shared" si="227"/>
        <v>3939.9037084860438</v>
      </c>
      <c r="EO41" s="63">
        <f t="shared" si="228"/>
        <v>2166.9470396673246</v>
      </c>
      <c r="EP41" s="63">
        <f t="shared" si="229"/>
        <v>27372.53376651389</v>
      </c>
      <c r="EQ41" s="63">
        <f t="shared" si="230"/>
        <v>15054.893571582641</v>
      </c>
      <c r="ER41" s="63">
        <f t="shared" si="147"/>
        <v>590.98555627290659</v>
      </c>
      <c r="ES41" s="63">
        <f t="shared" si="148"/>
        <v>325.0420559500987</v>
      </c>
      <c r="ET41" s="63">
        <f t="shared" si="149"/>
        <v>4105.8800649770837</v>
      </c>
      <c r="EU41" s="63">
        <f t="shared" si="150"/>
        <v>2258.234035737396</v>
      </c>
      <c r="EV41" s="63">
        <f t="shared" si="231"/>
        <v>4118.9902406899555</v>
      </c>
      <c r="EW41" s="63">
        <f t="shared" si="232"/>
        <v>2265.4446323794755</v>
      </c>
      <c r="EX41" s="63">
        <f t="shared" si="233"/>
        <v>28616.739846809978</v>
      </c>
      <c r="EY41" s="63">
        <f t="shared" si="234"/>
        <v>15739.20691574549</v>
      </c>
      <c r="EZ41" s="63">
        <f t="shared" si="151"/>
        <v>617.8485361034933</v>
      </c>
      <c r="FA41" s="63">
        <f t="shared" si="152"/>
        <v>339.81669485692129</v>
      </c>
      <c r="FB41" s="63">
        <f t="shared" si="153"/>
        <v>4292.5109770214967</v>
      </c>
      <c r="FC41" s="63">
        <f t="shared" si="154"/>
        <v>2360.8810373618235</v>
      </c>
      <c r="FD41" s="63">
        <f t="shared" si="235"/>
        <v>2865.3845152625772</v>
      </c>
      <c r="FE41" s="63">
        <f t="shared" si="236"/>
        <v>1575.9614833944179</v>
      </c>
      <c r="FF41" s="63">
        <f t="shared" si="237"/>
        <v>19907.297284737375</v>
      </c>
      <c r="FG41" s="63">
        <f t="shared" si="238"/>
        <v>10949.013506605557</v>
      </c>
      <c r="FH41" s="63">
        <f t="shared" si="155"/>
        <v>429.80767728938656</v>
      </c>
      <c r="FI41" s="63">
        <f t="shared" si="156"/>
        <v>236.39422250916266</v>
      </c>
      <c r="FJ41" s="63">
        <f t="shared" si="157"/>
        <v>2986.0945927106063</v>
      </c>
      <c r="FK41" s="63">
        <f t="shared" si="158"/>
        <v>1642.3520259908335</v>
      </c>
      <c r="FL41" s="63">
        <f t="shared" si="239"/>
        <v>3044.4710474664885</v>
      </c>
      <c r="FM41" s="63">
        <f t="shared" si="240"/>
        <v>1674.459076106569</v>
      </c>
      <c r="FN41" s="63">
        <f t="shared" si="241"/>
        <v>21151.503365033463</v>
      </c>
      <c r="FO41" s="63">
        <f t="shared" si="242"/>
        <v>11633.326850768406</v>
      </c>
      <c r="FP41" s="63">
        <f t="shared" si="159"/>
        <v>456.67065711997327</v>
      </c>
      <c r="FQ41" s="63">
        <f t="shared" si="160"/>
        <v>251.16886141598533</v>
      </c>
      <c r="FR41" s="63">
        <f t="shared" si="161"/>
        <v>3172.7255047550193</v>
      </c>
      <c r="FS41" s="63">
        <f t="shared" si="162"/>
        <v>1744.999027615261</v>
      </c>
      <c r="FT41" s="63">
        <f t="shared" si="243"/>
        <v>716.34612881564431</v>
      </c>
      <c r="FU41" s="63">
        <f t="shared" si="244"/>
        <v>393.99037084860447</v>
      </c>
      <c r="FV41" s="63">
        <f t="shared" si="245"/>
        <v>4976.8243211843437</v>
      </c>
      <c r="FW41" s="63">
        <f t="shared" si="246"/>
        <v>2737.2533766513893</v>
      </c>
      <c r="FX41" s="63">
        <f t="shared" si="163"/>
        <v>107.45191932234664</v>
      </c>
      <c r="FY41" s="63">
        <f t="shared" si="164"/>
        <v>59.098555627290665</v>
      </c>
      <c r="FZ41" s="63">
        <f t="shared" si="165"/>
        <v>746.52364817765158</v>
      </c>
      <c r="GA41" s="63">
        <f t="shared" si="166"/>
        <v>410.58800649770836</v>
      </c>
      <c r="GB41" s="90">
        <f t="shared" ref="GB41:GB72" si="247">SUM(EF41,EH41,EN41,EP41,EV41,EX41,FD41,FF41,FL41,FN41,FT41,FV41)</f>
        <v>142329.26124999969</v>
      </c>
      <c r="GC41" s="93">
        <f t="shared" si="168"/>
        <v>78281.093687499859</v>
      </c>
      <c r="GD41" s="94">
        <f t="shared" si="169"/>
        <v>120510.64368749988</v>
      </c>
    </row>
    <row r="42" spans="1:186" x14ac:dyDescent="0.5">
      <c r="A42" s="19" t="s">
        <v>263</v>
      </c>
      <c r="B42" s="19" t="s">
        <v>68</v>
      </c>
      <c r="C42" s="19" t="s">
        <v>103</v>
      </c>
      <c r="D42" s="19" t="s">
        <v>49</v>
      </c>
      <c r="E42" s="19" t="s">
        <v>104</v>
      </c>
      <c r="F42" s="85">
        <v>170128.35419999986</v>
      </c>
      <c r="G42" s="86">
        <v>93570.594809999922</v>
      </c>
      <c r="H42" s="86">
        <v>5</v>
      </c>
      <c r="I42" s="63">
        <v>18479.648540040056</v>
      </c>
      <c r="J42" s="87">
        <f t="shared" si="77"/>
        <v>0.10862180279670319</v>
      </c>
      <c r="K42" s="88">
        <v>93570.594809999922</v>
      </c>
      <c r="L42" s="63">
        <f t="shared" si="170"/>
        <v>10163.806697022032</v>
      </c>
      <c r="M42" s="63">
        <v>2214.3514599599512</v>
      </c>
      <c r="N42" s="87">
        <f t="shared" si="78"/>
        <v>1.3015769595683029E-2</v>
      </c>
      <c r="O42" s="63">
        <f t="shared" si="79"/>
        <v>1217.8933029779732</v>
      </c>
      <c r="P42" s="63">
        <v>0</v>
      </c>
      <c r="Q42" s="87">
        <f t="shared" si="80"/>
        <v>0</v>
      </c>
      <c r="R42" s="63">
        <f t="shared" si="81"/>
        <v>0</v>
      </c>
      <c r="S42" s="63">
        <v>0</v>
      </c>
      <c r="T42" s="87">
        <f t="shared" si="82"/>
        <v>0</v>
      </c>
      <c r="U42" s="63">
        <f t="shared" si="83"/>
        <v>0</v>
      </c>
      <c r="V42" s="63">
        <v>20694</v>
      </c>
      <c r="W42" s="63">
        <f t="shared" si="171"/>
        <v>11381.700000000004</v>
      </c>
      <c r="X42" s="88">
        <v>11599.159329598539</v>
      </c>
      <c r="Y42" s="87">
        <f t="shared" si="84"/>
        <v>6.8178872264659504E-2</v>
      </c>
      <c r="Z42" s="88">
        <f t="shared" si="85"/>
        <v>6379.5376312791959</v>
      </c>
      <c r="AA42" s="88">
        <v>137835.19487040132</v>
      </c>
      <c r="AB42" s="87">
        <f t="shared" si="86"/>
        <v>0.81018355534295428</v>
      </c>
      <c r="AC42" s="88">
        <f t="shared" si="87"/>
        <v>75809.357178720718</v>
      </c>
      <c r="AD42" s="63">
        <f t="shared" si="172"/>
        <v>149434.35419999986</v>
      </c>
      <c r="AE42" s="63">
        <f t="shared" si="88"/>
        <v>82188.894809999911</v>
      </c>
      <c r="AF42" s="89">
        <f t="shared" si="173"/>
        <v>170128.35419999986</v>
      </c>
      <c r="AG42" s="89">
        <f t="shared" si="89"/>
        <v>93570.594809999922</v>
      </c>
      <c r="AH42" s="63">
        <f t="shared" si="174"/>
        <v>3326.3367372072098</v>
      </c>
      <c r="AI42" s="63">
        <f t="shared" si="175"/>
        <v>1829.4852054639657</v>
      </c>
      <c r="AJ42" s="63">
        <f t="shared" si="176"/>
        <v>0</v>
      </c>
      <c r="AK42" s="63">
        <f t="shared" si="177"/>
        <v>0</v>
      </c>
      <c r="AL42" s="63">
        <f t="shared" si="90"/>
        <v>498.95051058108146</v>
      </c>
      <c r="AM42" s="63">
        <f t="shared" si="91"/>
        <v>274.42278081959483</v>
      </c>
      <c r="AN42" s="63">
        <f t="shared" si="92"/>
        <v>0</v>
      </c>
      <c r="AO42" s="63">
        <f t="shared" si="93"/>
        <v>0</v>
      </c>
      <c r="AP42" s="63">
        <f t="shared" si="178"/>
        <v>4065.5226788088125</v>
      </c>
      <c r="AQ42" s="63">
        <f t="shared" si="179"/>
        <v>2236.0374733448471</v>
      </c>
      <c r="AR42" s="63">
        <f t="shared" si="180"/>
        <v>0</v>
      </c>
      <c r="AS42" s="63">
        <f t="shared" si="181"/>
        <v>0</v>
      </c>
      <c r="AT42" s="63">
        <f t="shared" si="94"/>
        <v>609.8284018213219</v>
      </c>
      <c r="AU42" s="63">
        <f t="shared" si="95"/>
        <v>335.40562100172707</v>
      </c>
      <c r="AV42" s="63">
        <f t="shared" si="96"/>
        <v>0</v>
      </c>
      <c r="AW42" s="63">
        <f t="shared" si="97"/>
        <v>0</v>
      </c>
      <c r="AX42" s="63">
        <f t="shared" si="182"/>
        <v>4065.5226788088125</v>
      </c>
      <c r="AY42" s="63">
        <f t="shared" si="183"/>
        <v>2236.0374733448471</v>
      </c>
      <c r="AZ42" s="63">
        <f t="shared" si="184"/>
        <v>0</v>
      </c>
      <c r="BA42" s="63">
        <f t="shared" si="185"/>
        <v>0</v>
      </c>
      <c r="BB42" s="63">
        <f t="shared" si="98"/>
        <v>609.8284018213219</v>
      </c>
      <c r="BC42" s="63">
        <f t="shared" si="99"/>
        <v>335.40562100172707</v>
      </c>
      <c r="BD42" s="63">
        <f t="shared" si="100"/>
        <v>0</v>
      </c>
      <c r="BE42" s="63">
        <f t="shared" si="101"/>
        <v>0</v>
      </c>
      <c r="BF42" s="63">
        <f t="shared" si="186"/>
        <v>2956.7437664064091</v>
      </c>
      <c r="BG42" s="63">
        <f t="shared" si="187"/>
        <v>1626.2090715235252</v>
      </c>
      <c r="BH42" s="63">
        <f t="shared" si="188"/>
        <v>0</v>
      </c>
      <c r="BI42" s="63">
        <f t="shared" si="189"/>
        <v>0</v>
      </c>
      <c r="BJ42" s="63">
        <f t="shared" si="102"/>
        <v>443.51156496096138</v>
      </c>
      <c r="BK42" s="63">
        <f t="shared" si="103"/>
        <v>243.93136072852877</v>
      </c>
      <c r="BL42" s="63">
        <f t="shared" si="104"/>
        <v>0</v>
      </c>
      <c r="BM42" s="63">
        <f t="shared" si="105"/>
        <v>0</v>
      </c>
      <c r="BN42" s="63">
        <f t="shared" si="190"/>
        <v>3141.5402518068099</v>
      </c>
      <c r="BO42" s="63">
        <f t="shared" si="191"/>
        <v>1727.8471384937454</v>
      </c>
      <c r="BP42" s="63">
        <f t="shared" si="192"/>
        <v>0</v>
      </c>
      <c r="BQ42" s="63">
        <f t="shared" si="193"/>
        <v>0</v>
      </c>
      <c r="BR42" s="63">
        <f t="shared" si="106"/>
        <v>471.23103777102148</v>
      </c>
      <c r="BS42" s="63">
        <f t="shared" si="107"/>
        <v>259.1770707740618</v>
      </c>
      <c r="BT42" s="63">
        <f t="shared" si="108"/>
        <v>0</v>
      </c>
      <c r="BU42" s="63">
        <f t="shared" si="109"/>
        <v>0</v>
      </c>
      <c r="BV42" s="63">
        <f t="shared" si="194"/>
        <v>923.98242700200285</v>
      </c>
      <c r="BW42" s="63">
        <f t="shared" si="195"/>
        <v>508.19033485110162</v>
      </c>
      <c r="BX42" s="63">
        <f t="shared" si="196"/>
        <v>0</v>
      </c>
      <c r="BY42" s="63">
        <f t="shared" si="197"/>
        <v>0</v>
      </c>
      <c r="BZ42" s="63">
        <f t="shared" si="110"/>
        <v>138.59736405030043</v>
      </c>
      <c r="CA42" s="63">
        <f t="shared" si="111"/>
        <v>76.228550227665238</v>
      </c>
      <c r="CB42" s="63">
        <f t="shared" si="112"/>
        <v>0</v>
      </c>
      <c r="CC42" s="63">
        <f t="shared" si="113"/>
        <v>0</v>
      </c>
      <c r="CD42" s="90">
        <f t="shared" si="114"/>
        <v>18479.64854004006</v>
      </c>
      <c r="CE42" s="90">
        <f t="shared" si="115"/>
        <v>10163.806697022033</v>
      </c>
      <c r="CF42" s="63">
        <f t="shared" si="198"/>
        <v>398.58326279279117</v>
      </c>
      <c r="CG42" s="63">
        <f t="shared" si="199"/>
        <v>219.22079453603519</v>
      </c>
      <c r="CH42" s="63">
        <f t="shared" si="200"/>
        <v>0</v>
      </c>
      <c r="CI42" s="63">
        <f t="shared" si="201"/>
        <v>0</v>
      </c>
      <c r="CJ42" s="63">
        <f t="shared" si="116"/>
        <v>59.787489418918675</v>
      </c>
      <c r="CK42" s="63">
        <f t="shared" si="117"/>
        <v>32.883119180405274</v>
      </c>
      <c r="CL42" s="63">
        <f t="shared" si="118"/>
        <v>0</v>
      </c>
      <c r="CM42" s="63">
        <f t="shared" si="119"/>
        <v>0</v>
      </c>
      <c r="CN42" s="63">
        <f t="shared" si="202"/>
        <v>487.15732119118928</v>
      </c>
      <c r="CO42" s="63">
        <f t="shared" si="203"/>
        <v>267.93652665515413</v>
      </c>
      <c r="CP42" s="63">
        <f t="shared" si="204"/>
        <v>0</v>
      </c>
      <c r="CQ42" s="63">
        <f t="shared" si="205"/>
        <v>0</v>
      </c>
      <c r="CR42" s="63">
        <f t="shared" si="120"/>
        <v>73.073598178678395</v>
      </c>
      <c r="CS42" s="63">
        <f t="shared" si="121"/>
        <v>40.190478998273115</v>
      </c>
      <c r="CT42" s="63">
        <f t="shared" si="122"/>
        <v>0</v>
      </c>
      <c r="CU42" s="63">
        <f t="shared" si="123"/>
        <v>0</v>
      </c>
      <c r="CV42" s="63">
        <f t="shared" si="206"/>
        <v>487.15732119118928</v>
      </c>
      <c r="CW42" s="63">
        <f t="shared" si="207"/>
        <v>267.93652665515413</v>
      </c>
      <c r="CX42" s="63">
        <f t="shared" si="208"/>
        <v>0</v>
      </c>
      <c r="CY42" s="63">
        <f t="shared" si="209"/>
        <v>0</v>
      </c>
      <c r="CZ42" s="63">
        <f t="shared" si="124"/>
        <v>73.073598178678395</v>
      </c>
      <c r="DA42" s="63">
        <f t="shared" si="125"/>
        <v>40.190478998273115</v>
      </c>
      <c r="DB42" s="63">
        <f t="shared" si="126"/>
        <v>0</v>
      </c>
      <c r="DC42" s="63">
        <f t="shared" si="127"/>
        <v>0</v>
      </c>
      <c r="DD42" s="63">
        <f t="shared" si="210"/>
        <v>354.29623359359221</v>
      </c>
      <c r="DE42" s="63">
        <f t="shared" si="211"/>
        <v>194.86292847647573</v>
      </c>
      <c r="DF42" s="63">
        <f t="shared" si="212"/>
        <v>0</v>
      </c>
      <c r="DG42" s="63">
        <f t="shared" si="213"/>
        <v>0</v>
      </c>
      <c r="DH42" s="63">
        <f t="shared" si="128"/>
        <v>53.144435039038832</v>
      </c>
      <c r="DI42" s="63">
        <f t="shared" si="129"/>
        <v>29.229439271471357</v>
      </c>
      <c r="DJ42" s="63">
        <f t="shared" si="130"/>
        <v>0</v>
      </c>
      <c r="DK42" s="63">
        <f t="shared" si="131"/>
        <v>0</v>
      </c>
      <c r="DL42" s="63">
        <f t="shared" si="214"/>
        <v>376.43974819319175</v>
      </c>
      <c r="DM42" s="63">
        <f t="shared" si="215"/>
        <v>207.04186150625546</v>
      </c>
      <c r="DN42" s="63">
        <f t="shared" si="216"/>
        <v>0</v>
      </c>
      <c r="DO42" s="63">
        <f t="shared" si="217"/>
        <v>0</v>
      </c>
      <c r="DP42" s="63">
        <f t="shared" si="132"/>
        <v>56.465962228978761</v>
      </c>
      <c r="DQ42" s="63">
        <f t="shared" si="133"/>
        <v>31.056279225938319</v>
      </c>
      <c r="DR42" s="63">
        <f t="shared" si="134"/>
        <v>0</v>
      </c>
      <c r="DS42" s="63">
        <f t="shared" si="135"/>
        <v>0</v>
      </c>
      <c r="DT42" s="63">
        <f t="shared" si="218"/>
        <v>110.71757299799756</v>
      </c>
      <c r="DU42" s="63">
        <f t="shared" si="219"/>
        <v>60.894665148898667</v>
      </c>
      <c r="DV42" s="63">
        <f t="shared" si="220"/>
        <v>0</v>
      </c>
      <c r="DW42" s="63">
        <f t="shared" si="221"/>
        <v>0</v>
      </c>
      <c r="DX42" s="63">
        <f t="shared" si="136"/>
        <v>16.607635949699635</v>
      </c>
      <c r="DY42" s="63">
        <f t="shared" si="137"/>
        <v>9.1341997723347994</v>
      </c>
      <c r="DZ42" s="63">
        <f t="shared" si="138"/>
        <v>0</v>
      </c>
      <c r="EA42" s="63">
        <f t="shared" si="139"/>
        <v>0</v>
      </c>
      <c r="EB42" s="90">
        <f t="shared" si="140"/>
        <v>2214.3514599599516</v>
      </c>
      <c r="EC42" s="90">
        <f t="shared" si="141"/>
        <v>1217.8933029779732</v>
      </c>
      <c r="ED42" s="91">
        <f t="shared" si="222"/>
        <v>20694.000000000011</v>
      </c>
      <c r="EE42" s="92">
        <f t="shared" si="142"/>
        <v>11381.700000000006</v>
      </c>
      <c r="EF42" s="63">
        <f t="shared" si="223"/>
        <v>2087.848679327737</v>
      </c>
      <c r="EG42" s="63">
        <f t="shared" si="224"/>
        <v>1148.3167736302553</v>
      </c>
      <c r="EH42" s="63">
        <f t="shared" si="225"/>
        <v>24810.335076672236</v>
      </c>
      <c r="EI42" s="63">
        <f t="shared" si="226"/>
        <v>13645.684292169728</v>
      </c>
      <c r="EJ42" s="63">
        <f t="shared" si="143"/>
        <v>313.17730189916057</v>
      </c>
      <c r="EK42" s="63">
        <f t="shared" si="144"/>
        <v>172.24751604453829</v>
      </c>
      <c r="EL42" s="63">
        <f t="shared" si="145"/>
        <v>3721.5502615008354</v>
      </c>
      <c r="EM42" s="63">
        <f t="shared" si="146"/>
        <v>2046.8526438254592</v>
      </c>
      <c r="EN42" s="63">
        <f t="shared" si="227"/>
        <v>2551.8150525116785</v>
      </c>
      <c r="EO42" s="63">
        <f t="shared" si="228"/>
        <v>1403.4982788814232</v>
      </c>
      <c r="EP42" s="63">
        <f t="shared" si="229"/>
        <v>30323.742871488292</v>
      </c>
      <c r="EQ42" s="63">
        <f t="shared" si="230"/>
        <v>16678.058579318556</v>
      </c>
      <c r="ER42" s="63">
        <f t="shared" si="147"/>
        <v>382.77225787675178</v>
      </c>
      <c r="ES42" s="63">
        <f t="shared" si="148"/>
        <v>210.52474183221346</v>
      </c>
      <c r="ET42" s="63">
        <f t="shared" si="149"/>
        <v>4548.5614307232436</v>
      </c>
      <c r="EU42" s="63">
        <f t="shared" si="150"/>
        <v>2501.7087868977833</v>
      </c>
      <c r="EV42" s="63">
        <f t="shared" si="231"/>
        <v>2667.8066458076642</v>
      </c>
      <c r="EW42" s="63">
        <f t="shared" si="232"/>
        <v>1467.293655194215</v>
      </c>
      <c r="EX42" s="63">
        <f t="shared" si="233"/>
        <v>31702.094820192306</v>
      </c>
      <c r="EY42" s="63">
        <f t="shared" si="234"/>
        <v>17436.152151105765</v>
      </c>
      <c r="EZ42" s="63">
        <f t="shared" si="151"/>
        <v>400.17099687114961</v>
      </c>
      <c r="FA42" s="63">
        <f t="shared" si="152"/>
        <v>220.09404827913224</v>
      </c>
      <c r="FB42" s="63">
        <f t="shared" si="153"/>
        <v>4755.3142230288458</v>
      </c>
      <c r="FC42" s="63">
        <f t="shared" si="154"/>
        <v>2615.4228226658647</v>
      </c>
      <c r="FD42" s="63">
        <f t="shared" si="235"/>
        <v>1855.8654927357661</v>
      </c>
      <c r="FE42" s="63">
        <f t="shared" si="236"/>
        <v>1020.7260210046713</v>
      </c>
      <c r="FF42" s="63">
        <f t="shared" si="237"/>
        <v>22053.631179264212</v>
      </c>
      <c r="FG42" s="63">
        <f t="shared" si="238"/>
        <v>12129.497148595316</v>
      </c>
      <c r="FH42" s="63">
        <f t="shared" si="155"/>
        <v>278.37982391036491</v>
      </c>
      <c r="FI42" s="63">
        <f t="shared" si="156"/>
        <v>153.10890315070068</v>
      </c>
      <c r="FJ42" s="63">
        <f t="shared" si="157"/>
        <v>3308.0446768896318</v>
      </c>
      <c r="FK42" s="63">
        <f t="shared" si="158"/>
        <v>1819.4245722892972</v>
      </c>
      <c r="FL42" s="63">
        <f t="shared" si="239"/>
        <v>1971.8570860317518</v>
      </c>
      <c r="FM42" s="63">
        <f t="shared" si="240"/>
        <v>1084.5213973174634</v>
      </c>
      <c r="FN42" s="63">
        <f t="shared" si="241"/>
        <v>23431.983127968226</v>
      </c>
      <c r="FO42" s="63">
        <f t="shared" si="242"/>
        <v>12887.590720382523</v>
      </c>
      <c r="FP42" s="63">
        <f t="shared" si="159"/>
        <v>295.77856290476274</v>
      </c>
      <c r="FQ42" s="63">
        <f t="shared" si="160"/>
        <v>162.67820959761951</v>
      </c>
      <c r="FR42" s="63">
        <f t="shared" si="161"/>
        <v>3514.7974691952336</v>
      </c>
      <c r="FS42" s="63">
        <f t="shared" si="162"/>
        <v>1933.1386080573784</v>
      </c>
      <c r="FT42" s="63">
        <f t="shared" si="243"/>
        <v>463.96637318394153</v>
      </c>
      <c r="FU42" s="63">
        <f t="shared" si="244"/>
        <v>255.18150525116783</v>
      </c>
      <c r="FV42" s="63">
        <f t="shared" si="245"/>
        <v>5513.407794816053</v>
      </c>
      <c r="FW42" s="63">
        <f t="shared" si="246"/>
        <v>3032.3742871488289</v>
      </c>
      <c r="FX42" s="63">
        <f t="shared" si="163"/>
        <v>69.594955977591226</v>
      </c>
      <c r="FY42" s="63">
        <f t="shared" si="164"/>
        <v>38.277225787675171</v>
      </c>
      <c r="FZ42" s="63">
        <f t="shared" si="165"/>
        <v>827.01116922240794</v>
      </c>
      <c r="GA42" s="63">
        <f t="shared" si="166"/>
        <v>454.8561430723243</v>
      </c>
      <c r="GB42" s="90">
        <f t="shared" si="247"/>
        <v>149434.35419999986</v>
      </c>
      <c r="GC42" s="93">
        <f t="shared" si="168"/>
        <v>82188.894809999925</v>
      </c>
      <c r="GD42" s="94">
        <f t="shared" si="169"/>
        <v>93570.594809999937</v>
      </c>
    </row>
    <row r="43" spans="1:186" x14ac:dyDescent="0.5">
      <c r="A43" s="19" t="s">
        <v>260</v>
      </c>
      <c r="B43" s="19" t="s">
        <v>79</v>
      </c>
      <c r="C43" s="19" t="s">
        <v>98</v>
      </c>
      <c r="D43" s="19" t="s">
        <v>50</v>
      </c>
      <c r="E43" s="19" t="s">
        <v>105</v>
      </c>
      <c r="F43" s="85">
        <v>225793.99999999994</v>
      </c>
      <c r="G43" s="86">
        <v>101607.29999999997</v>
      </c>
      <c r="H43" s="86">
        <v>2.7000000000000006</v>
      </c>
      <c r="I43" s="63">
        <v>112631.55947064774</v>
      </c>
      <c r="J43" s="87">
        <f t="shared" si="77"/>
        <v>0.4988244128304905</v>
      </c>
      <c r="K43" s="88">
        <v>101607.29999999997</v>
      </c>
      <c r="L43" s="63">
        <f t="shared" si="170"/>
        <v>50684.201761791483</v>
      </c>
      <c r="M43" s="63">
        <v>21749.44052935228</v>
      </c>
      <c r="N43" s="87">
        <f t="shared" si="78"/>
        <v>9.6324262510749992E-2</v>
      </c>
      <c r="O43" s="63">
        <f t="shared" si="79"/>
        <v>9787.2482382085254</v>
      </c>
      <c r="P43" s="63">
        <v>0</v>
      </c>
      <c r="Q43" s="87">
        <f t="shared" si="80"/>
        <v>0</v>
      </c>
      <c r="R43" s="63">
        <f t="shared" si="81"/>
        <v>0</v>
      </c>
      <c r="S43" s="63">
        <v>0</v>
      </c>
      <c r="T43" s="87">
        <f t="shared" si="82"/>
        <v>0</v>
      </c>
      <c r="U43" s="63">
        <f t="shared" si="83"/>
        <v>0</v>
      </c>
      <c r="V43" s="63">
        <v>134381</v>
      </c>
      <c r="W43" s="63">
        <f t="shared" si="171"/>
        <v>60471.450000000012</v>
      </c>
      <c r="X43" s="88">
        <v>30862.380693554976</v>
      </c>
      <c r="Y43" s="87">
        <f t="shared" si="84"/>
        <v>0.1366837944921255</v>
      </c>
      <c r="Z43" s="88">
        <f t="shared" si="85"/>
        <v>13888.071312099741</v>
      </c>
      <c r="AA43" s="88">
        <v>60550.619306444984</v>
      </c>
      <c r="AB43" s="87">
        <f t="shared" si="86"/>
        <v>0.26816753016663419</v>
      </c>
      <c r="AC43" s="88">
        <f t="shared" si="87"/>
        <v>27247.778687900245</v>
      </c>
      <c r="AD43" s="63">
        <f t="shared" si="172"/>
        <v>91412.999999999956</v>
      </c>
      <c r="AE43" s="63">
        <f t="shared" si="88"/>
        <v>41135.849999999984</v>
      </c>
      <c r="AF43" s="89">
        <f t="shared" si="173"/>
        <v>225793.99999999994</v>
      </c>
      <c r="AG43" s="89">
        <f t="shared" si="89"/>
        <v>101607.29999999999</v>
      </c>
      <c r="AH43" s="63">
        <f t="shared" si="174"/>
        <v>20273.680704716593</v>
      </c>
      <c r="AI43" s="63">
        <f t="shared" si="175"/>
        <v>9123.1563171224661</v>
      </c>
      <c r="AJ43" s="63">
        <f t="shared" si="176"/>
        <v>0</v>
      </c>
      <c r="AK43" s="63">
        <f t="shared" si="177"/>
        <v>0</v>
      </c>
      <c r="AL43" s="63">
        <f t="shared" si="90"/>
        <v>3041.0521057074889</v>
      </c>
      <c r="AM43" s="63">
        <f t="shared" si="91"/>
        <v>1368.4734475683699</v>
      </c>
      <c r="AN43" s="63">
        <f t="shared" si="92"/>
        <v>0</v>
      </c>
      <c r="AO43" s="63">
        <f t="shared" si="93"/>
        <v>0</v>
      </c>
      <c r="AP43" s="63">
        <f t="shared" si="178"/>
        <v>24778.943083542505</v>
      </c>
      <c r="AQ43" s="63">
        <f t="shared" si="179"/>
        <v>11150.524387594127</v>
      </c>
      <c r="AR43" s="63">
        <f t="shared" si="180"/>
        <v>0</v>
      </c>
      <c r="AS43" s="63">
        <f t="shared" si="181"/>
        <v>0</v>
      </c>
      <c r="AT43" s="63">
        <f t="shared" si="94"/>
        <v>3716.8414625313753</v>
      </c>
      <c r="AU43" s="63">
        <f t="shared" si="95"/>
        <v>1672.5786581391189</v>
      </c>
      <c r="AV43" s="63">
        <f t="shared" si="96"/>
        <v>0</v>
      </c>
      <c r="AW43" s="63">
        <f t="shared" si="97"/>
        <v>0</v>
      </c>
      <c r="AX43" s="63">
        <f t="shared" si="182"/>
        <v>24778.943083542505</v>
      </c>
      <c r="AY43" s="63">
        <f t="shared" si="183"/>
        <v>11150.524387594127</v>
      </c>
      <c r="AZ43" s="63">
        <f t="shared" si="184"/>
        <v>0</v>
      </c>
      <c r="BA43" s="63">
        <f t="shared" si="185"/>
        <v>0</v>
      </c>
      <c r="BB43" s="63">
        <f t="shared" si="98"/>
        <v>3716.8414625313753</v>
      </c>
      <c r="BC43" s="63">
        <f t="shared" si="99"/>
        <v>1672.5786581391189</v>
      </c>
      <c r="BD43" s="63">
        <f t="shared" si="100"/>
        <v>0</v>
      </c>
      <c r="BE43" s="63">
        <f t="shared" si="101"/>
        <v>0</v>
      </c>
      <c r="BF43" s="63">
        <f t="shared" si="186"/>
        <v>18021.049515303639</v>
      </c>
      <c r="BG43" s="63">
        <f t="shared" si="187"/>
        <v>8109.4722818866376</v>
      </c>
      <c r="BH43" s="63">
        <f t="shared" si="188"/>
        <v>0</v>
      </c>
      <c r="BI43" s="63">
        <f t="shared" si="189"/>
        <v>0</v>
      </c>
      <c r="BJ43" s="63">
        <f t="shared" si="102"/>
        <v>2703.1574272955459</v>
      </c>
      <c r="BK43" s="63">
        <f t="shared" si="103"/>
        <v>1216.4208422829956</v>
      </c>
      <c r="BL43" s="63">
        <f t="shared" si="104"/>
        <v>0</v>
      </c>
      <c r="BM43" s="63">
        <f t="shared" si="105"/>
        <v>0</v>
      </c>
      <c r="BN43" s="63">
        <f t="shared" si="190"/>
        <v>19147.365110010116</v>
      </c>
      <c r="BO43" s="63">
        <f t="shared" si="191"/>
        <v>8616.3142995045528</v>
      </c>
      <c r="BP43" s="63">
        <f t="shared" si="192"/>
        <v>0</v>
      </c>
      <c r="BQ43" s="63">
        <f t="shared" si="193"/>
        <v>0</v>
      </c>
      <c r="BR43" s="63">
        <f t="shared" si="106"/>
        <v>2872.1047665015171</v>
      </c>
      <c r="BS43" s="63">
        <f t="shared" si="107"/>
        <v>1292.4471449256828</v>
      </c>
      <c r="BT43" s="63">
        <f t="shared" si="108"/>
        <v>0</v>
      </c>
      <c r="BU43" s="63">
        <f t="shared" si="109"/>
        <v>0</v>
      </c>
      <c r="BV43" s="63">
        <f t="shared" si="194"/>
        <v>5631.5779735323877</v>
      </c>
      <c r="BW43" s="63">
        <f t="shared" si="195"/>
        <v>2534.2100880895741</v>
      </c>
      <c r="BX43" s="63">
        <f t="shared" si="196"/>
        <v>0</v>
      </c>
      <c r="BY43" s="63">
        <f t="shared" si="197"/>
        <v>0</v>
      </c>
      <c r="BZ43" s="63">
        <f t="shared" si="110"/>
        <v>844.73669602985808</v>
      </c>
      <c r="CA43" s="63">
        <f t="shared" si="111"/>
        <v>380.13151321343611</v>
      </c>
      <c r="CB43" s="63">
        <f t="shared" si="112"/>
        <v>0</v>
      </c>
      <c r="CC43" s="63">
        <f t="shared" si="113"/>
        <v>0</v>
      </c>
      <c r="CD43" s="90">
        <f t="shared" si="114"/>
        <v>112631.55947064773</v>
      </c>
      <c r="CE43" s="90">
        <f t="shared" si="115"/>
        <v>50684.201761791483</v>
      </c>
      <c r="CF43" s="63">
        <f t="shared" si="198"/>
        <v>3914.8992952834101</v>
      </c>
      <c r="CG43" s="63">
        <f t="shared" si="199"/>
        <v>1761.7046828775344</v>
      </c>
      <c r="CH43" s="63">
        <f t="shared" si="200"/>
        <v>0</v>
      </c>
      <c r="CI43" s="63">
        <f t="shared" si="201"/>
        <v>0</v>
      </c>
      <c r="CJ43" s="63">
        <f t="shared" si="116"/>
        <v>587.23489429251151</v>
      </c>
      <c r="CK43" s="63">
        <f t="shared" si="117"/>
        <v>264.25570243163014</v>
      </c>
      <c r="CL43" s="63">
        <f t="shared" si="118"/>
        <v>0</v>
      </c>
      <c r="CM43" s="63">
        <f t="shared" si="119"/>
        <v>0</v>
      </c>
      <c r="CN43" s="63">
        <f t="shared" si="202"/>
        <v>4784.8769164575015</v>
      </c>
      <c r="CO43" s="63">
        <f t="shared" si="203"/>
        <v>2153.1946124058754</v>
      </c>
      <c r="CP43" s="63">
        <f t="shared" si="204"/>
        <v>0</v>
      </c>
      <c r="CQ43" s="63">
        <f t="shared" si="205"/>
        <v>0</v>
      </c>
      <c r="CR43" s="63">
        <f t="shared" si="120"/>
        <v>717.73153746862522</v>
      </c>
      <c r="CS43" s="63">
        <f t="shared" si="121"/>
        <v>322.97919186088131</v>
      </c>
      <c r="CT43" s="63">
        <f t="shared" si="122"/>
        <v>0</v>
      </c>
      <c r="CU43" s="63">
        <f t="shared" si="123"/>
        <v>0</v>
      </c>
      <c r="CV43" s="63">
        <f t="shared" si="206"/>
        <v>4784.8769164575015</v>
      </c>
      <c r="CW43" s="63">
        <f t="shared" si="207"/>
        <v>2153.1946124058754</v>
      </c>
      <c r="CX43" s="63">
        <f t="shared" si="208"/>
        <v>0</v>
      </c>
      <c r="CY43" s="63">
        <f t="shared" si="209"/>
        <v>0</v>
      </c>
      <c r="CZ43" s="63">
        <f t="shared" si="124"/>
        <v>717.73153746862522</v>
      </c>
      <c r="DA43" s="63">
        <f t="shared" si="125"/>
        <v>322.97919186088131</v>
      </c>
      <c r="DB43" s="63">
        <f t="shared" si="126"/>
        <v>0</v>
      </c>
      <c r="DC43" s="63">
        <f t="shared" si="127"/>
        <v>0</v>
      </c>
      <c r="DD43" s="63">
        <f t="shared" si="210"/>
        <v>3479.9104846963646</v>
      </c>
      <c r="DE43" s="63">
        <f t="shared" si="211"/>
        <v>1565.959718113364</v>
      </c>
      <c r="DF43" s="63">
        <f t="shared" si="212"/>
        <v>0</v>
      </c>
      <c r="DG43" s="63">
        <f t="shared" si="213"/>
        <v>0</v>
      </c>
      <c r="DH43" s="63">
        <f t="shared" si="128"/>
        <v>521.98657270445472</v>
      </c>
      <c r="DI43" s="63">
        <f t="shared" si="129"/>
        <v>234.89395771700458</v>
      </c>
      <c r="DJ43" s="63">
        <f t="shared" si="130"/>
        <v>0</v>
      </c>
      <c r="DK43" s="63">
        <f t="shared" si="131"/>
        <v>0</v>
      </c>
      <c r="DL43" s="63">
        <f t="shared" si="214"/>
        <v>3697.4048899898876</v>
      </c>
      <c r="DM43" s="63">
        <f t="shared" si="215"/>
        <v>1663.8322004954493</v>
      </c>
      <c r="DN43" s="63">
        <f t="shared" si="216"/>
        <v>0</v>
      </c>
      <c r="DO43" s="63">
        <f t="shared" si="217"/>
        <v>0</v>
      </c>
      <c r="DP43" s="63">
        <f t="shared" si="132"/>
        <v>554.61073349848311</v>
      </c>
      <c r="DQ43" s="63">
        <f t="shared" si="133"/>
        <v>249.57483007431739</v>
      </c>
      <c r="DR43" s="63">
        <f t="shared" si="134"/>
        <v>0</v>
      </c>
      <c r="DS43" s="63">
        <f t="shared" si="135"/>
        <v>0</v>
      </c>
      <c r="DT43" s="63">
        <f t="shared" si="218"/>
        <v>1087.4720264676141</v>
      </c>
      <c r="DU43" s="63">
        <f t="shared" si="219"/>
        <v>489.36241191042632</v>
      </c>
      <c r="DV43" s="63">
        <f t="shared" si="220"/>
        <v>0</v>
      </c>
      <c r="DW43" s="63">
        <f t="shared" si="221"/>
        <v>0</v>
      </c>
      <c r="DX43" s="63">
        <f t="shared" si="136"/>
        <v>163.12080397014211</v>
      </c>
      <c r="DY43" s="63">
        <f t="shared" si="137"/>
        <v>73.404361786563939</v>
      </c>
      <c r="DZ43" s="63">
        <f t="shared" si="138"/>
        <v>0</v>
      </c>
      <c r="EA43" s="63">
        <f t="shared" si="139"/>
        <v>0</v>
      </c>
      <c r="EB43" s="90">
        <f t="shared" si="140"/>
        <v>21749.44052935228</v>
      </c>
      <c r="EC43" s="90">
        <f t="shared" si="141"/>
        <v>9787.2482382085236</v>
      </c>
      <c r="ED43" s="91">
        <f t="shared" si="222"/>
        <v>134381</v>
      </c>
      <c r="EE43" s="92">
        <f t="shared" si="142"/>
        <v>60471.450000000004</v>
      </c>
      <c r="EF43" s="63">
        <f t="shared" si="223"/>
        <v>5555.2285248398957</v>
      </c>
      <c r="EG43" s="63">
        <f t="shared" si="224"/>
        <v>2499.8528361779531</v>
      </c>
      <c r="EH43" s="63">
        <f t="shared" si="225"/>
        <v>10899.111475160096</v>
      </c>
      <c r="EI43" s="63">
        <f t="shared" si="226"/>
        <v>4904.6001638220441</v>
      </c>
      <c r="EJ43" s="63">
        <f t="shared" si="143"/>
        <v>833.28427872598434</v>
      </c>
      <c r="EK43" s="63">
        <f t="shared" si="144"/>
        <v>374.97792542669293</v>
      </c>
      <c r="EL43" s="63">
        <f t="shared" si="145"/>
        <v>1634.8667212740145</v>
      </c>
      <c r="EM43" s="63">
        <f t="shared" si="146"/>
        <v>735.69002457330657</v>
      </c>
      <c r="EN43" s="63">
        <f t="shared" si="227"/>
        <v>6789.7237525820947</v>
      </c>
      <c r="EO43" s="63">
        <f t="shared" si="228"/>
        <v>3055.3756886619431</v>
      </c>
      <c r="EP43" s="63">
        <f t="shared" si="229"/>
        <v>13321.136247417897</v>
      </c>
      <c r="EQ43" s="63">
        <f t="shared" si="230"/>
        <v>5994.5113113380539</v>
      </c>
      <c r="ER43" s="63">
        <f t="shared" si="147"/>
        <v>1018.4585628873142</v>
      </c>
      <c r="ES43" s="63">
        <f t="shared" si="148"/>
        <v>458.30635329929146</v>
      </c>
      <c r="ET43" s="63">
        <f t="shared" si="149"/>
        <v>1998.1704371126843</v>
      </c>
      <c r="EU43" s="63">
        <f t="shared" si="150"/>
        <v>899.17669670070802</v>
      </c>
      <c r="EV43" s="63">
        <f t="shared" si="231"/>
        <v>7098.3475595176451</v>
      </c>
      <c r="EW43" s="63">
        <f t="shared" si="232"/>
        <v>3194.2564017829404</v>
      </c>
      <c r="EX43" s="63">
        <f t="shared" si="233"/>
        <v>13926.642440482347</v>
      </c>
      <c r="EY43" s="63">
        <f t="shared" si="234"/>
        <v>6266.9890982170564</v>
      </c>
      <c r="EZ43" s="63">
        <f t="shared" si="151"/>
        <v>1064.7521339276468</v>
      </c>
      <c r="FA43" s="63">
        <f t="shared" si="152"/>
        <v>479.13846026744102</v>
      </c>
      <c r="FB43" s="63">
        <f t="shared" si="153"/>
        <v>2088.996366072352</v>
      </c>
      <c r="FC43" s="63">
        <f t="shared" si="154"/>
        <v>940.04836473255841</v>
      </c>
      <c r="FD43" s="63">
        <f t="shared" si="235"/>
        <v>4937.9809109687967</v>
      </c>
      <c r="FE43" s="63">
        <f t="shared" si="236"/>
        <v>2222.0914099359584</v>
      </c>
      <c r="FF43" s="63">
        <f t="shared" si="237"/>
        <v>9688.0990890311969</v>
      </c>
      <c r="FG43" s="63">
        <f t="shared" si="238"/>
        <v>4359.6445900640392</v>
      </c>
      <c r="FH43" s="63">
        <f t="shared" si="155"/>
        <v>740.69713664531946</v>
      </c>
      <c r="FI43" s="63">
        <f t="shared" si="156"/>
        <v>333.31371149039376</v>
      </c>
      <c r="FJ43" s="63">
        <f t="shared" si="157"/>
        <v>1453.2148633546794</v>
      </c>
      <c r="FK43" s="63">
        <f t="shared" si="158"/>
        <v>653.94668850960591</v>
      </c>
      <c r="FL43" s="63">
        <f t="shared" si="239"/>
        <v>5246.6047179043462</v>
      </c>
      <c r="FM43" s="63">
        <f t="shared" si="240"/>
        <v>2360.9721230569562</v>
      </c>
      <c r="FN43" s="63">
        <f t="shared" si="241"/>
        <v>10293.605282095648</v>
      </c>
      <c r="FO43" s="63">
        <f t="shared" si="242"/>
        <v>4632.1223769430417</v>
      </c>
      <c r="FP43" s="63">
        <f t="shared" si="159"/>
        <v>786.99070768565196</v>
      </c>
      <c r="FQ43" s="63">
        <f t="shared" si="160"/>
        <v>354.14581845854343</v>
      </c>
      <c r="FR43" s="63">
        <f t="shared" si="161"/>
        <v>1544.0407923143473</v>
      </c>
      <c r="FS43" s="63">
        <f t="shared" si="162"/>
        <v>694.81835654145618</v>
      </c>
      <c r="FT43" s="63">
        <f t="shared" si="243"/>
        <v>1234.4952277421992</v>
      </c>
      <c r="FU43" s="63">
        <f t="shared" si="244"/>
        <v>555.5228524839896</v>
      </c>
      <c r="FV43" s="63">
        <f t="shared" si="245"/>
        <v>2422.0247722577992</v>
      </c>
      <c r="FW43" s="63">
        <f t="shared" si="246"/>
        <v>1089.9111475160098</v>
      </c>
      <c r="FX43" s="63">
        <f t="shared" si="163"/>
        <v>185.17428416132987</v>
      </c>
      <c r="FY43" s="63">
        <f t="shared" si="164"/>
        <v>83.328427872598439</v>
      </c>
      <c r="FZ43" s="63">
        <f t="shared" si="165"/>
        <v>363.30371583866986</v>
      </c>
      <c r="GA43" s="63">
        <f t="shared" si="166"/>
        <v>163.48667212740148</v>
      </c>
      <c r="GB43" s="90">
        <f t="shared" si="247"/>
        <v>91412.999999999985</v>
      </c>
      <c r="GC43" s="93">
        <f t="shared" si="168"/>
        <v>41135.849999999991</v>
      </c>
      <c r="GD43" s="94">
        <f t="shared" si="169"/>
        <v>101607.29999999999</v>
      </c>
    </row>
    <row r="44" spans="1:186" x14ac:dyDescent="0.5">
      <c r="A44" s="19" t="s">
        <v>261</v>
      </c>
      <c r="B44" s="19" t="s">
        <v>36</v>
      </c>
      <c r="C44" s="19" t="s">
        <v>106</v>
      </c>
      <c r="D44" s="19" t="s">
        <v>51</v>
      </c>
      <c r="E44" s="19" t="s">
        <v>107</v>
      </c>
      <c r="F44" s="85">
        <v>154078.57664999989</v>
      </c>
      <c r="G44" s="86">
        <v>100151.07482249993</v>
      </c>
      <c r="H44" s="86">
        <v>4</v>
      </c>
      <c r="I44" s="63">
        <v>0</v>
      </c>
      <c r="J44" s="87">
        <f t="shared" si="77"/>
        <v>0</v>
      </c>
      <c r="K44" s="88">
        <v>100151.07482249993</v>
      </c>
      <c r="L44" s="63">
        <f t="shared" si="170"/>
        <v>0</v>
      </c>
      <c r="M44" s="63">
        <v>0</v>
      </c>
      <c r="N44" s="87">
        <f t="shared" si="78"/>
        <v>0</v>
      </c>
      <c r="O44" s="63">
        <f t="shared" si="79"/>
        <v>0</v>
      </c>
      <c r="P44" s="63">
        <v>0</v>
      </c>
      <c r="Q44" s="87">
        <f t="shared" si="80"/>
        <v>0</v>
      </c>
      <c r="R44" s="63">
        <f t="shared" si="81"/>
        <v>0</v>
      </c>
      <c r="S44" s="63">
        <v>0</v>
      </c>
      <c r="T44" s="87">
        <f t="shared" si="82"/>
        <v>0</v>
      </c>
      <c r="U44" s="63">
        <f t="shared" si="83"/>
        <v>0</v>
      </c>
      <c r="V44" s="63">
        <v>0</v>
      </c>
      <c r="W44" s="63">
        <f t="shared" si="171"/>
        <v>0</v>
      </c>
      <c r="X44" s="88">
        <v>16129.505692229617</v>
      </c>
      <c r="Y44" s="87">
        <f t="shared" si="84"/>
        <v>0.10468363638164248</v>
      </c>
      <c r="Z44" s="88">
        <f t="shared" si="85"/>
        <v>10484.178699949251</v>
      </c>
      <c r="AA44" s="88">
        <v>137949.07095777028</v>
      </c>
      <c r="AB44" s="87">
        <f t="shared" si="86"/>
        <v>0.89531636361835765</v>
      </c>
      <c r="AC44" s="88">
        <f t="shared" si="87"/>
        <v>89666.896122550694</v>
      </c>
      <c r="AD44" s="63">
        <f t="shared" si="172"/>
        <v>154078.57664999989</v>
      </c>
      <c r="AE44" s="63">
        <f t="shared" si="88"/>
        <v>100151.07482249994</v>
      </c>
      <c r="AF44" s="89">
        <f t="shared" si="173"/>
        <v>154078.57664999989</v>
      </c>
      <c r="AG44" s="89">
        <f t="shared" si="89"/>
        <v>100151.07482249994</v>
      </c>
      <c r="AH44" s="63">
        <f t="shared" si="174"/>
        <v>0</v>
      </c>
      <c r="AI44" s="63">
        <f t="shared" si="175"/>
        <v>0</v>
      </c>
      <c r="AJ44" s="63">
        <f t="shared" si="176"/>
        <v>0</v>
      </c>
      <c r="AK44" s="63">
        <f t="shared" si="177"/>
        <v>0</v>
      </c>
      <c r="AL44" s="63">
        <f t="shared" si="90"/>
        <v>0</v>
      </c>
      <c r="AM44" s="63">
        <f t="shared" si="91"/>
        <v>0</v>
      </c>
      <c r="AN44" s="63">
        <f t="shared" si="92"/>
        <v>0</v>
      </c>
      <c r="AO44" s="63">
        <f t="shared" si="93"/>
        <v>0</v>
      </c>
      <c r="AP44" s="63">
        <f t="shared" si="178"/>
        <v>0</v>
      </c>
      <c r="AQ44" s="63">
        <f t="shared" si="179"/>
        <v>0</v>
      </c>
      <c r="AR44" s="63">
        <f t="shared" si="180"/>
        <v>0</v>
      </c>
      <c r="AS44" s="63">
        <f t="shared" si="181"/>
        <v>0</v>
      </c>
      <c r="AT44" s="63">
        <f t="shared" si="94"/>
        <v>0</v>
      </c>
      <c r="AU44" s="63">
        <f t="shared" si="95"/>
        <v>0</v>
      </c>
      <c r="AV44" s="63">
        <f t="shared" si="96"/>
        <v>0</v>
      </c>
      <c r="AW44" s="63">
        <f t="shared" si="97"/>
        <v>0</v>
      </c>
      <c r="AX44" s="63">
        <f t="shared" si="182"/>
        <v>0</v>
      </c>
      <c r="AY44" s="63">
        <f t="shared" si="183"/>
        <v>0</v>
      </c>
      <c r="AZ44" s="63">
        <f t="shared" si="184"/>
        <v>0</v>
      </c>
      <c r="BA44" s="63">
        <f t="shared" si="185"/>
        <v>0</v>
      </c>
      <c r="BB44" s="63">
        <f t="shared" si="98"/>
        <v>0</v>
      </c>
      <c r="BC44" s="63">
        <f t="shared" si="99"/>
        <v>0</v>
      </c>
      <c r="BD44" s="63">
        <f t="shared" si="100"/>
        <v>0</v>
      </c>
      <c r="BE44" s="63">
        <f t="shared" si="101"/>
        <v>0</v>
      </c>
      <c r="BF44" s="63">
        <f t="shared" si="186"/>
        <v>0</v>
      </c>
      <c r="BG44" s="63">
        <f t="shared" si="187"/>
        <v>0</v>
      </c>
      <c r="BH44" s="63">
        <f t="shared" si="188"/>
        <v>0</v>
      </c>
      <c r="BI44" s="63">
        <f t="shared" si="189"/>
        <v>0</v>
      </c>
      <c r="BJ44" s="63">
        <f t="shared" si="102"/>
        <v>0</v>
      </c>
      <c r="BK44" s="63">
        <f t="shared" si="103"/>
        <v>0</v>
      </c>
      <c r="BL44" s="63">
        <f t="shared" si="104"/>
        <v>0</v>
      </c>
      <c r="BM44" s="63">
        <f t="shared" si="105"/>
        <v>0</v>
      </c>
      <c r="BN44" s="63">
        <f t="shared" si="190"/>
        <v>0</v>
      </c>
      <c r="BO44" s="63">
        <f t="shared" si="191"/>
        <v>0</v>
      </c>
      <c r="BP44" s="63">
        <f t="shared" si="192"/>
        <v>0</v>
      </c>
      <c r="BQ44" s="63">
        <f t="shared" si="193"/>
        <v>0</v>
      </c>
      <c r="BR44" s="63">
        <f t="shared" si="106"/>
        <v>0</v>
      </c>
      <c r="BS44" s="63">
        <f t="shared" si="107"/>
        <v>0</v>
      </c>
      <c r="BT44" s="63">
        <f t="shared" si="108"/>
        <v>0</v>
      </c>
      <c r="BU44" s="63">
        <f t="shared" si="109"/>
        <v>0</v>
      </c>
      <c r="BV44" s="63">
        <f t="shared" si="194"/>
        <v>0</v>
      </c>
      <c r="BW44" s="63">
        <f t="shared" si="195"/>
        <v>0</v>
      </c>
      <c r="BX44" s="63">
        <f t="shared" si="196"/>
        <v>0</v>
      </c>
      <c r="BY44" s="63">
        <f t="shared" si="197"/>
        <v>0</v>
      </c>
      <c r="BZ44" s="63">
        <f t="shared" si="110"/>
        <v>0</v>
      </c>
      <c r="CA44" s="63">
        <f t="shared" si="111"/>
        <v>0</v>
      </c>
      <c r="CB44" s="63">
        <f t="shared" si="112"/>
        <v>0</v>
      </c>
      <c r="CC44" s="63">
        <f t="shared" si="113"/>
        <v>0</v>
      </c>
      <c r="CD44" s="90">
        <f t="shared" si="114"/>
        <v>0</v>
      </c>
      <c r="CE44" s="90">
        <f t="shared" si="115"/>
        <v>0</v>
      </c>
      <c r="CF44" s="63">
        <f t="shared" si="198"/>
        <v>0</v>
      </c>
      <c r="CG44" s="63">
        <f t="shared" si="199"/>
        <v>0</v>
      </c>
      <c r="CH44" s="63">
        <f t="shared" si="200"/>
        <v>0</v>
      </c>
      <c r="CI44" s="63">
        <f t="shared" si="201"/>
        <v>0</v>
      </c>
      <c r="CJ44" s="63">
        <f t="shared" si="116"/>
        <v>0</v>
      </c>
      <c r="CK44" s="63">
        <f t="shared" si="117"/>
        <v>0</v>
      </c>
      <c r="CL44" s="63">
        <f t="shared" si="118"/>
        <v>0</v>
      </c>
      <c r="CM44" s="63">
        <f t="shared" si="119"/>
        <v>0</v>
      </c>
      <c r="CN44" s="63">
        <f t="shared" si="202"/>
        <v>0</v>
      </c>
      <c r="CO44" s="63">
        <f t="shared" si="203"/>
        <v>0</v>
      </c>
      <c r="CP44" s="63">
        <f t="shared" si="204"/>
        <v>0</v>
      </c>
      <c r="CQ44" s="63">
        <f t="shared" si="205"/>
        <v>0</v>
      </c>
      <c r="CR44" s="63">
        <f t="shared" si="120"/>
        <v>0</v>
      </c>
      <c r="CS44" s="63">
        <f t="shared" si="121"/>
        <v>0</v>
      </c>
      <c r="CT44" s="63">
        <f t="shared" si="122"/>
        <v>0</v>
      </c>
      <c r="CU44" s="63">
        <f t="shared" si="123"/>
        <v>0</v>
      </c>
      <c r="CV44" s="63">
        <f t="shared" si="206"/>
        <v>0</v>
      </c>
      <c r="CW44" s="63">
        <f t="shared" si="207"/>
        <v>0</v>
      </c>
      <c r="CX44" s="63">
        <f t="shared" si="208"/>
        <v>0</v>
      </c>
      <c r="CY44" s="63">
        <f t="shared" si="209"/>
        <v>0</v>
      </c>
      <c r="CZ44" s="63">
        <f t="shared" si="124"/>
        <v>0</v>
      </c>
      <c r="DA44" s="63">
        <f t="shared" si="125"/>
        <v>0</v>
      </c>
      <c r="DB44" s="63">
        <f t="shared" si="126"/>
        <v>0</v>
      </c>
      <c r="DC44" s="63">
        <f t="shared" si="127"/>
        <v>0</v>
      </c>
      <c r="DD44" s="63">
        <f t="shared" si="210"/>
        <v>0</v>
      </c>
      <c r="DE44" s="63">
        <f t="shared" si="211"/>
        <v>0</v>
      </c>
      <c r="DF44" s="63">
        <f t="shared" si="212"/>
        <v>0</v>
      </c>
      <c r="DG44" s="63">
        <f t="shared" si="213"/>
        <v>0</v>
      </c>
      <c r="DH44" s="63">
        <f t="shared" si="128"/>
        <v>0</v>
      </c>
      <c r="DI44" s="63">
        <f t="shared" si="129"/>
        <v>0</v>
      </c>
      <c r="DJ44" s="63">
        <f t="shared" si="130"/>
        <v>0</v>
      </c>
      <c r="DK44" s="63">
        <f t="shared" si="131"/>
        <v>0</v>
      </c>
      <c r="DL44" s="63">
        <f t="shared" si="214"/>
        <v>0</v>
      </c>
      <c r="DM44" s="63">
        <f t="shared" si="215"/>
        <v>0</v>
      </c>
      <c r="DN44" s="63">
        <f t="shared" si="216"/>
        <v>0</v>
      </c>
      <c r="DO44" s="63">
        <f t="shared" si="217"/>
        <v>0</v>
      </c>
      <c r="DP44" s="63">
        <f t="shared" si="132"/>
        <v>0</v>
      </c>
      <c r="DQ44" s="63">
        <f t="shared" si="133"/>
        <v>0</v>
      </c>
      <c r="DR44" s="63">
        <f t="shared" si="134"/>
        <v>0</v>
      </c>
      <c r="DS44" s="63">
        <f t="shared" si="135"/>
        <v>0</v>
      </c>
      <c r="DT44" s="63">
        <f t="shared" si="218"/>
        <v>0</v>
      </c>
      <c r="DU44" s="63">
        <f t="shared" si="219"/>
        <v>0</v>
      </c>
      <c r="DV44" s="63">
        <f t="shared" si="220"/>
        <v>0</v>
      </c>
      <c r="DW44" s="63">
        <f t="shared" si="221"/>
        <v>0</v>
      </c>
      <c r="DX44" s="63">
        <f t="shared" si="136"/>
        <v>0</v>
      </c>
      <c r="DY44" s="63">
        <f t="shared" si="137"/>
        <v>0</v>
      </c>
      <c r="DZ44" s="63">
        <f t="shared" si="138"/>
        <v>0</v>
      </c>
      <c r="EA44" s="63">
        <f t="shared" si="139"/>
        <v>0</v>
      </c>
      <c r="EB44" s="90">
        <f t="shared" si="140"/>
        <v>0</v>
      </c>
      <c r="EC44" s="90">
        <f t="shared" si="141"/>
        <v>0</v>
      </c>
      <c r="ED44" s="91">
        <f t="shared" si="222"/>
        <v>0</v>
      </c>
      <c r="EE44" s="92">
        <f t="shared" si="142"/>
        <v>0</v>
      </c>
      <c r="EF44" s="63">
        <f t="shared" si="223"/>
        <v>2903.3110246013312</v>
      </c>
      <c r="EG44" s="63">
        <f t="shared" si="224"/>
        <v>1887.1521659908651</v>
      </c>
      <c r="EH44" s="63">
        <f t="shared" si="225"/>
        <v>24830.832772398651</v>
      </c>
      <c r="EI44" s="63">
        <f t="shared" si="226"/>
        <v>16140.041302059124</v>
      </c>
      <c r="EJ44" s="63">
        <f t="shared" si="143"/>
        <v>435.49665369019965</v>
      </c>
      <c r="EK44" s="63">
        <f t="shared" si="144"/>
        <v>283.07282489862973</v>
      </c>
      <c r="EL44" s="63">
        <f t="shared" si="145"/>
        <v>3724.6249158597975</v>
      </c>
      <c r="EM44" s="63">
        <f t="shared" si="146"/>
        <v>2421.0061953088684</v>
      </c>
      <c r="EN44" s="63">
        <f t="shared" si="227"/>
        <v>3548.4912522905156</v>
      </c>
      <c r="EO44" s="63">
        <f t="shared" si="228"/>
        <v>2306.5193139888352</v>
      </c>
      <c r="EP44" s="63">
        <f t="shared" si="229"/>
        <v>30348.795610709461</v>
      </c>
      <c r="EQ44" s="63">
        <f t="shared" si="230"/>
        <v>19726.717146961153</v>
      </c>
      <c r="ER44" s="63">
        <f t="shared" si="147"/>
        <v>532.27368784357736</v>
      </c>
      <c r="ES44" s="63">
        <f t="shared" si="148"/>
        <v>345.97789709832529</v>
      </c>
      <c r="ET44" s="63">
        <f t="shared" si="149"/>
        <v>4552.3193416064187</v>
      </c>
      <c r="EU44" s="63">
        <f t="shared" si="150"/>
        <v>2959.0075720441728</v>
      </c>
      <c r="EV44" s="63">
        <f t="shared" si="231"/>
        <v>3709.7863092128123</v>
      </c>
      <c r="EW44" s="63">
        <f t="shared" si="232"/>
        <v>2411.361100988328</v>
      </c>
      <c r="EX44" s="63">
        <f t="shared" si="233"/>
        <v>31728.286320287167</v>
      </c>
      <c r="EY44" s="63">
        <f t="shared" si="234"/>
        <v>20623.38610818666</v>
      </c>
      <c r="EZ44" s="63">
        <f t="shared" si="151"/>
        <v>556.46794638192182</v>
      </c>
      <c r="FA44" s="63">
        <f t="shared" si="152"/>
        <v>361.70416514824916</v>
      </c>
      <c r="FB44" s="63">
        <f t="shared" si="153"/>
        <v>4759.2429480430746</v>
      </c>
      <c r="FC44" s="63">
        <f t="shared" si="154"/>
        <v>3093.507916227999</v>
      </c>
      <c r="FD44" s="63">
        <f t="shared" si="235"/>
        <v>2580.7209107567387</v>
      </c>
      <c r="FE44" s="63">
        <f t="shared" si="236"/>
        <v>1677.4685919918802</v>
      </c>
      <c r="FF44" s="63">
        <f t="shared" si="237"/>
        <v>22071.851353243244</v>
      </c>
      <c r="FG44" s="63">
        <f t="shared" si="238"/>
        <v>14346.70337960811</v>
      </c>
      <c r="FH44" s="63">
        <f t="shared" si="155"/>
        <v>387.10813661351079</v>
      </c>
      <c r="FI44" s="63">
        <f t="shared" si="156"/>
        <v>251.62028879878201</v>
      </c>
      <c r="FJ44" s="63">
        <f t="shared" si="157"/>
        <v>3310.7777029864865</v>
      </c>
      <c r="FK44" s="63">
        <f t="shared" si="158"/>
        <v>2152.0055069412165</v>
      </c>
      <c r="FL44" s="63">
        <f t="shared" si="239"/>
        <v>2742.0159676790349</v>
      </c>
      <c r="FM44" s="63">
        <f t="shared" si="240"/>
        <v>1782.3103789913728</v>
      </c>
      <c r="FN44" s="63">
        <f t="shared" si="241"/>
        <v>23451.34206282095</v>
      </c>
      <c r="FO44" s="63">
        <f t="shared" si="242"/>
        <v>15243.372340833619</v>
      </c>
      <c r="FP44" s="63">
        <f t="shared" si="159"/>
        <v>411.30239515185525</v>
      </c>
      <c r="FQ44" s="63">
        <f t="shared" si="160"/>
        <v>267.34655684870592</v>
      </c>
      <c r="FR44" s="63">
        <f t="shared" si="161"/>
        <v>3517.7013094231424</v>
      </c>
      <c r="FS44" s="63">
        <f t="shared" si="162"/>
        <v>2286.5058511250427</v>
      </c>
      <c r="FT44" s="63">
        <f t="shared" si="243"/>
        <v>645.18022768918468</v>
      </c>
      <c r="FU44" s="63">
        <f t="shared" si="244"/>
        <v>419.36714799797005</v>
      </c>
      <c r="FV44" s="63">
        <f t="shared" si="245"/>
        <v>5517.9628383108111</v>
      </c>
      <c r="FW44" s="63">
        <f t="shared" si="246"/>
        <v>3586.6758449020276</v>
      </c>
      <c r="FX44" s="63">
        <f t="shared" si="163"/>
        <v>96.777034153377699</v>
      </c>
      <c r="FY44" s="63">
        <f t="shared" si="164"/>
        <v>62.905072199695503</v>
      </c>
      <c r="FZ44" s="63">
        <f t="shared" si="165"/>
        <v>827.69442574662162</v>
      </c>
      <c r="GA44" s="63">
        <f t="shared" si="166"/>
        <v>538.00137673530412</v>
      </c>
      <c r="GB44" s="90">
        <f t="shared" si="247"/>
        <v>154078.57664999989</v>
      </c>
      <c r="GC44" s="93">
        <f t="shared" si="168"/>
        <v>100151.07482249996</v>
      </c>
      <c r="GD44" s="94">
        <f t="shared" si="169"/>
        <v>100151.07482249996</v>
      </c>
    </row>
    <row r="45" spans="1:186" x14ac:dyDescent="0.5">
      <c r="A45" s="19" t="s">
        <v>258</v>
      </c>
      <c r="B45" s="19" t="s">
        <v>40</v>
      </c>
      <c r="C45" s="19" t="s">
        <v>108</v>
      </c>
      <c r="D45" s="19" t="s">
        <v>53</v>
      </c>
      <c r="E45" s="19" t="s">
        <v>109</v>
      </c>
      <c r="F45" s="85">
        <v>733217.93614999903</v>
      </c>
      <c r="G45" s="86">
        <v>329948.07126749959</v>
      </c>
      <c r="H45" s="86">
        <v>3</v>
      </c>
      <c r="I45" s="63">
        <v>67186.52021837428</v>
      </c>
      <c r="J45" s="87">
        <f t="shared" si="77"/>
        <v>9.1632401371901942E-2</v>
      </c>
      <c r="K45" s="88">
        <v>329948.07126749959</v>
      </c>
      <c r="L45" s="63">
        <f t="shared" si="170"/>
        <v>30233.93409826843</v>
      </c>
      <c r="M45" s="63">
        <v>49456.47978162572</v>
      </c>
      <c r="N45" s="87">
        <f t="shared" si="78"/>
        <v>6.7451268365464667E-2</v>
      </c>
      <c r="O45" s="63">
        <f t="shared" si="79"/>
        <v>22255.415901731576</v>
      </c>
      <c r="P45" s="63">
        <v>15922.404073939457</v>
      </c>
      <c r="Q45" s="87">
        <f t="shared" si="80"/>
        <v>2.1715786383439083E-2</v>
      </c>
      <c r="R45" s="63">
        <f t="shared" si="81"/>
        <v>7165.0818332727558</v>
      </c>
      <c r="S45" s="63">
        <v>11720.595926060541</v>
      </c>
      <c r="T45" s="87">
        <f t="shared" si="82"/>
        <v>1.5985146227605083E-2</v>
      </c>
      <c r="U45" s="63">
        <f t="shared" si="83"/>
        <v>5274.2681667272436</v>
      </c>
      <c r="V45" s="63">
        <v>144286</v>
      </c>
      <c r="W45" s="63">
        <f t="shared" si="171"/>
        <v>64928.700000000004</v>
      </c>
      <c r="X45" s="88">
        <v>48220.467375935601</v>
      </c>
      <c r="Y45" s="87">
        <f t="shared" si="84"/>
        <v>6.5765531635973012E-2</v>
      </c>
      <c r="Z45" s="88">
        <f t="shared" si="85"/>
        <v>21699.210319171023</v>
      </c>
      <c r="AA45" s="88">
        <v>540711.4687740634</v>
      </c>
      <c r="AB45" s="87">
        <f t="shared" si="86"/>
        <v>0.73744986601561613</v>
      </c>
      <c r="AC45" s="88">
        <f t="shared" si="87"/>
        <v>243320.16094832853</v>
      </c>
      <c r="AD45" s="63">
        <f t="shared" si="172"/>
        <v>588931.93614999903</v>
      </c>
      <c r="AE45" s="63">
        <f t="shared" si="88"/>
        <v>265019.37126749958</v>
      </c>
      <c r="AF45" s="89">
        <f t="shared" si="173"/>
        <v>733217.93614999903</v>
      </c>
      <c r="AG45" s="89">
        <f t="shared" si="89"/>
        <v>329948.07126749959</v>
      </c>
      <c r="AH45" s="63">
        <f t="shared" si="174"/>
        <v>12093.573639307369</v>
      </c>
      <c r="AI45" s="63">
        <f t="shared" si="175"/>
        <v>5442.1081376883176</v>
      </c>
      <c r="AJ45" s="63">
        <f t="shared" si="176"/>
        <v>2866.0327333091022</v>
      </c>
      <c r="AK45" s="63">
        <f t="shared" si="177"/>
        <v>1289.714729989096</v>
      </c>
      <c r="AL45" s="63">
        <f t="shared" si="90"/>
        <v>1814.0360458961054</v>
      </c>
      <c r="AM45" s="63">
        <f t="shared" si="91"/>
        <v>816.31622065324757</v>
      </c>
      <c r="AN45" s="63">
        <f t="shared" si="92"/>
        <v>429.90490999636535</v>
      </c>
      <c r="AO45" s="63">
        <f t="shared" si="93"/>
        <v>193.45720949836439</v>
      </c>
      <c r="AP45" s="63">
        <f t="shared" si="178"/>
        <v>14781.034448042341</v>
      </c>
      <c r="AQ45" s="63">
        <f t="shared" si="179"/>
        <v>6651.4655016190545</v>
      </c>
      <c r="AR45" s="63">
        <f t="shared" si="180"/>
        <v>3502.9288962666806</v>
      </c>
      <c r="AS45" s="63">
        <f t="shared" si="181"/>
        <v>1576.3180033200063</v>
      </c>
      <c r="AT45" s="63">
        <f t="shared" si="94"/>
        <v>2217.1551672063511</v>
      </c>
      <c r="AU45" s="63">
        <f t="shared" si="95"/>
        <v>997.71982524285818</v>
      </c>
      <c r="AV45" s="63">
        <f t="shared" si="96"/>
        <v>525.43933444000209</v>
      </c>
      <c r="AW45" s="63">
        <f t="shared" si="97"/>
        <v>236.44770049800093</v>
      </c>
      <c r="AX45" s="63">
        <f t="shared" si="182"/>
        <v>14781.034448042341</v>
      </c>
      <c r="AY45" s="63">
        <f t="shared" si="183"/>
        <v>6651.4655016190545</v>
      </c>
      <c r="AZ45" s="63">
        <f t="shared" si="184"/>
        <v>3502.9288962666806</v>
      </c>
      <c r="BA45" s="63">
        <f t="shared" si="185"/>
        <v>1576.3180033200063</v>
      </c>
      <c r="BB45" s="63">
        <f t="shared" si="98"/>
        <v>2217.1551672063511</v>
      </c>
      <c r="BC45" s="63">
        <f t="shared" si="99"/>
        <v>997.71982524285818</v>
      </c>
      <c r="BD45" s="63">
        <f t="shared" si="100"/>
        <v>525.43933444000209</v>
      </c>
      <c r="BE45" s="63">
        <f t="shared" si="101"/>
        <v>236.44770049800093</v>
      </c>
      <c r="BF45" s="63">
        <f t="shared" si="186"/>
        <v>10749.843234939884</v>
      </c>
      <c r="BG45" s="63">
        <f t="shared" si="187"/>
        <v>4837.4294557229487</v>
      </c>
      <c r="BH45" s="63">
        <f t="shared" si="188"/>
        <v>2547.5846518303133</v>
      </c>
      <c r="BI45" s="63">
        <f t="shared" si="189"/>
        <v>1146.4130933236409</v>
      </c>
      <c r="BJ45" s="63">
        <f t="shared" si="102"/>
        <v>1612.4764852409826</v>
      </c>
      <c r="BK45" s="63">
        <f t="shared" si="103"/>
        <v>725.61441835844232</v>
      </c>
      <c r="BL45" s="63">
        <f t="shared" si="104"/>
        <v>382.13769777454701</v>
      </c>
      <c r="BM45" s="63">
        <f t="shared" si="105"/>
        <v>171.96196399854611</v>
      </c>
      <c r="BN45" s="63">
        <f t="shared" si="190"/>
        <v>11421.708437123629</v>
      </c>
      <c r="BO45" s="63">
        <f t="shared" si="191"/>
        <v>5139.7687967056336</v>
      </c>
      <c r="BP45" s="63">
        <f t="shared" si="192"/>
        <v>2706.808692569708</v>
      </c>
      <c r="BQ45" s="63">
        <f t="shared" si="193"/>
        <v>1218.0639116563686</v>
      </c>
      <c r="BR45" s="63">
        <f t="shared" si="106"/>
        <v>1713.2562655685442</v>
      </c>
      <c r="BS45" s="63">
        <f t="shared" si="107"/>
        <v>770.96531950584506</v>
      </c>
      <c r="BT45" s="63">
        <f t="shared" si="108"/>
        <v>406.02130388545618</v>
      </c>
      <c r="BU45" s="63">
        <f t="shared" si="109"/>
        <v>182.70958674845528</v>
      </c>
      <c r="BV45" s="63">
        <f t="shared" si="194"/>
        <v>3359.326010918714</v>
      </c>
      <c r="BW45" s="63">
        <f t="shared" si="195"/>
        <v>1511.6967049134216</v>
      </c>
      <c r="BX45" s="63">
        <f t="shared" si="196"/>
        <v>796.12020369697291</v>
      </c>
      <c r="BY45" s="63">
        <f t="shared" si="197"/>
        <v>358.25409166363784</v>
      </c>
      <c r="BZ45" s="63">
        <f t="shared" si="110"/>
        <v>503.89890163780706</v>
      </c>
      <c r="CA45" s="63">
        <f t="shared" si="111"/>
        <v>226.75450573701323</v>
      </c>
      <c r="CB45" s="63">
        <f t="shared" si="112"/>
        <v>119.41803055454594</v>
      </c>
      <c r="CC45" s="63">
        <f t="shared" si="113"/>
        <v>53.738113749545676</v>
      </c>
      <c r="CD45" s="90">
        <f t="shared" si="114"/>
        <v>83108.92429231375</v>
      </c>
      <c r="CE45" s="90">
        <f t="shared" si="115"/>
        <v>37399.01593154118</v>
      </c>
      <c r="CF45" s="63">
        <f t="shared" si="198"/>
        <v>8902.1663606926286</v>
      </c>
      <c r="CG45" s="63">
        <f t="shared" si="199"/>
        <v>4005.9748623116834</v>
      </c>
      <c r="CH45" s="63">
        <f t="shared" si="200"/>
        <v>2109.7072666908975</v>
      </c>
      <c r="CI45" s="63">
        <f t="shared" si="201"/>
        <v>949.36827001090387</v>
      </c>
      <c r="CJ45" s="63">
        <f t="shared" si="116"/>
        <v>1335.3249541038942</v>
      </c>
      <c r="CK45" s="63">
        <f t="shared" si="117"/>
        <v>600.89622934675253</v>
      </c>
      <c r="CL45" s="63">
        <f t="shared" si="118"/>
        <v>316.45609000363464</v>
      </c>
      <c r="CM45" s="63">
        <f t="shared" si="119"/>
        <v>142.40524050163557</v>
      </c>
      <c r="CN45" s="63">
        <f t="shared" si="202"/>
        <v>10880.425551957658</v>
      </c>
      <c r="CO45" s="63">
        <f t="shared" si="203"/>
        <v>4896.1914983809465</v>
      </c>
      <c r="CP45" s="63">
        <f t="shared" si="204"/>
        <v>2578.531103733319</v>
      </c>
      <c r="CQ45" s="63">
        <f t="shared" si="205"/>
        <v>1160.3389966799937</v>
      </c>
      <c r="CR45" s="63">
        <f t="shared" si="120"/>
        <v>1632.0638327936488</v>
      </c>
      <c r="CS45" s="63">
        <f t="shared" si="121"/>
        <v>734.42872475714194</v>
      </c>
      <c r="CT45" s="63">
        <f t="shared" si="122"/>
        <v>386.77966555999785</v>
      </c>
      <c r="CU45" s="63">
        <f t="shared" si="123"/>
        <v>174.05084950199904</v>
      </c>
      <c r="CV45" s="63">
        <f t="shared" si="206"/>
        <v>10880.425551957658</v>
      </c>
      <c r="CW45" s="63">
        <f t="shared" si="207"/>
        <v>4896.1914983809465</v>
      </c>
      <c r="CX45" s="63">
        <f t="shared" si="208"/>
        <v>2578.531103733319</v>
      </c>
      <c r="CY45" s="63">
        <f t="shared" si="209"/>
        <v>1160.3389966799937</v>
      </c>
      <c r="CZ45" s="63">
        <f t="shared" si="124"/>
        <v>1632.0638327936488</v>
      </c>
      <c r="DA45" s="63">
        <f t="shared" si="125"/>
        <v>734.42872475714194</v>
      </c>
      <c r="DB45" s="63">
        <f t="shared" si="126"/>
        <v>386.77966555999785</v>
      </c>
      <c r="DC45" s="63">
        <f t="shared" si="127"/>
        <v>174.05084950199904</v>
      </c>
      <c r="DD45" s="63">
        <f t="shared" si="210"/>
        <v>7913.0367650601156</v>
      </c>
      <c r="DE45" s="63">
        <f t="shared" si="211"/>
        <v>3560.8665442770521</v>
      </c>
      <c r="DF45" s="63">
        <f t="shared" si="212"/>
        <v>1875.2953481696866</v>
      </c>
      <c r="DG45" s="63">
        <f t="shared" si="213"/>
        <v>843.88290667635897</v>
      </c>
      <c r="DH45" s="63">
        <f t="shared" si="128"/>
        <v>1186.9555147590172</v>
      </c>
      <c r="DI45" s="63">
        <f t="shared" si="129"/>
        <v>534.12998164155783</v>
      </c>
      <c r="DJ45" s="63">
        <f t="shared" si="130"/>
        <v>281.29430222545295</v>
      </c>
      <c r="DK45" s="63">
        <f t="shared" si="131"/>
        <v>126.58243600145384</v>
      </c>
      <c r="DL45" s="63">
        <f t="shared" si="214"/>
        <v>8407.6015628763726</v>
      </c>
      <c r="DM45" s="63">
        <f t="shared" si="215"/>
        <v>3783.4207032943682</v>
      </c>
      <c r="DN45" s="63">
        <f t="shared" si="216"/>
        <v>1992.5013074302922</v>
      </c>
      <c r="DO45" s="63">
        <f t="shared" si="217"/>
        <v>896.62558834363153</v>
      </c>
      <c r="DP45" s="63">
        <f t="shared" si="132"/>
        <v>1261.1402344314558</v>
      </c>
      <c r="DQ45" s="63">
        <f t="shared" si="133"/>
        <v>567.51310549415518</v>
      </c>
      <c r="DR45" s="63">
        <f t="shared" si="134"/>
        <v>298.87519611454383</v>
      </c>
      <c r="DS45" s="63">
        <f t="shared" si="135"/>
        <v>134.49383825154473</v>
      </c>
      <c r="DT45" s="63">
        <f t="shared" si="218"/>
        <v>2472.8239890812861</v>
      </c>
      <c r="DU45" s="63">
        <f t="shared" si="219"/>
        <v>1112.7707950865788</v>
      </c>
      <c r="DV45" s="63">
        <f t="shared" si="220"/>
        <v>586.02979630302707</v>
      </c>
      <c r="DW45" s="63">
        <f t="shared" si="221"/>
        <v>263.71340833636219</v>
      </c>
      <c r="DX45" s="63">
        <f t="shared" si="136"/>
        <v>370.92359836219288</v>
      </c>
      <c r="DY45" s="63">
        <f t="shared" si="137"/>
        <v>166.91561926298681</v>
      </c>
      <c r="DZ45" s="63">
        <f t="shared" si="138"/>
        <v>87.904469445454055</v>
      </c>
      <c r="EA45" s="63">
        <f t="shared" si="139"/>
        <v>39.55701125045433</v>
      </c>
      <c r="EB45" s="90">
        <f t="shared" si="140"/>
        <v>61177.075707686257</v>
      </c>
      <c r="EC45" s="90">
        <f t="shared" si="141"/>
        <v>27529.684068458817</v>
      </c>
      <c r="ED45" s="91">
        <f t="shared" si="222"/>
        <v>144286</v>
      </c>
      <c r="EE45" s="92">
        <f t="shared" si="142"/>
        <v>64928.7</v>
      </c>
      <c r="EF45" s="63">
        <f t="shared" si="223"/>
        <v>8679.6841276684081</v>
      </c>
      <c r="EG45" s="63">
        <f t="shared" si="224"/>
        <v>3905.8578574507842</v>
      </c>
      <c r="EH45" s="63">
        <f t="shared" si="225"/>
        <v>97328.064379331408</v>
      </c>
      <c r="EI45" s="63">
        <f t="shared" si="226"/>
        <v>43797.62897069913</v>
      </c>
      <c r="EJ45" s="63">
        <f t="shared" si="143"/>
        <v>1301.9526191502612</v>
      </c>
      <c r="EK45" s="63">
        <f t="shared" si="144"/>
        <v>585.87867861761765</v>
      </c>
      <c r="EL45" s="63">
        <f t="shared" si="145"/>
        <v>14599.209656899711</v>
      </c>
      <c r="EM45" s="63">
        <f t="shared" si="146"/>
        <v>6569.6443456048692</v>
      </c>
      <c r="EN45" s="63">
        <f t="shared" si="227"/>
        <v>10608.502822705832</v>
      </c>
      <c r="EO45" s="63">
        <f t="shared" si="228"/>
        <v>4773.8262702176253</v>
      </c>
      <c r="EP45" s="63">
        <f t="shared" si="229"/>
        <v>118956.52313029395</v>
      </c>
      <c r="EQ45" s="63">
        <f t="shared" si="230"/>
        <v>53530.435408632278</v>
      </c>
      <c r="ER45" s="63">
        <f t="shared" si="147"/>
        <v>1591.2754234058748</v>
      </c>
      <c r="ES45" s="63">
        <f t="shared" si="148"/>
        <v>716.07394053264375</v>
      </c>
      <c r="ET45" s="63">
        <f t="shared" si="149"/>
        <v>17843.47846954409</v>
      </c>
      <c r="EU45" s="63">
        <f t="shared" si="150"/>
        <v>8029.5653112948412</v>
      </c>
      <c r="EV45" s="63">
        <f t="shared" si="231"/>
        <v>11090.707496465189</v>
      </c>
      <c r="EW45" s="63">
        <f t="shared" si="232"/>
        <v>4990.8183734093354</v>
      </c>
      <c r="EX45" s="63">
        <f t="shared" si="233"/>
        <v>124363.63781803459</v>
      </c>
      <c r="EY45" s="63">
        <f t="shared" si="234"/>
        <v>55963.637018115565</v>
      </c>
      <c r="EZ45" s="63">
        <f t="shared" si="151"/>
        <v>1663.6061244697783</v>
      </c>
      <c r="FA45" s="63">
        <f t="shared" si="152"/>
        <v>748.62275601140027</v>
      </c>
      <c r="FB45" s="63">
        <f t="shared" si="153"/>
        <v>18654.54567270519</v>
      </c>
      <c r="FC45" s="63">
        <f t="shared" si="154"/>
        <v>8394.5455527173344</v>
      </c>
      <c r="FD45" s="63">
        <f t="shared" si="235"/>
        <v>7715.2747801496962</v>
      </c>
      <c r="FE45" s="63">
        <f t="shared" si="236"/>
        <v>3471.8736510673639</v>
      </c>
      <c r="FF45" s="63">
        <f t="shared" si="237"/>
        <v>86513.835003850152</v>
      </c>
      <c r="FG45" s="63">
        <f t="shared" si="238"/>
        <v>38931.225751732563</v>
      </c>
      <c r="FH45" s="63">
        <f t="shared" si="155"/>
        <v>1157.2912170224545</v>
      </c>
      <c r="FI45" s="63">
        <f t="shared" si="156"/>
        <v>520.7810476601046</v>
      </c>
      <c r="FJ45" s="63">
        <f t="shared" si="157"/>
        <v>12977.075250577522</v>
      </c>
      <c r="FK45" s="63">
        <f t="shared" si="158"/>
        <v>5839.6838627598845</v>
      </c>
      <c r="FL45" s="63">
        <f t="shared" si="239"/>
        <v>8197.4794539090526</v>
      </c>
      <c r="FM45" s="63">
        <f t="shared" si="240"/>
        <v>3688.865754259074</v>
      </c>
      <c r="FN45" s="63">
        <f t="shared" si="241"/>
        <v>91920.94969159078</v>
      </c>
      <c r="FO45" s="63">
        <f t="shared" si="242"/>
        <v>41364.42736121585</v>
      </c>
      <c r="FP45" s="63">
        <f t="shared" si="159"/>
        <v>1229.6219180863579</v>
      </c>
      <c r="FQ45" s="63">
        <f t="shared" si="160"/>
        <v>553.32986313886113</v>
      </c>
      <c r="FR45" s="63">
        <f t="shared" si="161"/>
        <v>13788.142453738617</v>
      </c>
      <c r="FS45" s="63">
        <f t="shared" si="162"/>
        <v>6204.6641041823777</v>
      </c>
      <c r="FT45" s="63">
        <f t="shared" si="243"/>
        <v>1928.818695037424</v>
      </c>
      <c r="FU45" s="63">
        <f t="shared" si="244"/>
        <v>867.96841276684097</v>
      </c>
      <c r="FV45" s="63">
        <f t="shared" si="245"/>
        <v>21628.458750962538</v>
      </c>
      <c r="FW45" s="63">
        <f t="shared" si="246"/>
        <v>9732.8064379331408</v>
      </c>
      <c r="FX45" s="63">
        <f t="shared" si="163"/>
        <v>289.32280425561362</v>
      </c>
      <c r="FY45" s="63">
        <f t="shared" si="164"/>
        <v>130.19526191502615</v>
      </c>
      <c r="FZ45" s="63">
        <f t="shared" si="165"/>
        <v>3244.2688126443804</v>
      </c>
      <c r="GA45" s="63">
        <f t="shared" si="166"/>
        <v>1459.9209656899711</v>
      </c>
      <c r="GB45" s="90">
        <f t="shared" si="247"/>
        <v>588931.93614999892</v>
      </c>
      <c r="GC45" s="93">
        <f t="shared" si="168"/>
        <v>265019.37126749952</v>
      </c>
      <c r="GD45" s="94">
        <f t="shared" si="169"/>
        <v>329948.07126749953</v>
      </c>
    </row>
    <row r="46" spans="1:186" x14ac:dyDescent="0.5">
      <c r="A46" s="19" t="s">
        <v>258</v>
      </c>
      <c r="B46" s="19" t="s">
        <v>40</v>
      </c>
      <c r="C46" s="19" t="s">
        <v>108</v>
      </c>
      <c r="D46" s="19" t="s">
        <v>54</v>
      </c>
      <c r="E46" s="19" t="s">
        <v>110</v>
      </c>
      <c r="F46" s="85">
        <v>167003.97749999992</v>
      </c>
      <c r="G46" s="86">
        <v>91852.187624999962</v>
      </c>
      <c r="H46" s="86">
        <v>4</v>
      </c>
      <c r="I46" s="63">
        <v>12922.19696969697</v>
      </c>
      <c r="J46" s="87">
        <f t="shared" si="77"/>
        <v>7.7376582061927088E-2</v>
      </c>
      <c r="K46" s="88">
        <v>91852.187624999962</v>
      </c>
      <c r="L46" s="63">
        <f t="shared" si="170"/>
        <v>7107.208333333333</v>
      </c>
      <c r="M46" s="63">
        <v>198.80303030303025</v>
      </c>
      <c r="N46" s="87">
        <f t="shared" si="78"/>
        <v>1.190408954798878E-3</v>
      </c>
      <c r="O46" s="63">
        <f t="shared" si="79"/>
        <v>109.34166666666664</v>
      </c>
      <c r="P46" s="63">
        <v>0</v>
      </c>
      <c r="Q46" s="87">
        <f t="shared" si="80"/>
        <v>0</v>
      </c>
      <c r="R46" s="63">
        <f t="shared" si="81"/>
        <v>0</v>
      </c>
      <c r="S46" s="63">
        <v>0</v>
      </c>
      <c r="T46" s="87">
        <f t="shared" si="82"/>
        <v>0</v>
      </c>
      <c r="U46" s="63">
        <f t="shared" si="83"/>
        <v>0</v>
      </c>
      <c r="V46" s="63">
        <v>13121</v>
      </c>
      <c r="W46" s="63">
        <f t="shared" si="171"/>
        <v>7216.5499999999993</v>
      </c>
      <c r="X46" s="88">
        <v>22808.214596878621</v>
      </c>
      <c r="Y46" s="87">
        <f t="shared" si="84"/>
        <v>0.13657288250442198</v>
      </c>
      <c r="Z46" s="88">
        <f t="shared" si="85"/>
        <v>12544.518028283243</v>
      </c>
      <c r="AA46" s="88">
        <v>131074.7629031213</v>
      </c>
      <c r="AB46" s="87">
        <f t="shared" si="86"/>
        <v>0.78486012647885206</v>
      </c>
      <c r="AC46" s="88">
        <f t="shared" si="87"/>
        <v>72091.119596716715</v>
      </c>
      <c r="AD46" s="63">
        <f t="shared" si="172"/>
        <v>153882.97749999992</v>
      </c>
      <c r="AE46" s="63">
        <f t="shared" si="88"/>
        <v>84635.637624999959</v>
      </c>
      <c r="AF46" s="89">
        <f t="shared" si="173"/>
        <v>167003.97749999992</v>
      </c>
      <c r="AG46" s="89">
        <f t="shared" si="89"/>
        <v>91852.187624999962</v>
      </c>
      <c r="AH46" s="63">
        <f t="shared" si="174"/>
        <v>2325.9954545454543</v>
      </c>
      <c r="AI46" s="63">
        <f t="shared" si="175"/>
        <v>1279.2974999999999</v>
      </c>
      <c r="AJ46" s="63">
        <f t="shared" si="176"/>
        <v>0</v>
      </c>
      <c r="AK46" s="63">
        <f t="shared" si="177"/>
        <v>0</v>
      </c>
      <c r="AL46" s="63">
        <f t="shared" si="90"/>
        <v>348.89931818181816</v>
      </c>
      <c r="AM46" s="63">
        <f t="shared" si="91"/>
        <v>191.89462499999999</v>
      </c>
      <c r="AN46" s="63">
        <f t="shared" si="92"/>
        <v>0</v>
      </c>
      <c r="AO46" s="63">
        <f t="shared" si="93"/>
        <v>0</v>
      </c>
      <c r="AP46" s="63">
        <f t="shared" si="178"/>
        <v>2842.8833333333332</v>
      </c>
      <c r="AQ46" s="63">
        <f t="shared" si="179"/>
        <v>1563.5858333333333</v>
      </c>
      <c r="AR46" s="63">
        <f t="shared" si="180"/>
        <v>0</v>
      </c>
      <c r="AS46" s="63">
        <f t="shared" si="181"/>
        <v>0</v>
      </c>
      <c r="AT46" s="63">
        <f t="shared" si="94"/>
        <v>426.43249999999995</v>
      </c>
      <c r="AU46" s="63">
        <f t="shared" si="95"/>
        <v>234.53787499999999</v>
      </c>
      <c r="AV46" s="63">
        <f t="shared" si="96"/>
        <v>0</v>
      </c>
      <c r="AW46" s="63">
        <f t="shared" si="97"/>
        <v>0</v>
      </c>
      <c r="AX46" s="63">
        <f t="shared" si="182"/>
        <v>2842.8833333333332</v>
      </c>
      <c r="AY46" s="63">
        <f t="shared" si="183"/>
        <v>1563.5858333333333</v>
      </c>
      <c r="AZ46" s="63">
        <f t="shared" si="184"/>
        <v>0</v>
      </c>
      <c r="BA46" s="63">
        <f t="shared" si="185"/>
        <v>0</v>
      </c>
      <c r="BB46" s="63">
        <f t="shared" si="98"/>
        <v>426.43249999999995</v>
      </c>
      <c r="BC46" s="63">
        <f t="shared" si="99"/>
        <v>234.53787499999999</v>
      </c>
      <c r="BD46" s="63">
        <f t="shared" si="100"/>
        <v>0</v>
      </c>
      <c r="BE46" s="63">
        <f t="shared" si="101"/>
        <v>0</v>
      </c>
      <c r="BF46" s="63">
        <f t="shared" si="186"/>
        <v>2067.5515151515151</v>
      </c>
      <c r="BG46" s="63">
        <f t="shared" si="187"/>
        <v>1137.1533333333334</v>
      </c>
      <c r="BH46" s="63">
        <f t="shared" si="188"/>
        <v>0</v>
      </c>
      <c r="BI46" s="63">
        <f t="shared" si="189"/>
        <v>0</v>
      </c>
      <c r="BJ46" s="63">
        <f t="shared" si="102"/>
        <v>310.13272727272727</v>
      </c>
      <c r="BK46" s="63">
        <f t="shared" si="103"/>
        <v>170.57300000000001</v>
      </c>
      <c r="BL46" s="63">
        <f t="shared" si="104"/>
        <v>0</v>
      </c>
      <c r="BM46" s="63">
        <f t="shared" si="105"/>
        <v>0</v>
      </c>
      <c r="BN46" s="63">
        <f t="shared" si="190"/>
        <v>2196.7734848484852</v>
      </c>
      <c r="BO46" s="63">
        <f t="shared" si="191"/>
        <v>1208.2254166666667</v>
      </c>
      <c r="BP46" s="63">
        <f t="shared" si="192"/>
        <v>0</v>
      </c>
      <c r="BQ46" s="63">
        <f t="shared" si="193"/>
        <v>0</v>
      </c>
      <c r="BR46" s="63">
        <f t="shared" si="106"/>
        <v>329.51602272727274</v>
      </c>
      <c r="BS46" s="63">
        <f t="shared" si="107"/>
        <v>181.2338125</v>
      </c>
      <c r="BT46" s="63">
        <f t="shared" si="108"/>
        <v>0</v>
      </c>
      <c r="BU46" s="63">
        <f t="shared" si="109"/>
        <v>0</v>
      </c>
      <c r="BV46" s="63">
        <f t="shared" si="194"/>
        <v>646.1098484848485</v>
      </c>
      <c r="BW46" s="63">
        <f t="shared" si="195"/>
        <v>355.36041666666665</v>
      </c>
      <c r="BX46" s="63">
        <f t="shared" si="196"/>
        <v>0</v>
      </c>
      <c r="BY46" s="63">
        <f t="shared" si="197"/>
        <v>0</v>
      </c>
      <c r="BZ46" s="63">
        <f t="shared" si="110"/>
        <v>96.916477272727278</v>
      </c>
      <c r="CA46" s="63">
        <f t="shared" si="111"/>
        <v>53.304062499999993</v>
      </c>
      <c r="CB46" s="63">
        <f t="shared" si="112"/>
        <v>0</v>
      </c>
      <c r="CC46" s="63">
        <f t="shared" si="113"/>
        <v>0</v>
      </c>
      <c r="CD46" s="90">
        <f t="shared" si="114"/>
        <v>12922.19696969697</v>
      </c>
      <c r="CE46" s="90">
        <f t="shared" si="115"/>
        <v>7107.2083333333339</v>
      </c>
      <c r="CF46" s="63">
        <f t="shared" si="198"/>
        <v>35.784545454545444</v>
      </c>
      <c r="CG46" s="63">
        <f t="shared" si="199"/>
        <v>19.681499999999996</v>
      </c>
      <c r="CH46" s="63">
        <f t="shared" si="200"/>
        <v>0</v>
      </c>
      <c r="CI46" s="63">
        <f t="shared" si="201"/>
        <v>0</v>
      </c>
      <c r="CJ46" s="63">
        <f t="shared" si="116"/>
        <v>5.3676818181818167</v>
      </c>
      <c r="CK46" s="63">
        <f t="shared" si="117"/>
        <v>2.9522249999999994</v>
      </c>
      <c r="CL46" s="63">
        <f t="shared" si="118"/>
        <v>0</v>
      </c>
      <c r="CM46" s="63">
        <f t="shared" si="119"/>
        <v>0</v>
      </c>
      <c r="CN46" s="63">
        <f t="shared" si="202"/>
        <v>43.736666666666657</v>
      </c>
      <c r="CO46" s="63">
        <f t="shared" si="203"/>
        <v>24.055166666666661</v>
      </c>
      <c r="CP46" s="63">
        <f t="shared" si="204"/>
        <v>0</v>
      </c>
      <c r="CQ46" s="63">
        <f t="shared" si="205"/>
        <v>0</v>
      </c>
      <c r="CR46" s="63">
        <f t="shared" si="120"/>
        <v>6.5604999999999984</v>
      </c>
      <c r="CS46" s="63">
        <f t="shared" si="121"/>
        <v>3.608274999999999</v>
      </c>
      <c r="CT46" s="63">
        <f t="shared" si="122"/>
        <v>0</v>
      </c>
      <c r="CU46" s="63">
        <f t="shared" si="123"/>
        <v>0</v>
      </c>
      <c r="CV46" s="63">
        <f t="shared" si="206"/>
        <v>43.736666666666657</v>
      </c>
      <c r="CW46" s="63">
        <f t="shared" si="207"/>
        <v>24.055166666666661</v>
      </c>
      <c r="CX46" s="63">
        <f t="shared" si="208"/>
        <v>0</v>
      </c>
      <c r="CY46" s="63">
        <f t="shared" si="209"/>
        <v>0</v>
      </c>
      <c r="CZ46" s="63">
        <f t="shared" si="124"/>
        <v>6.5604999999999984</v>
      </c>
      <c r="DA46" s="63">
        <f t="shared" si="125"/>
        <v>3.608274999999999</v>
      </c>
      <c r="DB46" s="63">
        <f t="shared" si="126"/>
        <v>0</v>
      </c>
      <c r="DC46" s="63">
        <f t="shared" si="127"/>
        <v>0</v>
      </c>
      <c r="DD46" s="63">
        <f t="shared" si="210"/>
        <v>31.808484848484841</v>
      </c>
      <c r="DE46" s="63">
        <f t="shared" si="211"/>
        <v>17.494666666666664</v>
      </c>
      <c r="DF46" s="63">
        <f t="shared" si="212"/>
        <v>0</v>
      </c>
      <c r="DG46" s="63">
        <f t="shared" si="213"/>
        <v>0</v>
      </c>
      <c r="DH46" s="63">
        <f t="shared" si="128"/>
        <v>4.7712727272727262</v>
      </c>
      <c r="DI46" s="63">
        <f t="shared" si="129"/>
        <v>2.6241999999999996</v>
      </c>
      <c r="DJ46" s="63">
        <f t="shared" si="130"/>
        <v>0</v>
      </c>
      <c r="DK46" s="63">
        <f t="shared" si="131"/>
        <v>0</v>
      </c>
      <c r="DL46" s="63">
        <f t="shared" si="214"/>
        <v>33.796515151515145</v>
      </c>
      <c r="DM46" s="63">
        <f t="shared" si="215"/>
        <v>18.58808333333333</v>
      </c>
      <c r="DN46" s="63">
        <f t="shared" si="216"/>
        <v>0</v>
      </c>
      <c r="DO46" s="63">
        <f t="shared" si="217"/>
        <v>0</v>
      </c>
      <c r="DP46" s="63">
        <f t="shared" si="132"/>
        <v>5.0694772727272719</v>
      </c>
      <c r="DQ46" s="63">
        <f t="shared" si="133"/>
        <v>2.7882124999999993</v>
      </c>
      <c r="DR46" s="63">
        <f t="shared" si="134"/>
        <v>0</v>
      </c>
      <c r="DS46" s="63">
        <f t="shared" si="135"/>
        <v>0</v>
      </c>
      <c r="DT46" s="63">
        <f t="shared" si="218"/>
        <v>9.9401515151515127</v>
      </c>
      <c r="DU46" s="63">
        <f t="shared" si="219"/>
        <v>5.4670833333333322</v>
      </c>
      <c r="DV46" s="63">
        <f t="shared" si="220"/>
        <v>0</v>
      </c>
      <c r="DW46" s="63">
        <f t="shared" si="221"/>
        <v>0</v>
      </c>
      <c r="DX46" s="63">
        <f t="shared" si="136"/>
        <v>1.4910227272727268</v>
      </c>
      <c r="DY46" s="63">
        <f t="shared" si="137"/>
        <v>0.82006249999999981</v>
      </c>
      <c r="DZ46" s="63">
        <f t="shared" si="138"/>
        <v>0</v>
      </c>
      <c r="EA46" s="63">
        <f t="shared" si="139"/>
        <v>0</v>
      </c>
      <c r="EB46" s="90">
        <f t="shared" si="140"/>
        <v>198.80303030303025</v>
      </c>
      <c r="EC46" s="90">
        <f t="shared" si="141"/>
        <v>109.34166666666664</v>
      </c>
      <c r="ED46" s="91">
        <f t="shared" si="222"/>
        <v>13121</v>
      </c>
      <c r="EE46" s="92">
        <f t="shared" si="142"/>
        <v>7216.55</v>
      </c>
      <c r="EF46" s="63">
        <f t="shared" si="223"/>
        <v>4105.4786274381513</v>
      </c>
      <c r="EG46" s="63">
        <f t="shared" si="224"/>
        <v>2258.0132450909837</v>
      </c>
      <c r="EH46" s="63">
        <f t="shared" si="225"/>
        <v>23593.457322561833</v>
      </c>
      <c r="EI46" s="63">
        <f t="shared" si="226"/>
        <v>12976.401527409009</v>
      </c>
      <c r="EJ46" s="63">
        <f t="shared" si="143"/>
        <v>615.8217941157227</v>
      </c>
      <c r="EK46" s="63">
        <f t="shared" si="144"/>
        <v>338.70198676364754</v>
      </c>
      <c r="EL46" s="63">
        <f t="shared" si="145"/>
        <v>3539.0185983842748</v>
      </c>
      <c r="EM46" s="63">
        <f t="shared" si="146"/>
        <v>1946.4602291113513</v>
      </c>
      <c r="EN46" s="63">
        <f t="shared" si="227"/>
        <v>5017.8072113132966</v>
      </c>
      <c r="EO46" s="63">
        <f t="shared" si="228"/>
        <v>2759.7939662223134</v>
      </c>
      <c r="EP46" s="63">
        <f t="shared" si="229"/>
        <v>28836.447838686687</v>
      </c>
      <c r="EQ46" s="63">
        <f t="shared" si="230"/>
        <v>15860.046311277678</v>
      </c>
      <c r="ER46" s="63">
        <f t="shared" si="147"/>
        <v>752.67108169699452</v>
      </c>
      <c r="ES46" s="63">
        <f t="shared" si="148"/>
        <v>413.96909493334698</v>
      </c>
      <c r="ET46" s="63">
        <f t="shared" si="149"/>
        <v>4325.4671758030026</v>
      </c>
      <c r="EU46" s="63">
        <f t="shared" si="150"/>
        <v>2379.0069466916516</v>
      </c>
      <c r="EV46" s="63">
        <f t="shared" si="231"/>
        <v>5245.8893572820834</v>
      </c>
      <c r="EW46" s="63">
        <f t="shared" si="232"/>
        <v>2885.239146505146</v>
      </c>
      <c r="EX46" s="63">
        <f t="shared" si="233"/>
        <v>30147.195467717902</v>
      </c>
      <c r="EY46" s="63">
        <f t="shared" si="234"/>
        <v>16580.957507244846</v>
      </c>
      <c r="EZ46" s="63">
        <f t="shared" si="151"/>
        <v>786.88340359231245</v>
      </c>
      <c r="FA46" s="63">
        <f t="shared" si="152"/>
        <v>432.7858719757719</v>
      </c>
      <c r="FB46" s="63">
        <f t="shared" si="153"/>
        <v>4522.0793201576853</v>
      </c>
      <c r="FC46" s="63">
        <f t="shared" si="154"/>
        <v>2487.1436260867267</v>
      </c>
      <c r="FD46" s="63">
        <f t="shared" si="235"/>
        <v>3649.3143355005795</v>
      </c>
      <c r="FE46" s="63">
        <f t="shared" si="236"/>
        <v>2007.1228845253188</v>
      </c>
      <c r="FF46" s="63">
        <f t="shared" si="237"/>
        <v>20971.96206449941</v>
      </c>
      <c r="FG46" s="63">
        <f t="shared" si="238"/>
        <v>11534.579135474674</v>
      </c>
      <c r="FH46" s="63">
        <f t="shared" si="155"/>
        <v>547.39715032508695</v>
      </c>
      <c r="FI46" s="63">
        <f t="shared" si="156"/>
        <v>301.06843267879782</v>
      </c>
      <c r="FJ46" s="63">
        <f t="shared" si="157"/>
        <v>3145.7943096749113</v>
      </c>
      <c r="FK46" s="63">
        <f t="shared" si="158"/>
        <v>1730.186870321201</v>
      </c>
      <c r="FL46" s="63">
        <f t="shared" si="239"/>
        <v>3877.3964814693659</v>
      </c>
      <c r="FM46" s="63">
        <f t="shared" si="240"/>
        <v>2132.5680648081516</v>
      </c>
      <c r="FN46" s="63">
        <f t="shared" si="241"/>
        <v>22282.709693530622</v>
      </c>
      <c r="FO46" s="63">
        <f t="shared" si="242"/>
        <v>12255.490331441842</v>
      </c>
      <c r="FP46" s="63">
        <f t="shared" si="159"/>
        <v>581.60947222040488</v>
      </c>
      <c r="FQ46" s="63">
        <f t="shared" si="160"/>
        <v>319.88520972122274</v>
      </c>
      <c r="FR46" s="63">
        <f t="shared" si="161"/>
        <v>3342.4064540295931</v>
      </c>
      <c r="FS46" s="63">
        <f t="shared" si="162"/>
        <v>1838.3235497162764</v>
      </c>
      <c r="FT46" s="63">
        <f t="shared" si="243"/>
        <v>912.32858387514489</v>
      </c>
      <c r="FU46" s="63">
        <f t="shared" si="244"/>
        <v>501.7807211313297</v>
      </c>
      <c r="FV46" s="63">
        <f t="shared" si="245"/>
        <v>5242.9905161248525</v>
      </c>
      <c r="FW46" s="63">
        <f t="shared" si="246"/>
        <v>2883.6447838686686</v>
      </c>
      <c r="FX46" s="63">
        <f t="shared" si="163"/>
        <v>136.84928758127174</v>
      </c>
      <c r="FY46" s="63">
        <f t="shared" si="164"/>
        <v>75.267108169699455</v>
      </c>
      <c r="FZ46" s="63">
        <f t="shared" si="165"/>
        <v>786.44857741872784</v>
      </c>
      <c r="GA46" s="63">
        <f t="shared" si="166"/>
        <v>432.54671758030025</v>
      </c>
      <c r="GB46" s="90">
        <f t="shared" si="247"/>
        <v>153882.97749999992</v>
      </c>
      <c r="GC46" s="93">
        <f t="shared" si="168"/>
        <v>84635.637624999974</v>
      </c>
      <c r="GD46" s="94">
        <f t="shared" si="169"/>
        <v>91852.187624999977</v>
      </c>
    </row>
    <row r="47" spans="1:186" x14ac:dyDescent="0.5">
      <c r="A47" s="19" t="s">
        <v>260</v>
      </c>
      <c r="B47" s="19" t="s">
        <v>79</v>
      </c>
      <c r="C47" s="19" t="s">
        <v>98</v>
      </c>
      <c r="D47" s="19" t="s">
        <v>55</v>
      </c>
      <c r="E47" s="19" t="s">
        <v>111</v>
      </c>
      <c r="F47" s="85">
        <v>134349.82582499983</v>
      </c>
      <c r="G47" s="86">
        <v>60457.421621249923</v>
      </c>
      <c r="H47" s="86">
        <v>2.6000000000000005</v>
      </c>
      <c r="I47" s="63">
        <v>2352.272727272727</v>
      </c>
      <c r="J47" s="87">
        <f t="shared" si="77"/>
        <v>1.7508565514158008E-2</v>
      </c>
      <c r="K47" s="88">
        <v>60457.421621249923</v>
      </c>
      <c r="L47" s="63">
        <f t="shared" si="170"/>
        <v>1058.522727272727</v>
      </c>
      <c r="M47" s="63">
        <v>647.72727272727377</v>
      </c>
      <c r="N47" s="87">
        <f t="shared" si="78"/>
        <v>4.8211991995507639E-3</v>
      </c>
      <c r="O47" s="63">
        <f t="shared" si="79"/>
        <v>291.4772727272732</v>
      </c>
      <c r="P47" s="63">
        <v>1441.1590909090908</v>
      </c>
      <c r="Q47" s="87">
        <f t="shared" si="80"/>
        <v>1.072691447167414E-2</v>
      </c>
      <c r="R47" s="63">
        <f t="shared" si="81"/>
        <v>648.52159090909083</v>
      </c>
      <c r="S47" s="63">
        <v>396.84090909090969</v>
      </c>
      <c r="T47" s="87">
        <f t="shared" si="82"/>
        <v>2.9537880429247681E-3</v>
      </c>
      <c r="U47" s="63">
        <f t="shared" si="83"/>
        <v>178.57840909090936</v>
      </c>
      <c r="V47" s="63">
        <v>4838</v>
      </c>
      <c r="W47" s="63">
        <f t="shared" si="171"/>
        <v>2177.1000000000004</v>
      </c>
      <c r="X47" s="88">
        <v>41796.61802706679</v>
      </c>
      <c r="Y47" s="87">
        <f t="shared" si="84"/>
        <v>0.31110288212438658</v>
      </c>
      <c r="Z47" s="88">
        <f t="shared" si="85"/>
        <v>18808.478112180055</v>
      </c>
      <c r="AA47" s="88">
        <v>87715.207797933035</v>
      </c>
      <c r="AB47" s="87">
        <f t="shared" si="86"/>
        <v>0.65288665064730567</v>
      </c>
      <c r="AC47" s="88">
        <f t="shared" si="87"/>
        <v>39471.843509069862</v>
      </c>
      <c r="AD47" s="63">
        <f t="shared" si="172"/>
        <v>129511.82582499983</v>
      </c>
      <c r="AE47" s="63">
        <f t="shared" si="88"/>
        <v>58280.321621249917</v>
      </c>
      <c r="AF47" s="89">
        <f t="shared" si="173"/>
        <v>134349.82582499983</v>
      </c>
      <c r="AG47" s="89">
        <f t="shared" si="89"/>
        <v>60457.421621249916</v>
      </c>
      <c r="AH47" s="63">
        <f t="shared" si="174"/>
        <v>423.40909090909082</v>
      </c>
      <c r="AI47" s="63">
        <f t="shared" si="175"/>
        <v>190.53409090909085</v>
      </c>
      <c r="AJ47" s="63">
        <f t="shared" si="176"/>
        <v>259.40863636363633</v>
      </c>
      <c r="AK47" s="63">
        <f t="shared" si="177"/>
        <v>116.73388636363634</v>
      </c>
      <c r="AL47" s="63">
        <f t="shared" si="90"/>
        <v>63.511363636363619</v>
      </c>
      <c r="AM47" s="63">
        <f t="shared" si="91"/>
        <v>28.580113636363627</v>
      </c>
      <c r="AN47" s="63">
        <f t="shared" si="92"/>
        <v>38.911295454545446</v>
      </c>
      <c r="AO47" s="63">
        <f t="shared" si="93"/>
        <v>17.510082954545449</v>
      </c>
      <c r="AP47" s="63">
        <f t="shared" si="178"/>
        <v>517.5</v>
      </c>
      <c r="AQ47" s="63">
        <f t="shared" si="179"/>
        <v>232.87499999999994</v>
      </c>
      <c r="AR47" s="63">
        <f t="shared" si="180"/>
        <v>317.05499999999995</v>
      </c>
      <c r="AS47" s="63">
        <f t="shared" si="181"/>
        <v>142.67474999999999</v>
      </c>
      <c r="AT47" s="63">
        <f t="shared" si="94"/>
        <v>77.625</v>
      </c>
      <c r="AU47" s="63">
        <f t="shared" si="95"/>
        <v>34.931249999999991</v>
      </c>
      <c r="AV47" s="63">
        <f t="shared" si="96"/>
        <v>47.558249999999994</v>
      </c>
      <c r="AW47" s="63">
        <f t="shared" si="97"/>
        <v>21.401212499999996</v>
      </c>
      <c r="AX47" s="63">
        <f t="shared" si="182"/>
        <v>517.5</v>
      </c>
      <c r="AY47" s="63">
        <f t="shared" si="183"/>
        <v>232.87499999999994</v>
      </c>
      <c r="AZ47" s="63">
        <f t="shared" si="184"/>
        <v>317.05499999999995</v>
      </c>
      <c r="BA47" s="63">
        <f t="shared" si="185"/>
        <v>142.67474999999999</v>
      </c>
      <c r="BB47" s="63">
        <f t="shared" si="98"/>
        <v>77.625</v>
      </c>
      <c r="BC47" s="63">
        <f t="shared" si="99"/>
        <v>34.931249999999991</v>
      </c>
      <c r="BD47" s="63">
        <f t="shared" si="100"/>
        <v>47.558249999999994</v>
      </c>
      <c r="BE47" s="63">
        <f t="shared" si="101"/>
        <v>21.401212499999996</v>
      </c>
      <c r="BF47" s="63">
        <f t="shared" si="186"/>
        <v>376.36363636363632</v>
      </c>
      <c r="BG47" s="63">
        <f t="shared" si="187"/>
        <v>169.36363636363632</v>
      </c>
      <c r="BH47" s="63">
        <f t="shared" si="188"/>
        <v>230.58545454545452</v>
      </c>
      <c r="BI47" s="63">
        <f t="shared" si="189"/>
        <v>103.76345454545454</v>
      </c>
      <c r="BJ47" s="63">
        <f t="shared" si="102"/>
        <v>56.454545454545446</v>
      </c>
      <c r="BK47" s="63">
        <f t="shared" si="103"/>
        <v>25.404545454545445</v>
      </c>
      <c r="BL47" s="63">
        <f t="shared" si="104"/>
        <v>34.587818181818179</v>
      </c>
      <c r="BM47" s="63">
        <f t="shared" si="105"/>
        <v>15.56451818181818</v>
      </c>
      <c r="BN47" s="63">
        <f t="shared" si="190"/>
        <v>399.88636363636363</v>
      </c>
      <c r="BO47" s="63">
        <f t="shared" si="191"/>
        <v>179.9488636363636</v>
      </c>
      <c r="BP47" s="63">
        <f t="shared" si="192"/>
        <v>244.99704545454546</v>
      </c>
      <c r="BQ47" s="63">
        <f t="shared" si="193"/>
        <v>110.24867045454545</v>
      </c>
      <c r="BR47" s="63">
        <f t="shared" si="106"/>
        <v>59.98295454545454</v>
      </c>
      <c r="BS47" s="63">
        <f t="shared" si="107"/>
        <v>26.992329545454538</v>
      </c>
      <c r="BT47" s="63">
        <f t="shared" si="108"/>
        <v>36.749556818181816</v>
      </c>
      <c r="BU47" s="63">
        <f t="shared" si="109"/>
        <v>16.537300568181816</v>
      </c>
      <c r="BV47" s="63">
        <f t="shared" si="194"/>
        <v>117.61363636363636</v>
      </c>
      <c r="BW47" s="63">
        <f t="shared" si="195"/>
        <v>52.926136363636353</v>
      </c>
      <c r="BX47" s="63">
        <f t="shared" si="196"/>
        <v>72.057954545454535</v>
      </c>
      <c r="BY47" s="63">
        <f t="shared" si="197"/>
        <v>32.426079545454542</v>
      </c>
      <c r="BZ47" s="63">
        <f t="shared" si="110"/>
        <v>17.642045454545453</v>
      </c>
      <c r="CA47" s="63">
        <f t="shared" si="111"/>
        <v>7.9389204545454524</v>
      </c>
      <c r="CB47" s="63">
        <f t="shared" si="112"/>
        <v>10.80869318181818</v>
      </c>
      <c r="CC47" s="63">
        <f t="shared" si="113"/>
        <v>4.8639119318181807</v>
      </c>
      <c r="CD47" s="90">
        <f t="shared" si="114"/>
        <v>3793.4318181818176</v>
      </c>
      <c r="CE47" s="90">
        <f t="shared" si="115"/>
        <v>1707.0443181818175</v>
      </c>
      <c r="CF47" s="63">
        <f t="shared" si="198"/>
        <v>116.59090909090928</v>
      </c>
      <c r="CG47" s="63">
        <f t="shared" si="199"/>
        <v>52.465909090909172</v>
      </c>
      <c r="CH47" s="63">
        <f t="shared" si="200"/>
        <v>71.431363636363741</v>
      </c>
      <c r="CI47" s="63">
        <f t="shared" si="201"/>
        <v>32.144113636363684</v>
      </c>
      <c r="CJ47" s="63">
        <f t="shared" si="116"/>
        <v>17.488636363636392</v>
      </c>
      <c r="CK47" s="63">
        <f t="shared" si="117"/>
        <v>7.8698863636363754</v>
      </c>
      <c r="CL47" s="63">
        <f t="shared" si="118"/>
        <v>10.714704545454561</v>
      </c>
      <c r="CM47" s="63">
        <f t="shared" si="119"/>
        <v>4.8216170454545528</v>
      </c>
      <c r="CN47" s="63">
        <f t="shared" si="202"/>
        <v>142.50000000000023</v>
      </c>
      <c r="CO47" s="63">
        <f t="shared" si="203"/>
        <v>64.125000000000099</v>
      </c>
      <c r="CP47" s="63">
        <f t="shared" si="204"/>
        <v>87.305000000000135</v>
      </c>
      <c r="CQ47" s="63">
        <f t="shared" si="205"/>
        <v>39.287250000000057</v>
      </c>
      <c r="CR47" s="63">
        <f t="shared" si="120"/>
        <v>21.375000000000032</v>
      </c>
      <c r="CS47" s="63">
        <f t="shared" si="121"/>
        <v>9.6187500000000146</v>
      </c>
      <c r="CT47" s="63">
        <f t="shared" si="122"/>
        <v>13.09575000000002</v>
      </c>
      <c r="CU47" s="63">
        <f t="shared" si="123"/>
        <v>5.893087500000008</v>
      </c>
      <c r="CV47" s="63">
        <f t="shared" si="206"/>
        <v>142.50000000000023</v>
      </c>
      <c r="CW47" s="63">
        <f t="shared" si="207"/>
        <v>64.125000000000099</v>
      </c>
      <c r="CX47" s="63">
        <f t="shared" si="208"/>
        <v>87.305000000000135</v>
      </c>
      <c r="CY47" s="63">
        <f t="shared" si="209"/>
        <v>39.287250000000057</v>
      </c>
      <c r="CZ47" s="63">
        <f t="shared" si="124"/>
        <v>21.375000000000032</v>
      </c>
      <c r="DA47" s="63">
        <f t="shared" si="125"/>
        <v>9.6187500000000146</v>
      </c>
      <c r="DB47" s="63">
        <f t="shared" si="126"/>
        <v>13.09575000000002</v>
      </c>
      <c r="DC47" s="63">
        <f t="shared" si="127"/>
        <v>5.893087500000008</v>
      </c>
      <c r="DD47" s="63">
        <f t="shared" si="210"/>
        <v>103.63636363636381</v>
      </c>
      <c r="DE47" s="63">
        <f t="shared" si="211"/>
        <v>46.636363636363711</v>
      </c>
      <c r="DF47" s="63">
        <f t="shared" si="212"/>
        <v>63.494545454545552</v>
      </c>
      <c r="DG47" s="63">
        <f t="shared" si="213"/>
        <v>28.572545454545498</v>
      </c>
      <c r="DH47" s="63">
        <f t="shared" si="128"/>
        <v>15.545454545454572</v>
      </c>
      <c r="DI47" s="63">
        <f t="shared" si="129"/>
        <v>6.9954545454545567</v>
      </c>
      <c r="DJ47" s="63">
        <f t="shared" si="130"/>
        <v>9.5241818181818321</v>
      </c>
      <c r="DK47" s="63">
        <f t="shared" si="131"/>
        <v>4.2858818181818243</v>
      </c>
      <c r="DL47" s="63">
        <f t="shared" si="214"/>
        <v>110.11363636363654</v>
      </c>
      <c r="DM47" s="63">
        <f t="shared" si="215"/>
        <v>49.551136363636445</v>
      </c>
      <c r="DN47" s="63">
        <f t="shared" si="216"/>
        <v>67.46295454545465</v>
      </c>
      <c r="DO47" s="63">
        <f t="shared" si="217"/>
        <v>30.358329545454595</v>
      </c>
      <c r="DP47" s="63">
        <f t="shared" si="132"/>
        <v>16.517045454545482</v>
      </c>
      <c r="DQ47" s="63">
        <f t="shared" si="133"/>
        <v>7.432670454545466</v>
      </c>
      <c r="DR47" s="63">
        <f t="shared" si="134"/>
        <v>10.119443181818196</v>
      </c>
      <c r="DS47" s="63">
        <f t="shared" si="135"/>
        <v>4.553749431818189</v>
      </c>
      <c r="DT47" s="63">
        <f t="shared" si="218"/>
        <v>32.38636363636369</v>
      </c>
      <c r="DU47" s="63">
        <f t="shared" si="219"/>
        <v>14.573863636363662</v>
      </c>
      <c r="DV47" s="63">
        <f t="shared" si="220"/>
        <v>19.842045454545485</v>
      </c>
      <c r="DW47" s="63">
        <f t="shared" si="221"/>
        <v>8.9289204545454677</v>
      </c>
      <c r="DX47" s="63">
        <f t="shared" si="136"/>
        <v>4.857954545454553</v>
      </c>
      <c r="DY47" s="63">
        <f t="shared" si="137"/>
        <v>2.186079545454549</v>
      </c>
      <c r="DZ47" s="63">
        <f t="shared" si="138"/>
        <v>2.9763068181818224</v>
      </c>
      <c r="EA47" s="63">
        <f t="shared" si="139"/>
        <v>1.3393380681818201</v>
      </c>
      <c r="EB47" s="90">
        <f t="shared" si="140"/>
        <v>1044.5681818181836</v>
      </c>
      <c r="EC47" s="90">
        <f t="shared" si="141"/>
        <v>470.05568181818251</v>
      </c>
      <c r="ED47" s="91">
        <f t="shared" si="222"/>
        <v>4838.0000000000009</v>
      </c>
      <c r="EE47" s="92">
        <f t="shared" si="142"/>
        <v>2177.1</v>
      </c>
      <c r="EF47" s="63">
        <f t="shared" si="223"/>
        <v>7523.3912448720221</v>
      </c>
      <c r="EG47" s="63">
        <f t="shared" si="224"/>
        <v>3385.5260601924097</v>
      </c>
      <c r="EH47" s="63">
        <f t="shared" si="225"/>
        <v>15788.737403627945</v>
      </c>
      <c r="EI47" s="63">
        <f t="shared" si="226"/>
        <v>7104.9318316325753</v>
      </c>
      <c r="EJ47" s="63">
        <f t="shared" si="143"/>
        <v>1128.5086867308032</v>
      </c>
      <c r="EK47" s="63">
        <f t="shared" si="144"/>
        <v>507.8289090288614</v>
      </c>
      <c r="EL47" s="63">
        <f t="shared" si="145"/>
        <v>2368.3106105441916</v>
      </c>
      <c r="EM47" s="63">
        <f t="shared" si="146"/>
        <v>1065.7397747448863</v>
      </c>
      <c r="EN47" s="63">
        <f t="shared" si="227"/>
        <v>9195.2559659546932</v>
      </c>
      <c r="EO47" s="63">
        <f t="shared" si="228"/>
        <v>4137.865184679612</v>
      </c>
      <c r="EP47" s="63">
        <f t="shared" si="229"/>
        <v>19297.345715545267</v>
      </c>
      <c r="EQ47" s="63">
        <f t="shared" si="230"/>
        <v>8683.80557199537</v>
      </c>
      <c r="ER47" s="63">
        <f t="shared" si="147"/>
        <v>1379.288394893204</v>
      </c>
      <c r="ES47" s="63">
        <f t="shared" si="148"/>
        <v>620.67977770194182</v>
      </c>
      <c r="ET47" s="63">
        <f t="shared" si="149"/>
        <v>2894.6018573317901</v>
      </c>
      <c r="EU47" s="63">
        <f t="shared" si="150"/>
        <v>1302.5708357993055</v>
      </c>
      <c r="EV47" s="63">
        <f t="shared" si="231"/>
        <v>9613.2221462253619</v>
      </c>
      <c r="EW47" s="63">
        <f t="shared" si="232"/>
        <v>4325.9499658014129</v>
      </c>
      <c r="EX47" s="63">
        <f t="shared" si="233"/>
        <v>20174.497793524599</v>
      </c>
      <c r="EY47" s="63">
        <f t="shared" si="234"/>
        <v>9078.5240070860691</v>
      </c>
      <c r="EZ47" s="63">
        <f t="shared" si="151"/>
        <v>1441.9833219338043</v>
      </c>
      <c r="FA47" s="63">
        <f t="shared" si="152"/>
        <v>648.89249487021186</v>
      </c>
      <c r="FB47" s="63">
        <f t="shared" si="153"/>
        <v>3026.1746690286896</v>
      </c>
      <c r="FC47" s="63">
        <f t="shared" si="154"/>
        <v>1361.7786010629104</v>
      </c>
      <c r="FD47" s="63">
        <f t="shared" si="235"/>
        <v>6687.4588843306865</v>
      </c>
      <c r="FE47" s="63">
        <f t="shared" si="236"/>
        <v>3009.3564979488087</v>
      </c>
      <c r="FF47" s="63">
        <f t="shared" si="237"/>
        <v>14034.433247669285</v>
      </c>
      <c r="FG47" s="63">
        <f t="shared" si="238"/>
        <v>6315.4949614511779</v>
      </c>
      <c r="FH47" s="63">
        <f t="shared" si="155"/>
        <v>1003.118832649603</v>
      </c>
      <c r="FI47" s="63">
        <f t="shared" si="156"/>
        <v>451.40347469232131</v>
      </c>
      <c r="FJ47" s="63">
        <f t="shared" si="157"/>
        <v>2105.1649871503928</v>
      </c>
      <c r="FK47" s="63">
        <f t="shared" si="158"/>
        <v>947.32424421767666</v>
      </c>
      <c r="FL47" s="63">
        <f t="shared" si="239"/>
        <v>7105.4250646013552</v>
      </c>
      <c r="FM47" s="63">
        <f t="shared" si="240"/>
        <v>3197.4412790706097</v>
      </c>
      <c r="FN47" s="63">
        <f t="shared" si="241"/>
        <v>14911.585325648617</v>
      </c>
      <c r="FO47" s="63">
        <f t="shared" si="242"/>
        <v>6710.213396541877</v>
      </c>
      <c r="FP47" s="63">
        <f t="shared" si="159"/>
        <v>1065.8137596902031</v>
      </c>
      <c r="FQ47" s="63">
        <f t="shared" si="160"/>
        <v>479.61619186059141</v>
      </c>
      <c r="FR47" s="63">
        <f t="shared" si="161"/>
        <v>2236.7377988472927</v>
      </c>
      <c r="FS47" s="63">
        <f t="shared" si="162"/>
        <v>1006.5320094812815</v>
      </c>
      <c r="FT47" s="63">
        <f t="shared" si="243"/>
        <v>1671.8647210826716</v>
      </c>
      <c r="FU47" s="63">
        <f t="shared" si="244"/>
        <v>752.33912448720218</v>
      </c>
      <c r="FV47" s="63">
        <f t="shared" si="245"/>
        <v>3508.6083119173213</v>
      </c>
      <c r="FW47" s="63">
        <f t="shared" si="246"/>
        <v>1578.8737403627945</v>
      </c>
      <c r="FX47" s="63">
        <f t="shared" si="163"/>
        <v>250.77970816240074</v>
      </c>
      <c r="FY47" s="63">
        <f t="shared" si="164"/>
        <v>112.85086867308033</v>
      </c>
      <c r="FZ47" s="63">
        <f t="shared" si="165"/>
        <v>526.2912467875982</v>
      </c>
      <c r="GA47" s="63">
        <f t="shared" si="166"/>
        <v>236.83106105441917</v>
      </c>
      <c r="GB47" s="90">
        <f t="shared" si="247"/>
        <v>129511.82582499982</v>
      </c>
      <c r="GC47" s="93">
        <f t="shared" si="168"/>
        <v>58280.321621249925</v>
      </c>
      <c r="GD47" s="94">
        <f t="shared" si="169"/>
        <v>60457.421621249923</v>
      </c>
    </row>
    <row r="48" spans="1:186" x14ac:dyDescent="0.5">
      <c r="A48" s="19" t="s">
        <v>261</v>
      </c>
      <c r="B48" s="19" t="s">
        <v>36</v>
      </c>
      <c r="C48" s="19" t="s">
        <v>106</v>
      </c>
      <c r="D48" s="19" t="s">
        <v>112</v>
      </c>
      <c r="E48" s="19" t="s">
        <v>113</v>
      </c>
      <c r="F48" s="85">
        <v>300031.67232499982</v>
      </c>
      <c r="G48" s="86">
        <v>180019.00339499989</v>
      </c>
      <c r="H48" s="86">
        <v>4</v>
      </c>
      <c r="I48" s="63">
        <v>52594.710743801654</v>
      </c>
      <c r="J48" s="87">
        <f t="shared" si="77"/>
        <v>0.17529719558017226</v>
      </c>
      <c r="K48" s="88">
        <v>180019.00339499989</v>
      </c>
      <c r="L48" s="63">
        <f t="shared" si="170"/>
        <v>31556.826446280989</v>
      </c>
      <c r="M48" s="63">
        <v>438.28925619834797</v>
      </c>
      <c r="N48" s="87">
        <f t="shared" si="78"/>
        <v>1.4608099631681051E-3</v>
      </c>
      <c r="O48" s="63">
        <f t="shared" si="79"/>
        <v>262.97355371900881</v>
      </c>
      <c r="P48" s="63">
        <v>0</v>
      </c>
      <c r="Q48" s="87">
        <f t="shared" si="80"/>
        <v>0</v>
      </c>
      <c r="R48" s="63">
        <f t="shared" si="81"/>
        <v>0</v>
      </c>
      <c r="S48" s="63">
        <v>0</v>
      </c>
      <c r="T48" s="87">
        <f t="shared" si="82"/>
        <v>0</v>
      </c>
      <c r="U48" s="63">
        <f t="shared" si="83"/>
        <v>0</v>
      </c>
      <c r="V48" s="63">
        <v>53033</v>
      </c>
      <c r="W48" s="63">
        <f t="shared" si="171"/>
        <v>31819.8</v>
      </c>
      <c r="X48" s="88">
        <v>10052.305419384678</v>
      </c>
      <c r="Y48" s="87">
        <f t="shared" si="84"/>
        <v>3.3504147550448726E-2</v>
      </c>
      <c r="Z48" s="88">
        <f t="shared" si="85"/>
        <v>6031.3832516308066</v>
      </c>
      <c r="AA48" s="88">
        <v>236946.36690561514</v>
      </c>
      <c r="AB48" s="87">
        <f t="shared" si="86"/>
        <v>0.78973784690621085</v>
      </c>
      <c r="AC48" s="88">
        <f t="shared" si="87"/>
        <v>142167.82014336908</v>
      </c>
      <c r="AD48" s="63">
        <f t="shared" si="172"/>
        <v>246998.67232499982</v>
      </c>
      <c r="AE48" s="63">
        <f t="shared" si="88"/>
        <v>148199.2033949999</v>
      </c>
      <c r="AF48" s="89">
        <f t="shared" si="173"/>
        <v>300031.67232499982</v>
      </c>
      <c r="AG48" s="89">
        <f t="shared" si="89"/>
        <v>180019.00339499989</v>
      </c>
      <c r="AH48" s="63">
        <f t="shared" si="174"/>
        <v>9467.0479338842979</v>
      </c>
      <c r="AI48" s="63">
        <f t="shared" si="175"/>
        <v>5680.2287603305776</v>
      </c>
      <c r="AJ48" s="63">
        <f t="shared" si="176"/>
        <v>0</v>
      </c>
      <c r="AK48" s="63">
        <f t="shared" si="177"/>
        <v>0</v>
      </c>
      <c r="AL48" s="63">
        <f t="shared" si="90"/>
        <v>1420.0571900826446</v>
      </c>
      <c r="AM48" s="63">
        <f t="shared" si="91"/>
        <v>852.03431404958667</v>
      </c>
      <c r="AN48" s="63">
        <f t="shared" si="92"/>
        <v>0</v>
      </c>
      <c r="AO48" s="63">
        <f t="shared" si="93"/>
        <v>0</v>
      </c>
      <c r="AP48" s="63">
        <f t="shared" si="178"/>
        <v>11570.836363636365</v>
      </c>
      <c r="AQ48" s="63">
        <f t="shared" si="179"/>
        <v>6942.5018181818177</v>
      </c>
      <c r="AR48" s="63">
        <f t="shared" si="180"/>
        <v>0</v>
      </c>
      <c r="AS48" s="63">
        <f t="shared" si="181"/>
        <v>0</v>
      </c>
      <c r="AT48" s="63">
        <f t="shared" si="94"/>
        <v>1735.6254545454547</v>
      </c>
      <c r="AU48" s="63">
        <f t="shared" si="95"/>
        <v>1041.3752727272727</v>
      </c>
      <c r="AV48" s="63">
        <f t="shared" si="96"/>
        <v>0</v>
      </c>
      <c r="AW48" s="63">
        <f t="shared" si="97"/>
        <v>0</v>
      </c>
      <c r="AX48" s="63">
        <f t="shared" si="182"/>
        <v>11570.836363636365</v>
      </c>
      <c r="AY48" s="63">
        <f t="shared" si="183"/>
        <v>6942.5018181818177</v>
      </c>
      <c r="AZ48" s="63">
        <f t="shared" si="184"/>
        <v>0</v>
      </c>
      <c r="BA48" s="63">
        <f t="shared" si="185"/>
        <v>0</v>
      </c>
      <c r="BB48" s="63">
        <f t="shared" si="98"/>
        <v>1735.6254545454547</v>
      </c>
      <c r="BC48" s="63">
        <f t="shared" si="99"/>
        <v>1041.3752727272727</v>
      </c>
      <c r="BD48" s="63">
        <f t="shared" si="100"/>
        <v>0</v>
      </c>
      <c r="BE48" s="63">
        <f t="shared" si="101"/>
        <v>0</v>
      </c>
      <c r="BF48" s="63">
        <f t="shared" si="186"/>
        <v>8415.1537190082654</v>
      </c>
      <c r="BG48" s="63">
        <f t="shared" si="187"/>
        <v>5049.0922314049585</v>
      </c>
      <c r="BH48" s="63">
        <f t="shared" si="188"/>
        <v>0</v>
      </c>
      <c r="BI48" s="63">
        <f t="shared" si="189"/>
        <v>0</v>
      </c>
      <c r="BJ48" s="63">
        <f t="shared" si="102"/>
        <v>1262.2730578512399</v>
      </c>
      <c r="BK48" s="63">
        <f t="shared" si="103"/>
        <v>757.36383471074373</v>
      </c>
      <c r="BL48" s="63">
        <f t="shared" si="104"/>
        <v>0</v>
      </c>
      <c r="BM48" s="63">
        <f t="shared" si="105"/>
        <v>0</v>
      </c>
      <c r="BN48" s="63">
        <f t="shared" si="190"/>
        <v>8941.1008264462816</v>
      </c>
      <c r="BO48" s="63">
        <f t="shared" si="191"/>
        <v>5364.660495867769</v>
      </c>
      <c r="BP48" s="63">
        <f t="shared" si="192"/>
        <v>0</v>
      </c>
      <c r="BQ48" s="63">
        <f t="shared" si="193"/>
        <v>0</v>
      </c>
      <c r="BR48" s="63">
        <f t="shared" si="106"/>
        <v>1341.1651239669422</v>
      </c>
      <c r="BS48" s="63">
        <f t="shared" si="107"/>
        <v>804.69907438016537</v>
      </c>
      <c r="BT48" s="63">
        <f t="shared" si="108"/>
        <v>0</v>
      </c>
      <c r="BU48" s="63">
        <f t="shared" si="109"/>
        <v>0</v>
      </c>
      <c r="BV48" s="63">
        <f t="shared" si="194"/>
        <v>2629.7355371900831</v>
      </c>
      <c r="BW48" s="63">
        <f t="shared" si="195"/>
        <v>1577.8413223140496</v>
      </c>
      <c r="BX48" s="63">
        <f t="shared" si="196"/>
        <v>0</v>
      </c>
      <c r="BY48" s="63">
        <f t="shared" si="197"/>
        <v>0</v>
      </c>
      <c r="BZ48" s="63">
        <f t="shared" si="110"/>
        <v>394.46033057851247</v>
      </c>
      <c r="CA48" s="63">
        <f t="shared" si="111"/>
        <v>236.67619834710743</v>
      </c>
      <c r="CB48" s="63">
        <f t="shared" si="112"/>
        <v>0</v>
      </c>
      <c r="CC48" s="63">
        <f t="shared" si="113"/>
        <v>0</v>
      </c>
      <c r="CD48" s="90">
        <f t="shared" si="114"/>
        <v>52594.710743801661</v>
      </c>
      <c r="CE48" s="90">
        <f t="shared" si="115"/>
        <v>31556.826446280993</v>
      </c>
      <c r="CF48" s="63">
        <f t="shared" si="198"/>
        <v>78.892066115702633</v>
      </c>
      <c r="CG48" s="63">
        <f t="shared" si="199"/>
        <v>47.335239669421583</v>
      </c>
      <c r="CH48" s="63">
        <f t="shared" si="200"/>
        <v>0</v>
      </c>
      <c r="CI48" s="63">
        <f t="shared" si="201"/>
        <v>0</v>
      </c>
      <c r="CJ48" s="63">
        <f t="shared" si="116"/>
        <v>11.833809917355394</v>
      </c>
      <c r="CK48" s="63">
        <f t="shared" si="117"/>
        <v>7.1002859504132374</v>
      </c>
      <c r="CL48" s="63">
        <f t="shared" si="118"/>
        <v>0</v>
      </c>
      <c r="CM48" s="63">
        <f t="shared" si="119"/>
        <v>0</v>
      </c>
      <c r="CN48" s="63">
        <f t="shared" si="202"/>
        <v>96.423636363636561</v>
      </c>
      <c r="CO48" s="63">
        <f t="shared" si="203"/>
        <v>57.854181818181935</v>
      </c>
      <c r="CP48" s="63">
        <f t="shared" si="204"/>
        <v>0</v>
      </c>
      <c r="CQ48" s="63">
        <f t="shared" si="205"/>
        <v>0</v>
      </c>
      <c r="CR48" s="63">
        <f t="shared" si="120"/>
        <v>14.463545454545484</v>
      </c>
      <c r="CS48" s="63">
        <f t="shared" si="121"/>
        <v>8.6781272727272896</v>
      </c>
      <c r="CT48" s="63">
        <f t="shared" si="122"/>
        <v>0</v>
      </c>
      <c r="CU48" s="63">
        <f t="shared" si="123"/>
        <v>0</v>
      </c>
      <c r="CV48" s="63">
        <f t="shared" si="206"/>
        <v>96.423636363636561</v>
      </c>
      <c r="CW48" s="63">
        <f t="shared" si="207"/>
        <v>57.854181818181935</v>
      </c>
      <c r="CX48" s="63">
        <f t="shared" si="208"/>
        <v>0</v>
      </c>
      <c r="CY48" s="63">
        <f t="shared" si="209"/>
        <v>0</v>
      </c>
      <c r="CZ48" s="63">
        <f t="shared" si="124"/>
        <v>14.463545454545484</v>
      </c>
      <c r="DA48" s="63">
        <f t="shared" si="125"/>
        <v>8.6781272727272896</v>
      </c>
      <c r="DB48" s="63">
        <f t="shared" si="126"/>
        <v>0</v>
      </c>
      <c r="DC48" s="63">
        <f t="shared" si="127"/>
        <v>0</v>
      </c>
      <c r="DD48" s="63">
        <f t="shared" si="210"/>
        <v>70.126280991735683</v>
      </c>
      <c r="DE48" s="63">
        <f t="shared" si="211"/>
        <v>42.07576859504141</v>
      </c>
      <c r="DF48" s="63">
        <f t="shared" si="212"/>
        <v>0</v>
      </c>
      <c r="DG48" s="63">
        <f t="shared" si="213"/>
        <v>0</v>
      </c>
      <c r="DH48" s="63">
        <f t="shared" si="128"/>
        <v>10.518942148760352</v>
      </c>
      <c r="DI48" s="63">
        <f t="shared" si="129"/>
        <v>6.3113652892562113</v>
      </c>
      <c r="DJ48" s="63">
        <f t="shared" si="130"/>
        <v>0</v>
      </c>
      <c r="DK48" s="63">
        <f t="shared" si="131"/>
        <v>0</v>
      </c>
      <c r="DL48" s="63">
        <f t="shared" si="214"/>
        <v>74.509173553719165</v>
      </c>
      <c r="DM48" s="63">
        <f t="shared" si="215"/>
        <v>44.705504132231503</v>
      </c>
      <c r="DN48" s="63">
        <f t="shared" si="216"/>
        <v>0</v>
      </c>
      <c r="DO48" s="63">
        <f t="shared" si="217"/>
        <v>0</v>
      </c>
      <c r="DP48" s="63">
        <f t="shared" si="132"/>
        <v>11.176376033057874</v>
      </c>
      <c r="DQ48" s="63">
        <f t="shared" si="133"/>
        <v>6.7058256198347257</v>
      </c>
      <c r="DR48" s="63">
        <f t="shared" si="134"/>
        <v>0</v>
      </c>
      <c r="DS48" s="63">
        <f t="shared" si="135"/>
        <v>0</v>
      </c>
      <c r="DT48" s="63">
        <f t="shared" si="218"/>
        <v>21.914462809917399</v>
      </c>
      <c r="DU48" s="63">
        <f t="shared" si="219"/>
        <v>13.148677685950441</v>
      </c>
      <c r="DV48" s="63">
        <f t="shared" si="220"/>
        <v>0</v>
      </c>
      <c r="DW48" s="63">
        <f t="shared" si="221"/>
        <v>0</v>
      </c>
      <c r="DX48" s="63">
        <f t="shared" si="136"/>
        <v>3.2871694214876097</v>
      </c>
      <c r="DY48" s="63">
        <f t="shared" si="137"/>
        <v>1.9723016528925661</v>
      </c>
      <c r="DZ48" s="63">
        <f t="shared" si="138"/>
        <v>0</v>
      </c>
      <c r="EA48" s="63">
        <f t="shared" si="139"/>
        <v>0</v>
      </c>
      <c r="EB48" s="90">
        <f t="shared" si="140"/>
        <v>438.28925619834797</v>
      </c>
      <c r="EC48" s="90">
        <f t="shared" si="141"/>
        <v>262.97355371900881</v>
      </c>
      <c r="ED48" s="91">
        <f t="shared" si="222"/>
        <v>53033.000000000007</v>
      </c>
      <c r="EE48" s="92">
        <f t="shared" si="142"/>
        <v>31819.800000000003</v>
      </c>
      <c r="EF48" s="63">
        <f t="shared" si="223"/>
        <v>1809.4149754892421</v>
      </c>
      <c r="EG48" s="63">
        <f t="shared" si="224"/>
        <v>1085.6489852935451</v>
      </c>
      <c r="EH48" s="63">
        <f t="shared" si="225"/>
        <v>42650.346043010722</v>
      </c>
      <c r="EI48" s="63">
        <f t="shared" si="226"/>
        <v>25590.207625806433</v>
      </c>
      <c r="EJ48" s="63">
        <f t="shared" si="143"/>
        <v>271.41224632338628</v>
      </c>
      <c r="EK48" s="63">
        <f t="shared" si="144"/>
        <v>162.84734779403178</v>
      </c>
      <c r="EL48" s="63">
        <f t="shared" si="145"/>
        <v>6397.5519064516084</v>
      </c>
      <c r="EM48" s="63">
        <f t="shared" si="146"/>
        <v>3838.531143870965</v>
      </c>
      <c r="EN48" s="63">
        <f t="shared" si="227"/>
        <v>2211.5071922646293</v>
      </c>
      <c r="EO48" s="63">
        <f t="shared" si="228"/>
        <v>1326.9043153587775</v>
      </c>
      <c r="EP48" s="63">
        <f t="shared" si="229"/>
        <v>52128.200719235334</v>
      </c>
      <c r="EQ48" s="63">
        <f t="shared" si="230"/>
        <v>31276.920431541199</v>
      </c>
      <c r="ER48" s="63">
        <f t="shared" si="147"/>
        <v>331.72607883969437</v>
      </c>
      <c r="ES48" s="63">
        <f t="shared" si="148"/>
        <v>199.0356473038166</v>
      </c>
      <c r="ET48" s="63">
        <f t="shared" si="149"/>
        <v>7819.2301078852997</v>
      </c>
      <c r="EU48" s="63">
        <f t="shared" si="150"/>
        <v>4691.5380647311795</v>
      </c>
      <c r="EV48" s="63">
        <f t="shared" si="231"/>
        <v>2312.0302464584761</v>
      </c>
      <c r="EW48" s="63">
        <f t="shared" si="232"/>
        <v>1387.2181478750856</v>
      </c>
      <c r="EX48" s="63">
        <f t="shared" si="233"/>
        <v>54497.664388291487</v>
      </c>
      <c r="EY48" s="63">
        <f t="shared" si="234"/>
        <v>32698.598632974892</v>
      </c>
      <c r="EZ48" s="63">
        <f t="shared" si="151"/>
        <v>346.8045369687714</v>
      </c>
      <c r="FA48" s="63">
        <f t="shared" si="152"/>
        <v>208.08272218126282</v>
      </c>
      <c r="FB48" s="63">
        <f t="shared" si="153"/>
        <v>8174.649658243723</v>
      </c>
      <c r="FC48" s="63">
        <f t="shared" si="154"/>
        <v>4904.789794946234</v>
      </c>
      <c r="FD48" s="63">
        <f t="shared" si="235"/>
        <v>1608.3688671015486</v>
      </c>
      <c r="FE48" s="63">
        <f t="shared" si="236"/>
        <v>965.02132026092909</v>
      </c>
      <c r="FF48" s="63">
        <f t="shared" si="237"/>
        <v>37911.418704898424</v>
      </c>
      <c r="FG48" s="63">
        <f t="shared" si="238"/>
        <v>22746.851222939054</v>
      </c>
      <c r="FH48" s="63">
        <f t="shared" si="155"/>
        <v>241.25533006523227</v>
      </c>
      <c r="FI48" s="63">
        <f t="shared" si="156"/>
        <v>144.75319803913936</v>
      </c>
      <c r="FJ48" s="63">
        <f t="shared" si="157"/>
        <v>5686.7128057347636</v>
      </c>
      <c r="FK48" s="63">
        <f t="shared" si="158"/>
        <v>3412.0276834408583</v>
      </c>
      <c r="FL48" s="63">
        <f t="shared" si="239"/>
        <v>1708.8919212953954</v>
      </c>
      <c r="FM48" s="63">
        <f t="shared" si="240"/>
        <v>1025.3351527772372</v>
      </c>
      <c r="FN48" s="63">
        <f t="shared" si="241"/>
        <v>40280.882373954577</v>
      </c>
      <c r="FO48" s="63">
        <f t="shared" si="242"/>
        <v>24168.529424372748</v>
      </c>
      <c r="FP48" s="63">
        <f t="shared" si="159"/>
        <v>256.33378819430931</v>
      </c>
      <c r="FQ48" s="63">
        <f t="shared" si="160"/>
        <v>153.80027291658558</v>
      </c>
      <c r="FR48" s="63">
        <f t="shared" si="161"/>
        <v>6042.132356093186</v>
      </c>
      <c r="FS48" s="63">
        <f t="shared" si="162"/>
        <v>3625.2794136559119</v>
      </c>
      <c r="FT48" s="63">
        <f t="shared" si="243"/>
        <v>402.09221677538716</v>
      </c>
      <c r="FU48" s="63">
        <f t="shared" si="244"/>
        <v>241.25533006523227</v>
      </c>
      <c r="FV48" s="63">
        <f t="shared" si="245"/>
        <v>9477.854676224606</v>
      </c>
      <c r="FW48" s="63">
        <f t="shared" si="246"/>
        <v>5686.7128057347636</v>
      </c>
      <c r="FX48" s="63">
        <f t="shared" si="163"/>
        <v>60.313832516308068</v>
      </c>
      <c r="FY48" s="63">
        <f t="shared" si="164"/>
        <v>36.188299509784841</v>
      </c>
      <c r="FZ48" s="63">
        <f t="shared" si="165"/>
        <v>1421.6782014336909</v>
      </c>
      <c r="GA48" s="63">
        <f t="shared" si="166"/>
        <v>853.00692086021456</v>
      </c>
      <c r="GB48" s="90">
        <f t="shared" si="247"/>
        <v>246998.67232499985</v>
      </c>
      <c r="GC48" s="93">
        <f t="shared" si="168"/>
        <v>148199.2033949999</v>
      </c>
      <c r="GD48" s="94">
        <f t="shared" si="169"/>
        <v>180019.00339499989</v>
      </c>
    </row>
    <row r="49" spans="1:186" x14ac:dyDescent="0.5">
      <c r="A49" s="19" t="s">
        <v>262</v>
      </c>
      <c r="B49" s="19" t="s">
        <v>13</v>
      </c>
      <c r="C49" s="19" t="s">
        <v>114</v>
      </c>
      <c r="D49" s="19" t="s">
        <v>57</v>
      </c>
      <c r="E49" s="19" t="s">
        <v>115</v>
      </c>
      <c r="F49" s="85">
        <v>201063.12112499966</v>
      </c>
      <c r="G49" s="86">
        <v>90478.404506249848</v>
      </c>
      <c r="H49" s="86">
        <v>2.9</v>
      </c>
      <c r="I49" s="63">
        <v>3000</v>
      </c>
      <c r="J49" s="87">
        <f t="shared" si="77"/>
        <v>1.4920687509545418E-2</v>
      </c>
      <c r="K49" s="88">
        <v>90478.404506249848</v>
      </c>
      <c r="L49" s="63">
        <f t="shared" si="170"/>
        <v>1350</v>
      </c>
      <c r="M49" s="63">
        <v>5560</v>
      </c>
      <c r="N49" s="87">
        <f t="shared" si="78"/>
        <v>2.7653007517690842E-2</v>
      </c>
      <c r="O49" s="63">
        <f t="shared" si="79"/>
        <v>2502</v>
      </c>
      <c r="P49" s="63">
        <v>3560</v>
      </c>
      <c r="Q49" s="87">
        <f t="shared" si="80"/>
        <v>1.770588251132723E-2</v>
      </c>
      <c r="R49" s="63">
        <f t="shared" si="81"/>
        <v>1602</v>
      </c>
      <c r="S49" s="63">
        <v>0</v>
      </c>
      <c r="T49" s="87">
        <f t="shared" si="82"/>
        <v>0</v>
      </c>
      <c r="U49" s="63">
        <f t="shared" si="83"/>
        <v>0</v>
      </c>
      <c r="V49" s="63">
        <v>12120</v>
      </c>
      <c r="W49" s="63">
        <f t="shared" si="171"/>
        <v>5454</v>
      </c>
      <c r="X49" s="88">
        <v>33994.582061655521</v>
      </c>
      <c r="Y49" s="87">
        <f t="shared" si="84"/>
        <v>0.16907417865318677</v>
      </c>
      <c r="Z49" s="88">
        <f t="shared" si="85"/>
        <v>15297.561927744986</v>
      </c>
      <c r="AA49" s="88">
        <v>154948.53906334413</v>
      </c>
      <c r="AB49" s="87">
        <f t="shared" si="86"/>
        <v>0.77064624380824975</v>
      </c>
      <c r="AC49" s="88">
        <f t="shared" si="87"/>
        <v>69726.84257850486</v>
      </c>
      <c r="AD49" s="63">
        <f t="shared" si="172"/>
        <v>188943.12112499966</v>
      </c>
      <c r="AE49" s="63">
        <f t="shared" si="88"/>
        <v>85024.404506249848</v>
      </c>
      <c r="AF49" s="89">
        <f t="shared" si="173"/>
        <v>201063.12112499966</v>
      </c>
      <c r="AG49" s="89">
        <f t="shared" si="89"/>
        <v>90478.404506249848</v>
      </c>
      <c r="AH49" s="63">
        <f t="shared" si="174"/>
        <v>540</v>
      </c>
      <c r="AI49" s="63">
        <f t="shared" si="175"/>
        <v>243</v>
      </c>
      <c r="AJ49" s="63">
        <f t="shared" si="176"/>
        <v>640.79999999999995</v>
      </c>
      <c r="AK49" s="63">
        <f t="shared" si="177"/>
        <v>288.36</v>
      </c>
      <c r="AL49" s="63">
        <f t="shared" si="90"/>
        <v>81</v>
      </c>
      <c r="AM49" s="63">
        <f t="shared" si="91"/>
        <v>36.449999999999996</v>
      </c>
      <c r="AN49" s="63">
        <f t="shared" si="92"/>
        <v>96.11999999999999</v>
      </c>
      <c r="AO49" s="63">
        <f t="shared" si="93"/>
        <v>43.253999999999998</v>
      </c>
      <c r="AP49" s="63">
        <f t="shared" si="178"/>
        <v>660</v>
      </c>
      <c r="AQ49" s="63">
        <f t="shared" si="179"/>
        <v>297</v>
      </c>
      <c r="AR49" s="63">
        <f t="shared" si="180"/>
        <v>783.2</v>
      </c>
      <c r="AS49" s="63">
        <f t="shared" si="181"/>
        <v>352.44</v>
      </c>
      <c r="AT49" s="63">
        <f t="shared" si="94"/>
        <v>99</v>
      </c>
      <c r="AU49" s="63">
        <f t="shared" si="95"/>
        <v>44.55</v>
      </c>
      <c r="AV49" s="63">
        <f t="shared" si="96"/>
        <v>117.48</v>
      </c>
      <c r="AW49" s="63">
        <f t="shared" si="97"/>
        <v>52.866</v>
      </c>
      <c r="AX49" s="63">
        <f t="shared" si="182"/>
        <v>660</v>
      </c>
      <c r="AY49" s="63">
        <f t="shared" si="183"/>
        <v>297</v>
      </c>
      <c r="AZ49" s="63">
        <f t="shared" si="184"/>
        <v>783.2</v>
      </c>
      <c r="BA49" s="63">
        <f t="shared" si="185"/>
        <v>352.44</v>
      </c>
      <c r="BB49" s="63">
        <f t="shared" si="98"/>
        <v>99</v>
      </c>
      <c r="BC49" s="63">
        <f t="shared" si="99"/>
        <v>44.55</v>
      </c>
      <c r="BD49" s="63">
        <f t="shared" si="100"/>
        <v>117.48</v>
      </c>
      <c r="BE49" s="63">
        <f t="shared" si="101"/>
        <v>52.866</v>
      </c>
      <c r="BF49" s="63">
        <f t="shared" si="186"/>
        <v>480</v>
      </c>
      <c r="BG49" s="63">
        <f t="shared" si="187"/>
        <v>216</v>
      </c>
      <c r="BH49" s="63">
        <f t="shared" si="188"/>
        <v>569.6</v>
      </c>
      <c r="BI49" s="63">
        <f t="shared" si="189"/>
        <v>256.32</v>
      </c>
      <c r="BJ49" s="63">
        <f t="shared" si="102"/>
        <v>72</v>
      </c>
      <c r="BK49" s="63">
        <f t="shared" si="103"/>
        <v>32.4</v>
      </c>
      <c r="BL49" s="63">
        <f t="shared" si="104"/>
        <v>85.44</v>
      </c>
      <c r="BM49" s="63">
        <f t="shared" si="105"/>
        <v>38.448</v>
      </c>
      <c r="BN49" s="63">
        <f t="shared" si="190"/>
        <v>510.00000000000006</v>
      </c>
      <c r="BO49" s="63">
        <f t="shared" si="191"/>
        <v>229.50000000000003</v>
      </c>
      <c r="BP49" s="63">
        <f t="shared" si="192"/>
        <v>605.20000000000005</v>
      </c>
      <c r="BQ49" s="63">
        <f t="shared" si="193"/>
        <v>272.34000000000003</v>
      </c>
      <c r="BR49" s="63">
        <f t="shared" si="106"/>
        <v>76.5</v>
      </c>
      <c r="BS49" s="63">
        <f t="shared" si="107"/>
        <v>34.425000000000004</v>
      </c>
      <c r="BT49" s="63">
        <f t="shared" si="108"/>
        <v>90.78</v>
      </c>
      <c r="BU49" s="63">
        <f t="shared" si="109"/>
        <v>40.851000000000006</v>
      </c>
      <c r="BV49" s="63">
        <f t="shared" si="194"/>
        <v>150</v>
      </c>
      <c r="BW49" s="63">
        <f t="shared" si="195"/>
        <v>67.5</v>
      </c>
      <c r="BX49" s="63">
        <f t="shared" si="196"/>
        <v>178</v>
      </c>
      <c r="BY49" s="63">
        <f t="shared" si="197"/>
        <v>80.100000000000009</v>
      </c>
      <c r="BZ49" s="63">
        <f t="shared" si="110"/>
        <v>22.5</v>
      </c>
      <c r="CA49" s="63">
        <f t="shared" si="111"/>
        <v>10.125</v>
      </c>
      <c r="CB49" s="63">
        <f t="shared" si="112"/>
        <v>26.7</v>
      </c>
      <c r="CC49" s="63">
        <f t="shared" si="113"/>
        <v>12.015000000000001</v>
      </c>
      <c r="CD49" s="90">
        <f t="shared" si="114"/>
        <v>6560</v>
      </c>
      <c r="CE49" s="90">
        <f t="shared" si="115"/>
        <v>2952</v>
      </c>
      <c r="CF49" s="63">
        <f t="shared" si="198"/>
        <v>1000.8</v>
      </c>
      <c r="CG49" s="63">
        <f t="shared" si="199"/>
        <v>450.35999999999996</v>
      </c>
      <c r="CH49" s="63">
        <f t="shared" si="200"/>
        <v>0</v>
      </c>
      <c r="CI49" s="63">
        <f t="shared" si="201"/>
        <v>0</v>
      </c>
      <c r="CJ49" s="63">
        <f t="shared" si="116"/>
        <v>150.11999999999998</v>
      </c>
      <c r="CK49" s="63">
        <f t="shared" si="117"/>
        <v>67.553999999999988</v>
      </c>
      <c r="CL49" s="63">
        <f t="shared" si="118"/>
        <v>0</v>
      </c>
      <c r="CM49" s="63">
        <f t="shared" si="119"/>
        <v>0</v>
      </c>
      <c r="CN49" s="63">
        <f t="shared" si="202"/>
        <v>1223.2</v>
      </c>
      <c r="CO49" s="63">
        <f t="shared" si="203"/>
        <v>550.44000000000005</v>
      </c>
      <c r="CP49" s="63">
        <f t="shared" si="204"/>
        <v>0</v>
      </c>
      <c r="CQ49" s="63">
        <f t="shared" si="205"/>
        <v>0</v>
      </c>
      <c r="CR49" s="63">
        <f t="shared" si="120"/>
        <v>183.48</v>
      </c>
      <c r="CS49" s="63">
        <f t="shared" si="121"/>
        <v>82.566000000000003</v>
      </c>
      <c r="CT49" s="63">
        <f t="shared" si="122"/>
        <v>0</v>
      </c>
      <c r="CU49" s="63">
        <f t="shared" si="123"/>
        <v>0</v>
      </c>
      <c r="CV49" s="63">
        <f t="shared" si="206"/>
        <v>1223.2</v>
      </c>
      <c r="CW49" s="63">
        <f t="shared" si="207"/>
        <v>550.44000000000005</v>
      </c>
      <c r="CX49" s="63">
        <f t="shared" si="208"/>
        <v>0</v>
      </c>
      <c r="CY49" s="63">
        <f t="shared" si="209"/>
        <v>0</v>
      </c>
      <c r="CZ49" s="63">
        <f t="shared" si="124"/>
        <v>183.48</v>
      </c>
      <c r="DA49" s="63">
        <f t="shared" si="125"/>
        <v>82.566000000000003</v>
      </c>
      <c r="DB49" s="63">
        <f t="shared" si="126"/>
        <v>0</v>
      </c>
      <c r="DC49" s="63">
        <f t="shared" si="127"/>
        <v>0</v>
      </c>
      <c r="DD49" s="63">
        <f t="shared" si="210"/>
        <v>889.6</v>
      </c>
      <c r="DE49" s="63">
        <f t="shared" si="211"/>
        <v>400.32</v>
      </c>
      <c r="DF49" s="63">
        <f t="shared" si="212"/>
        <v>0</v>
      </c>
      <c r="DG49" s="63">
        <f t="shared" si="213"/>
        <v>0</v>
      </c>
      <c r="DH49" s="63">
        <f t="shared" si="128"/>
        <v>133.44</v>
      </c>
      <c r="DI49" s="63">
        <f t="shared" si="129"/>
        <v>60.047999999999995</v>
      </c>
      <c r="DJ49" s="63">
        <f t="shared" si="130"/>
        <v>0</v>
      </c>
      <c r="DK49" s="63">
        <f t="shared" si="131"/>
        <v>0</v>
      </c>
      <c r="DL49" s="63">
        <f t="shared" si="214"/>
        <v>945.2</v>
      </c>
      <c r="DM49" s="63">
        <f t="shared" si="215"/>
        <v>425.34000000000003</v>
      </c>
      <c r="DN49" s="63">
        <f t="shared" si="216"/>
        <v>0</v>
      </c>
      <c r="DO49" s="63">
        <f t="shared" si="217"/>
        <v>0</v>
      </c>
      <c r="DP49" s="63">
        <f t="shared" si="132"/>
        <v>141.78</v>
      </c>
      <c r="DQ49" s="63">
        <f t="shared" si="133"/>
        <v>63.801000000000002</v>
      </c>
      <c r="DR49" s="63">
        <f t="shared" si="134"/>
        <v>0</v>
      </c>
      <c r="DS49" s="63">
        <f t="shared" si="135"/>
        <v>0</v>
      </c>
      <c r="DT49" s="63">
        <f t="shared" si="218"/>
        <v>278</v>
      </c>
      <c r="DU49" s="63">
        <f t="shared" si="219"/>
        <v>125.10000000000001</v>
      </c>
      <c r="DV49" s="63">
        <f t="shared" si="220"/>
        <v>0</v>
      </c>
      <c r="DW49" s="63">
        <f t="shared" si="221"/>
        <v>0</v>
      </c>
      <c r="DX49" s="63">
        <f t="shared" si="136"/>
        <v>41.699999999999996</v>
      </c>
      <c r="DY49" s="63">
        <f t="shared" si="137"/>
        <v>18.765000000000001</v>
      </c>
      <c r="DZ49" s="63">
        <f t="shared" si="138"/>
        <v>0</v>
      </c>
      <c r="EA49" s="63">
        <f t="shared" si="139"/>
        <v>0</v>
      </c>
      <c r="EB49" s="90">
        <f t="shared" si="140"/>
        <v>5560</v>
      </c>
      <c r="EC49" s="90">
        <f t="shared" si="141"/>
        <v>2502</v>
      </c>
      <c r="ED49" s="91">
        <f t="shared" si="222"/>
        <v>12120</v>
      </c>
      <c r="EE49" s="92">
        <f t="shared" si="142"/>
        <v>5454</v>
      </c>
      <c r="EF49" s="63">
        <f t="shared" si="223"/>
        <v>6119.0247710979938</v>
      </c>
      <c r="EG49" s="63">
        <f t="shared" si="224"/>
        <v>2753.5611469940973</v>
      </c>
      <c r="EH49" s="63">
        <f t="shared" si="225"/>
        <v>27890.737031401943</v>
      </c>
      <c r="EI49" s="63">
        <f t="shared" si="226"/>
        <v>12550.831664130874</v>
      </c>
      <c r="EJ49" s="63">
        <f t="shared" si="143"/>
        <v>917.85371566469905</v>
      </c>
      <c r="EK49" s="63">
        <f t="shared" si="144"/>
        <v>413.0341720491146</v>
      </c>
      <c r="EL49" s="63">
        <f t="shared" si="145"/>
        <v>4183.6105547102916</v>
      </c>
      <c r="EM49" s="63">
        <f t="shared" si="146"/>
        <v>1882.6247496196311</v>
      </c>
      <c r="EN49" s="63">
        <f t="shared" si="227"/>
        <v>7478.8080535642148</v>
      </c>
      <c r="EO49" s="63">
        <f t="shared" si="228"/>
        <v>3365.463624103897</v>
      </c>
      <c r="EP49" s="63">
        <f t="shared" si="229"/>
        <v>34088.678593935707</v>
      </c>
      <c r="EQ49" s="63">
        <f t="shared" si="230"/>
        <v>15339.905367271069</v>
      </c>
      <c r="ER49" s="63">
        <f t="shared" si="147"/>
        <v>1121.8212080346323</v>
      </c>
      <c r="ES49" s="63">
        <f t="shared" si="148"/>
        <v>504.81954361558451</v>
      </c>
      <c r="ET49" s="63">
        <f t="shared" si="149"/>
        <v>5113.3017890903557</v>
      </c>
      <c r="EU49" s="63">
        <f t="shared" si="150"/>
        <v>2300.9858050906601</v>
      </c>
      <c r="EV49" s="63">
        <f t="shared" si="231"/>
        <v>7818.7538741807703</v>
      </c>
      <c r="EW49" s="63">
        <f t="shared" si="232"/>
        <v>3518.4392433813468</v>
      </c>
      <c r="EX49" s="63">
        <f t="shared" si="233"/>
        <v>35638.163984569153</v>
      </c>
      <c r="EY49" s="63">
        <f t="shared" si="234"/>
        <v>16037.173793056119</v>
      </c>
      <c r="EZ49" s="63">
        <f t="shared" si="151"/>
        <v>1172.8130811271155</v>
      </c>
      <c r="FA49" s="63">
        <f t="shared" si="152"/>
        <v>527.76588650720203</v>
      </c>
      <c r="FB49" s="63">
        <f t="shared" si="153"/>
        <v>5345.7245976853728</v>
      </c>
      <c r="FC49" s="63">
        <f t="shared" si="154"/>
        <v>2405.5760689584176</v>
      </c>
      <c r="FD49" s="63">
        <f t="shared" si="235"/>
        <v>5439.1331298648838</v>
      </c>
      <c r="FE49" s="63">
        <f t="shared" si="236"/>
        <v>2447.6099084391976</v>
      </c>
      <c r="FF49" s="63">
        <f t="shared" si="237"/>
        <v>24791.766250135061</v>
      </c>
      <c r="FG49" s="63">
        <f t="shared" si="238"/>
        <v>11156.294812560778</v>
      </c>
      <c r="FH49" s="63">
        <f t="shared" si="155"/>
        <v>815.8699694797325</v>
      </c>
      <c r="FI49" s="63">
        <f t="shared" si="156"/>
        <v>367.14148626587962</v>
      </c>
      <c r="FJ49" s="63">
        <f t="shared" si="157"/>
        <v>3718.7649375202591</v>
      </c>
      <c r="FK49" s="63">
        <f t="shared" si="158"/>
        <v>1673.4442218841166</v>
      </c>
      <c r="FL49" s="63">
        <f t="shared" si="239"/>
        <v>5779.0789504814393</v>
      </c>
      <c r="FM49" s="63">
        <f t="shared" si="240"/>
        <v>2600.5855277166479</v>
      </c>
      <c r="FN49" s="63">
        <f t="shared" si="241"/>
        <v>26341.251640768503</v>
      </c>
      <c r="FO49" s="63">
        <f t="shared" si="242"/>
        <v>11853.563238345827</v>
      </c>
      <c r="FP49" s="63">
        <f t="shared" si="159"/>
        <v>866.86184257221589</v>
      </c>
      <c r="FQ49" s="63">
        <f t="shared" si="160"/>
        <v>390.0878291574972</v>
      </c>
      <c r="FR49" s="63">
        <f t="shared" si="161"/>
        <v>3951.1877461152753</v>
      </c>
      <c r="FS49" s="63">
        <f t="shared" si="162"/>
        <v>1778.0344857518739</v>
      </c>
      <c r="FT49" s="63">
        <f t="shared" si="243"/>
        <v>1359.783282466221</v>
      </c>
      <c r="FU49" s="63">
        <f t="shared" si="244"/>
        <v>611.90247710979941</v>
      </c>
      <c r="FV49" s="63">
        <f t="shared" si="245"/>
        <v>6197.9415625337651</v>
      </c>
      <c r="FW49" s="63">
        <f t="shared" si="246"/>
        <v>2789.0737031401945</v>
      </c>
      <c r="FX49" s="63">
        <f t="shared" si="163"/>
        <v>203.96749236993313</v>
      </c>
      <c r="FY49" s="63">
        <f t="shared" si="164"/>
        <v>91.785371566469905</v>
      </c>
      <c r="FZ49" s="63">
        <f t="shared" si="165"/>
        <v>929.69123438006477</v>
      </c>
      <c r="GA49" s="63">
        <f t="shared" si="166"/>
        <v>418.36105547102915</v>
      </c>
      <c r="GB49" s="90">
        <f t="shared" si="247"/>
        <v>188943.12112499968</v>
      </c>
      <c r="GC49" s="93">
        <f t="shared" si="168"/>
        <v>85024.404506249848</v>
      </c>
      <c r="GD49" s="94">
        <f t="shared" si="169"/>
        <v>90478.404506249848</v>
      </c>
    </row>
    <row r="50" spans="1:186" x14ac:dyDescent="0.5">
      <c r="A50" s="19" t="s">
        <v>262</v>
      </c>
      <c r="B50" s="19" t="s">
        <v>13</v>
      </c>
      <c r="C50" s="19" t="s">
        <v>114</v>
      </c>
      <c r="D50" s="19" t="s">
        <v>58</v>
      </c>
      <c r="E50" s="19" t="s">
        <v>116</v>
      </c>
      <c r="F50" s="85">
        <v>947605.63499999873</v>
      </c>
      <c r="G50" s="86">
        <v>331661.97224999953</v>
      </c>
      <c r="H50" s="86">
        <v>3.5</v>
      </c>
      <c r="I50" s="63">
        <v>168278.51445079784</v>
      </c>
      <c r="J50" s="87">
        <f t="shared" si="77"/>
        <v>0.17758285539405649</v>
      </c>
      <c r="K50" s="88">
        <v>331661.97224999953</v>
      </c>
      <c r="L50" s="63">
        <f t="shared" si="170"/>
        <v>58897.480057779241</v>
      </c>
      <c r="M50" s="63">
        <v>4214.4855492021416</v>
      </c>
      <c r="N50" s="87">
        <f t="shared" si="78"/>
        <v>4.447510012118224E-3</v>
      </c>
      <c r="O50" s="63">
        <f t="shared" si="79"/>
        <v>1475.0699422207495</v>
      </c>
      <c r="P50" s="63">
        <v>45283.878672045437</v>
      </c>
      <c r="Q50" s="87">
        <f t="shared" si="80"/>
        <v>4.7787684031707453E-2</v>
      </c>
      <c r="R50" s="63">
        <f t="shared" si="81"/>
        <v>15849.357535215902</v>
      </c>
      <c r="S50" s="63">
        <v>1134.1213279545548</v>
      </c>
      <c r="T50" s="87">
        <f t="shared" si="82"/>
        <v>1.1968283915434466E-3</v>
      </c>
      <c r="U50" s="63">
        <f t="shared" si="83"/>
        <v>396.94246478409417</v>
      </c>
      <c r="V50" s="63">
        <v>218911</v>
      </c>
      <c r="W50" s="63">
        <f t="shared" si="171"/>
        <v>76618.849999999991</v>
      </c>
      <c r="X50" s="88">
        <v>99900.739891163335</v>
      </c>
      <c r="Y50" s="87">
        <f t="shared" si="84"/>
        <v>0.10542438352127725</v>
      </c>
      <c r="Z50" s="88">
        <f t="shared" si="85"/>
        <v>34965.258961907166</v>
      </c>
      <c r="AA50" s="88">
        <v>628793.89510883542</v>
      </c>
      <c r="AB50" s="87">
        <f t="shared" si="86"/>
        <v>0.6635607386492971</v>
      </c>
      <c r="AC50" s="88">
        <f t="shared" si="87"/>
        <v>220077.86328809237</v>
      </c>
      <c r="AD50" s="63">
        <f t="shared" si="172"/>
        <v>728694.63499999873</v>
      </c>
      <c r="AE50" s="63">
        <f t="shared" si="88"/>
        <v>255043.12224999955</v>
      </c>
      <c r="AF50" s="89">
        <f t="shared" si="173"/>
        <v>947605.63499999873</v>
      </c>
      <c r="AG50" s="89">
        <f t="shared" si="89"/>
        <v>331661.97224999953</v>
      </c>
      <c r="AH50" s="63">
        <f t="shared" si="174"/>
        <v>30290.13260114361</v>
      </c>
      <c r="AI50" s="63">
        <f t="shared" si="175"/>
        <v>10601.546410400262</v>
      </c>
      <c r="AJ50" s="63">
        <f t="shared" si="176"/>
        <v>8151.0981609681785</v>
      </c>
      <c r="AK50" s="63">
        <f t="shared" si="177"/>
        <v>2852.8843563388623</v>
      </c>
      <c r="AL50" s="63">
        <f t="shared" si="90"/>
        <v>4543.5198901715412</v>
      </c>
      <c r="AM50" s="63">
        <f t="shared" si="91"/>
        <v>1590.2319615600393</v>
      </c>
      <c r="AN50" s="63">
        <f t="shared" si="92"/>
        <v>1222.6647241452267</v>
      </c>
      <c r="AO50" s="63">
        <f t="shared" si="93"/>
        <v>427.93265345082932</v>
      </c>
      <c r="AP50" s="63">
        <f t="shared" si="178"/>
        <v>37021.273179175529</v>
      </c>
      <c r="AQ50" s="63">
        <f t="shared" si="179"/>
        <v>12957.445612711434</v>
      </c>
      <c r="AR50" s="63">
        <f t="shared" si="180"/>
        <v>9962.4533078499971</v>
      </c>
      <c r="AS50" s="63">
        <f t="shared" si="181"/>
        <v>3486.8586577474985</v>
      </c>
      <c r="AT50" s="63">
        <f t="shared" si="94"/>
        <v>5553.1909768763289</v>
      </c>
      <c r="AU50" s="63">
        <f t="shared" si="95"/>
        <v>1943.6168419067149</v>
      </c>
      <c r="AV50" s="63">
        <f t="shared" si="96"/>
        <v>1494.3679961774994</v>
      </c>
      <c r="AW50" s="63">
        <f t="shared" si="97"/>
        <v>523.0287986621247</v>
      </c>
      <c r="AX50" s="63">
        <f t="shared" si="182"/>
        <v>37021.273179175529</v>
      </c>
      <c r="AY50" s="63">
        <f t="shared" si="183"/>
        <v>12957.445612711434</v>
      </c>
      <c r="AZ50" s="63">
        <f t="shared" si="184"/>
        <v>9962.4533078499971</v>
      </c>
      <c r="BA50" s="63">
        <f t="shared" si="185"/>
        <v>3486.8586577474985</v>
      </c>
      <c r="BB50" s="63">
        <f t="shared" si="98"/>
        <v>5553.1909768763289</v>
      </c>
      <c r="BC50" s="63">
        <f t="shared" si="99"/>
        <v>1943.6168419067149</v>
      </c>
      <c r="BD50" s="63">
        <f t="shared" si="100"/>
        <v>1494.3679961774994</v>
      </c>
      <c r="BE50" s="63">
        <f t="shared" si="101"/>
        <v>523.0287986621247</v>
      </c>
      <c r="BF50" s="63">
        <f t="shared" si="186"/>
        <v>26924.562312127655</v>
      </c>
      <c r="BG50" s="63">
        <f t="shared" si="187"/>
        <v>9423.5968092446783</v>
      </c>
      <c r="BH50" s="63">
        <f t="shared" si="188"/>
        <v>7245.4205875272701</v>
      </c>
      <c r="BI50" s="63">
        <f t="shared" si="189"/>
        <v>2535.8972056345442</v>
      </c>
      <c r="BJ50" s="63">
        <f t="shared" si="102"/>
        <v>4038.6843468191482</v>
      </c>
      <c r="BK50" s="63">
        <f t="shared" si="103"/>
        <v>1413.5395213867016</v>
      </c>
      <c r="BL50" s="63">
        <f t="shared" si="104"/>
        <v>1086.8130881290904</v>
      </c>
      <c r="BM50" s="63">
        <f t="shared" si="105"/>
        <v>380.38458084518163</v>
      </c>
      <c r="BN50" s="63">
        <f t="shared" si="190"/>
        <v>28607.347456635634</v>
      </c>
      <c r="BO50" s="63">
        <f t="shared" si="191"/>
        <v>10012.571609822471</v>
      </c>
      <c r="BP50" s="63">
        <f t="shared" si="192"/>
        <v>7698.2593742477247</v>
      </c>
      <c r="BQ50" s="63">
        <f t="shared" si="193"/>
        <v>2694.3907809867037</v>
      </c>
      <c r="BR50" s="63">
        <f t="shared" si="106"/>
        <v>4291.1021184953452</v>
      </c>
      <c r="BS50" s="63">
        <f t="shared" si="107"/>
        <v>1501.8857414733707</v>
      </c>
      <c r="BT50" s="63">
        <f t="shared" si="108"/>
        <v>1154.7389061371587</v>
      </c>
      <c r="BU50" s="63">
        <f t="shared" si="109"/>
        <v>404.15861714800553</v>
      </c>
      <c r="BV50" s="63">
        <f t="shared" si="194"/>
        <v>8413.9257225398924</v>
      </c>
      <c r="BW50" s="63">
        <f t="shared" si="195"/>
        <v>2944.8740028889624</v>
      </c>
      <c r="BX50" s="63">
        <f t="shared" si="196"/>
        <v>2264.193933602272</v>
      </c>
      <c r="BY50" s="63">
        <f t="shared" si="197"/>
        <v>792.46787676079521</v>
      </c>
      <c r="BZ50" s="63">
        <f t="shared" si="110"/>
        <v>1262.0888583809838</v>
      </c>
      <c r="CA50" s="63">
        <f t="shared" si="111"/>
        <v>441.73110043334435</v>
      </c>
      <c r="CB50" s="63">
        <f t="shared" si="112"/>
        <v>339.62909004034077</v>
      </c>
      <c r="CC50" s="63">
        <f t="shared" si="113"/>
        <v>118.87018151411928</v>
      </c>
      <c r="CD50" s="90">
        <f t="shared" si="114"/>
        <v>213562.39312284329</v>
      </c>
      <c r="CE50" s="90">
        <f t="shared" si="115"/>
        <v>74746.837592995143</v>
      </c>
      <c r="CF50" s="63">
        <f t="shared" si="198"/>
        <v>758.60739885638543</v>
      </c>
      <c r="CG50" s="63">
        <f t="shared" si="199"/>
        <v>265.51258959973489</v>
      </c>
      <c r="CH50" s="63">
        <f t="shared" si="200"/>
        <v>204.14183903181984</v>
      </c>
      <c r="CI50" s="63">
        <f t="shared" si="201"/>
        <v>71.449643661136946</v>
      </c>
      <c r="CJ50" s="63">
        <f t="shared" si="116"/>
        <v>113.79110982845781</v>
      </c>
      <c r="CK50" s="63">
        <f t="shared" si="117"/>
        <v>39.826888439960236</v>
      </c>
      <c r="CL50" s="63">
        <f t="shared" si="118"/>
        <v>30.621275854772975</v>
      </c>
      <c r="CM50" s="63">
        <f t="shared" si="119"/>
        <v>10.717446549170541</v>
      </c>
      <c r="CN50" s="63">
        <f t="shared" si="202"/>
        <v>927.18682082447117</v>
      </c>
      <c r="CO50" s="63">
        <f t="shared" si="203"/>
        <v>324.51538728856491</v>
      </c>
      <c r="CP50" s="63">
        <f t="shared" si="204"/>
        <v>249.50669215000204</v>
      </c>
      <c r="CQ50" s="63">
        <f t="shared" si="205"/>
        <v>87.327342252500713</v>
      </c>
      <c r="CR50" s="63">
        <f t="shared" si="120"/>
        <v>139.07802312367068</v>
      </c>
      <c r="CS50" s="63">
        <f t="shared" si="121"/>
        <v>48.677308093284736</v>
      </c>
      <c r="CT50" s="63">
        <f t="shared" si="122"/>
        <v>37.426003822500306</v>
      </c>
      <c r="CU50" s="63">
        <f t="shared" si="123"/>
        <v>13.099101337875107</v>
      </c>
      <c r="CV50" s="63">
        <f t="shared" si="206"/>
        <v>927.18682082447117</v>
      </c>
      <c r="CW50" s="63">
        <f t="shared" si="207"/>
        <v>324.51538728856491</v>
      </c>
      <c r="CX50" s="63">
        <f t="shared" si="208"/>
        <v>249.50669215000204</v>
      </c>
      <c r="CY50" s="63">
        <f t="shared" si="209"/>
        <v>87.327342252500713</v>
      </c>
      <c r="CZ50" s="63">
        <f t="shared" si="124"/>
        <v>139.07802312367068</v>
      </c>
      <c r="DA50" s="63">
        <f t="shared" si="125"/>
        <v>48.677308093284736</v>
      </c>
      <c r="DB50" s="63">
        <f t="shared" si="126"/>
        <v>37.426003822500306</v>
      </c>
      <c r="DC50" s="63">
        <f t="shared" si="127"/>
        <v>13.099101337875107</v>
      </c>
      <c r="DD50" s="63">
        <f t="shared" si="210"/>
        <v>674.31768787234262</v>
      </c>
      <c r="DE50" s="63">
        <f t="shared" si="211"/>
        <v>236.01119075531992</v>
      </c>
      <c r="DF50" s="63">
        <f t="shared" si="212"/>
        <v>181.45941247272876</v>
      </c>
      <c r="DG50" s="63">
        <f t="shared" si="213"/>
        <v>63.51079436545507</v>
      </c>
      <c r="DH50" s="63">
        <f t="shared" si="128"/>
        <v>101.14765318085139</v>
      </c>
      <c r="DI50" s="63">
        <f t="shared" si="129"/>
        <v>35.401678613297989</v>
      </c>
      <c r="DJ50" s="63">
        <f t="shared" si="130"/>
        <v>27.218911870909313</v>
      </c>
      <c r="DK50" s="63">
        <f t="shared" si="131"/>
        <v>9.5266191548182597</v>
      </c>
      <c r="DL50" s="63">
        <f t="shared" si="214"/>
        <v>716.46254336436414</v>
      </c>
      <c r="DM50" s="63">
        <f t="shared" si="215"/>
        <v>250.76189017752742</v>
      </c>
      <c r="DN50" s="63">
        <f t="shared" si="216"/>
        <v>192.80062575227433</v>
      </c>
      <c r="DO50" s="63">
        <f t="shared" si="217"/>
        <v>67.480219013296008</v>
      </c>
      <c r="DP50" s="63">
        <f t="shared" si="132"/>
        <v>107.46938150465462</v>
      </c>
      <c r="DQ50" s="63">
        <f t="shared" si="133"/>
        <v>37.614283526629109</v>
      </c>
      <c r="DR50" s="63">
        <f t="shared" si="134"/>
        <v>28.920093862841149</v>
      </c>
      <c r="DS50" s="63">
        <f t="shared" si="135"/>
        <v>10.122032851994401</v>
      </c>
      <c r="DT50" s="63">
        <f t="shared" si="218"/>
        <v>210.72427746010709</v>
      </c>
      <c r="DU50" s="63">
        <f t="shared" si="219"/>
        <v>73.753497111037476</v>
      </c>
      <c r="DV50" s="63">
        <f t="shared" si="220"/>
        <v>56.706066397727739</v>
      </c>
      <c r="DW50" s="63">
        <f t="shared" si="221"/>
        <v>19.847123239204709</v>
      </c>
      <c r="DX50" s="63">
        <f t="shared" si="136"/>
        <v>31.608641619016062</v>
      </c>
      <c r="DY50" s="63">
        <f t="shared" si="137"/>
        <v>11.063024566655621</v>
      </c>
      <c r="DZ50" s="63">
        <f t="shared" si="138"/>
        <v>8.5059099596591601</v>
      </c>
      <c r="EA50" s="63">
        <f t="shared" si="139"/>
        <v>2.9770684858807064</v>
      </c>
      <c r="EB50" s="90">
        <f t="shared" si="140"/>
        <v>5348.6068771566979</v>
      </c>
      <c r="EC50" s="90">
        <f t="shared" si="141"/>
        <v>1872.0124070048435</v>
      </c>
      <c r="ED50" s="91">
        <f t="shared" si="222"/>
        <v>218911</v>
      </c>
      <c r="EE50" s="92">
        <f t="shared" si="142"/>
        <v>76618.849999999991</v>
      </c>
      <c r="EF50" s="63">
        <f t="shared" si="223"/>
        <v>17982.133180409401</v>
      </c>
      <c r="EG50" s="63">
        <f t="shared" si="224"/>
        <v>6293.7466131432893</v>
      </c>
      <c r="EH50" s="63">
        <f t="shared" si="225"/>
        <v>113182.90111959037</v>
      </c>
      <c r="EI50" s="63">
        <f t="shared" si="226"/>
        <v>39614.015391856628</v>
      </c>
      <c r="EJ50" s="63">
        <f t="shared" si="143"/>
        <v>2697.3199770614101</v>
      </c>
      <c r="EK50" s="63">
        <f t="shared" si="144"/>
        <v>944.0619919714934</v>
      </c>
      <c r="EL50" s="63">
        <f t="shared" si="145"/>
        <v>16977.435167938555</v>
      </c>
      <c r="EM50" s="63">
        <f t="shared" si="146"/>
        <v>5942.1023087784943</v>
      </c>
      <c r="EN50" s="63">
        <f t="shared" si="227"/>
        <v>21978.162776055935</v>
      </c>
      <c r="EO50" s="63">
        <f t="shared" si="228"/>
        <v>7692.3569716195761</v>
      </c>
      <c r="EP50" s="63">
        <f t="shared" si="229"/>
        <v>138334.65692394378</v>
      </c>
      <c r="EQ50" s="63">
        <f t="shared" si="230"/>
        <v>48417.129923380322</v>
      </c>
      <c r="ER50" s="63">
        <f t="shared" si="147"/>
        <v>3296.72441640839</v>
      </c>
      <c r="ES50" s="63">
        <f t="shared" si="148"/>
        <v>1153.8535457429364</v>
      </c>
      <c r="ET50" s="63">
        <f t="shared" si="149"/>
        <v>20750.198538591565</v>
      </c>
      <c r="EU50" s="63">
        <f t="shared" si="150"/>
        <v>7262.5694885070479</v>
      </c>
      <c r="EV50" s="63">
        <f t="shared" si="231"/>
        <v>22977.170174967567</v>
      </c>
      <c r="EW50" s="63">
        <f t="shared" si="232"/>
        <v>8042.0095612386485</v>
      </c>
      <c r="EX50" s="63">
        <f t="shared" si="233"/>
        <v>144622.59587503216</v>
      </c>
      <c r="EY50" s="63">
        <f t="shared" si="234"/>
        <v>50617.908556261245</v>
      </c>
      <c r="EZ50" s="63">
        <f t="shared" si="151"/>
        <v>3446.5755262451348</v>
      </c>
      <c r="FA50" s="63">
        <f t="shared" si="152"/>
        <v>1206.3014341857972</v>
      </c>
      <c r="FB50" s="63">
        <f t="shared" si="153"/>
        <v>21693.389381254823</v>
      </c>
      <c r="FC50" s="63">
        <f t="shared" si="154"/>
        <v>7592.6862834391868</v>
      </c>
      <c r="FD50" s="63">
        <f t="shared" si="235"/>
        <v>15984.118382586134</v>
      </c>
      <c r="FE50" s="63">
        <f t="shared" si="236"/>
        <v>5594.4414339051464</v>
      </c>
      <c r="FF50" s="63">
        <f t="shared" si="237"/>
        <v>100607.02321741368</v>
      </c>
      <c r="FG50" s="63">
        <f t="shared" si="238"/>
        <v>35212.458126094782</v>
      </c>
      <c r="FH50" s="63">
        <f t="shared" si="155"/>
        <v>2397.6177573879199</v>
      </c>
      <c r="FI50" s="63">
        <f t="shared" si="156"/>
        <v>839.16621508577191</v>
      </c>
      <c r="FJ50" s="63">
        <f t="shared" si="157"/>
        <v>15091.053482612051</v>
      </c>
      <c r="FK50" s="63">
        <f t="shared" si="158"/>
        <v>5281.8687189142174</v>
      </c>
      <c r="FL50" s="63">
        <f t="shared" si="239"/>
        <v>16983.125781497769</v>
      </c>
      <c r="FM50" s="63">
        <f t="shared" si="240"/>
        <v>5944.0940235242188</v>
      </c>
      <c r="FN50" s="63">
        <f t="shared" si="241"/>
        <v>106894.96216850202</v>
      </c>
      <c r="FO50" s="63">
        <f t="shared" si="242"/>
        <v>37413.236758975705</v>
      </c>
      <c r="FP50" s="63">
        <f t="shared" si="159"/>
        <v>2547.4688672246652</v>
      </c>
      <c r="FQ50" s="63">
        <f t="shared" si="160"/>
        <v>891.61410352863277</v>
      </c>
      <c r="FR50" s="63">
        <f t="shared" si="161"/>
        <v>16034.244325275304</v>
      </c>
      <c r="FS50" s="63">
        <f t="shared" si="162"/>
        <v>5611.9855138463554</v>
      </c>
      <c r="FT50" s="63">
        <f t="shared" si="243"/>
        <v>3996.0295956465334</v>
      </c>
      <c r="FU50" s="63">
        <f t="shared" si="244"/>
        <v>1398.6103584762866</v>
      </c>
      <c r="FV50" s="63">
        <f t="shared" si="245"/>
        <v>25151.755804353419</v>
      </c>
      <c r="FW50" s="63">
        <f t="shared" si="246"/>
        <v>8803.1145315236954</v>
      </c>
      <c r="FX50" s="63">
        <f t="shared" si="163"/>
        <v>599.40443934697998</v>
      </c>
      <c r="FY50" s="63">
        <f t="shared" si="164"/>
        <v>209.79155377144298</v>
      </c>
      <c r="FZ50" s="63">
        <f t="shared" si="165"/>
        <v>3772.7633706530128</v>
      </c>
      <c r="GA50" s="63">
        <f t="shared" si="166"/>
        <v>1320.4671797285544</v>
      </c>
      <c r="GB50" s="90">
        <f t="shared" si="247"/>
        <v>728694.63499999873</v>
      </c>
      <c r="GC50" s="93">
        <f t="shared" si="168"/>
        <v>255043.12224999958</v>
      </c>
      <c r="GD50" s="94">
        <f t="shared" si="169"/>
        <v>331661.97224999958</v>
      </c>
    </row>
    <row r="51" spans="1:186" x14ac:dyDescent="0.5">
      <c r="A51" s="19" t="s">
        <v>258</v>
      </c>
      <c r="B51" s="19" t="s">
        <v>40</v>
      </c>
      <c r="C51" s="19" t="s">
        <v>108</v>
      </c>
      <c r="D51" s="19" t="s">
        <v>59</v>
      </c>
      <c r="E51" s="19" t="s">
        <v>117</v>
      </c>
      <c r="F51" s="85">
        <v>168391.9145999999</v>
      </c>
      <c r="G51" s="86">
        <v>109454.74448999994</v>
      </c>
      <c r="H51" s="86">
        <v>5</v>
      </c>
      <c r="I51" s="63">
        <v>1674.045824400896</v>
      </c>
      <c r="J51" s="87">
        <f t="shared" si="77"/>
        <v>9.941367009083801E-3</v>
      </c>
      <c r="K51" s="88">
        <v>109454.74448999994</v>
      </c>
      <c r="L51" s="63">
        <f t="shared" si="170"/>
        <v>1088.1297858605824</v>
      </c>
      <c r="M51" s="63">
        <v>1769.9541755991047</v>
      </c>
      <c r="N51" s="87">
        <f t="shared" si="78"/>
        <v>1.0510921381252029E-2</v>
      </c>
      <c r="O51" s="63">
        <f t="shared" si="79"/>
        <v>1150.4702141394182</v>
      </c>
      <c r="P51" s="63">
        <v>0</v>
      </c>
      <c r="Q51" s="87">
        <f t="shared" si="80"/>
        <v>0</v>
      </c>
      <c r="R51" s="63">
        <f t="shared" si="81"/>
        <v>0</v>
      </c>
      <c r="S51" s="63">
        <v>0</v>
      </c>
      <c r="T51" s="87">
        <f t="shared" si="82"/>
        <v>0</v>
      </c>
      <c r="U51" s="63">
        <f t="shared" si="83"/>
        <v>0</v>
      </c>
      <c r="V51" s="63">
        <v>3444</v>
      </c>
      <c r="W51" s="63">
        <f t="shared" si="171"/>
        <v>2238.6000000000004</v>
      </c>
      <c r="X51" s="88">
        <v>12912.318772593795</v>
      </c>
      <c r="Y51" s="87">
        <f t="shared" si="84"/>
        <v>7.6680158921322711E-2</v>
      </c>
      <c r="Z51" s="88">
        <f t="shared" si="85"/>
        <v>8393.0072021859669</v>
      </c>
      <c r="AA51" s="88">
        <v>152035.5958274061</v>
      </c>
      <c r="AB51" s="87">
        <f t="shared" si="86"/>
        <v>0.9028675526883414</v>
      </c>
      <c r="AC51" s="88">
        <f t="shared" si="87"/>
        <v>98823.137287813966</v>
      </c>
      <c r="AD51" s="63">
        <f t="shared" si="172"/>
        <v>164947.9145999999</v>
      </c>
      <c r="AE51" s="63">
        <f t="shared" si="88"/>
        <v>107216.14448999993</v>
      </c>
      <c r="AF51" s="89">
        <f t="shared" si="173"/>
        <v>168391.9145999999</v>
      </c>
      <c r="AG51" s="89">
        <f t="shared" si="89"/>
        <v>109454.74448999994</v>
      </c>
      <c r="AH51" s="63">
        <f t="shared" si="174"/>
        <v>301.32824839216124</v>
      </c>
      <c r="AI51" s="63">
        <f t="shared" si="175"/>
        <v>195.86336145490483</v>
      </c>
      <c r="AJ51" s="63">
        <f t="shared" si="176"/>
        <v>0</v>
      </c>
      <c r="AK51" s="63">
        <f t="shared" si="177"/>
        <v>0</v>
      </c>
      <c r="AL51" s="63">
        <f t="shared" si="90"/>
        <v>45.199237258824184</v>
      </c>
      <c r="AM51" s="63">
        <f t="shared" si="91"/>
        <v>29.379504218235724</v>
      </c>
      <c r="AN51" s="63">
        <f t="shared" si="92"/>
        <v>0</v>
      </c>
      <c r="AO51" s="63">
        <f t="shared" si="93"/>
        <v>0</v>
      </c>
      <c r="AP51" s="63">
        <f t="shared" si="178"/>
        <v>368.29008136819709</v>
      </c>
      <c r="AQ51" s="63">
        <f t="shared" si="179"/>
        <v>239.38855288932814</v>
      </c>
      <c r="AR51" s="63">
        <f t="shared" si="180"/>
        <v>0</v>
      </c>
      <c r="AS51" s="63">
        <f t="shared" si="181"/>
        <v>0</v>
      </c>
      <c r="AT51" s="63">
        <f t="shared" si="94"/>
        <v>55.243512205229564</v>
      </c>
      <c r="AU51" s="63">
        <f t="shared" si="95"/>
        <v>35.908282933399221</v>
      </c>
      <c r="AV51" s="63">
        <f t="shared" si="96"/>
        <v>0</v>
      </c>
      <c r="AW51" s="63">
        <f t="shared" si="97"/>
        <v>0</v>
      </c>
      <c r="AX51" s="63">
        <f t="shared" si="182"/>
        <v>368.29008136819709</v>
      </c>
      <c r="AY51" s="63">
        <f t="shared" si="183"/>
        <v>239.38855288932814</v>
      </c>
      <c r="AZ51" s="63">
        <f t="shared" si="184"/>
        <v>0</v>
      </c>
      <c r="BA51" s="63">
        <f t="shared" si="185"/>
        <v>0</v>
      </c>
      <c r="BB51" s="63">
        <f t="shared" si="98"/>
        <v>55.243512205229564</v>
      </c>
      <c r="BC51" s="63">
        <f t="shared" si="99"/>
        <v>35.908282933399221</v>
      </c>
      <c r="BD51" s="63">
        <f t="shared" si="100"/>
        <v>0</v>
      </c>
      <c r="BE51" s="63">
        <f t="shared" si="101"/>
        <v>0</v>
      </c>
      <c r="BF51" s="63">
        <f t="shared" si="186"/>
        <v>267.84733190414335</v>
      </c>
      <c r="BG51" s="63">
        <f t="shared" si="187"/>
        <v>174.10076573769319</v>
      </c>
      <c r="BH51" s="63">
        <f t="shared" si="188"/>
        <v>0</v>
      </c>
      <c r="BI51" s="63">
        <f t="shared" si="189"/>
        <v>0</v>
      </c>
      <c r="BJ51" s="63">
        <f t="shared" si="102"/>
        <v>40.1770997856215</v>
      </c>
      <c r="BK51" s="63">
        <f t="shared" si="103"/>
        <v>26.115114860653978</v>
      </c>
      <c r="BL51" s="63">
        <f t="shared" si="104"/>
        <v>0</v>
      </c>
      <c r="BM51" s="63">
        <f t="shared" si="105"/>
        <v>0</v>
      </c>
      <c r="BN51" s="63">
        <f t="shared" si="190"/>
        <v>284.58779014815235</v>
      </c>
      <c r="BO51" s="63">
        <f t="shared" si="191"/>
        <v>184.98206359629901</v>
      </c>
      <c r="BP51" s="63">
        <f t="shared" si="192"/>
        <v>0</v>
      </c>
      <c r="BQ51" s="63">
        <f t="shared" si="193"/>
        <v>0</v>
      </c>
      <c r="BR51" s="63">
        <f t="shared" si="106"/>
        <v>42.688168522222853</v>
      </c>
      <c r="BS51" s="63">
        <f t="shared" si="107"/>
        <v>27.747309539444853</v>
      </c>
      <c r="BT51" s="63">
        <f t="shared" si="108"/>
        <v>0</v>
      </c>
      <c r="BU51" s="63">
        <f t="shared" si="109"/>
        <v>0</v>
      </c>
      <c r="BV51" s="63">
        <f t="shared" si="194"/>
        <v>83.702291220044799</v>
      </c>
      <c r="BW51" s="63">
        <f t="shared" si="195"/>
        <v>54.406489293029125</v>
      </c>
      <c r="BX51" s="63">
        <f t="shared" si="196"/>
        <v>0</v>
      </c>
      <c r="BY51" s="63">
        <f t="shared" si="197"/>
        <v>0</v>
      </c>
      <c r="BZ51" s="63">
        <f t="shared" si="110"/>
        <v>12.55534368300672</v>
      </c>
      <c r="CA51" s="63">
        <f t="shared" si="111"/>
        <v>8.160973393954368</v>
      </c>
      <c r="CB51" s="63">
        <f t="shared" si="112"/>
        <v>0</v>
      </c>
      <c r="CC51" s="63">
        <f t="shared" si="113"/>
        <v>0</v>
      </c>
      <c r="CD51" s="90">
        <f t="shared" si="114"/>
        <v>1674.0458244008962</v>
      </c>
      <c r="CE51" s="90">
        <f t="shared" si="115"/>
        <v>1088.1297858605826</v>
      </c>
      <c r="CF51" s="63">
        <f t="shared" si="198"/>
        <v>318.59175160783883</v>
      </c>
      <c r="CG51" s="63">
        <f t="shared" si="199"/>
        <v>207.08463854509526</v>
      </c>
      <c r="CH51" s="63">
        <f t="shared" si="200"/>
        <v>0</v>
      </c>
      <c r="CI51" s="63">
        <f t="shared" si="201"/>
        <v>0</v>
      </c>
      <c r="CJ51" s="63">
        <f t="shared" si="116"/>
        <v>47.788762741175823</v>
      </c>
      <c r="CK51" s="63">
        <f t="shared" si="117"/>
        <v>31.062695781764287</v>
      </c>
      <c r="CL51" s="63">
        <f t="shared" si="118"/>
        <v>0</v>
      </c>
      <c r="CM51" s="63">
        <f t="shared" si="119"/>
        <v>0</v>
      </c>
      <c r="CN51" s="63">
        <f t="shared" si="202"/>
        <v>389.38991863180303</v>
      </c>
      <c r="CO51" s="63">
        <f t="shared" si="203"/>
        <v>253.10344711067199</v>
      </c>
      <c r="CP51" s="63">
        <f t="shared" si="204"/>
        <v>0</v>
      </c>
      <c r="CQ51" s="63">
        <f t="shared" si="205"/>
        <v>0</v>
      </c>
      <c r="CR51" s="63">
        <f t="shared" si="120"/>
        <v>58.408487794770451</v>
      </c>
      <c r="CS51" s="63">
        <f t="shared" si="121"/>
        <v>37.965517066600796</v>
      </c>
      <c r="CT51" s="63">
        <f t="shared" si="122"/>
        <v>0</v>
      </c>
      <c r="CU51" s="63">
        <f t="shared" si="123"/>
        <v>0</v>
      </c>
      <c r="CV51" s="63">
        <f t="shared" si="206"/>
        <v>389.38991863180303</v>
      </c>
      <c r="CW51" s="63">
        <f t="shared" si="207"/>
        <v>253.10344711067199</v>
      </c>
      <c r="CX51" s="63">
        <f t="shared" si="208"/>
        <v>0</v>
      </c>
      <c r="CY51" s="63">
        <f t="shared" si="209"/>
        <v>0</v>
      </c>
      <c r="CZ51" s="63">
        <f t="shared" si="124"/>
        <v>58.408487794770451</v>
      </c>
      <c r="DA51" s="63">
        <f t="shared" si="125"/>
        <v>37.965517066600796</v>
      </c>
      <c r="DB51" s="63">
        <f t="shared" si="126"/>
        <v>0</v>
      </c>
      <c r="DC51" s="63">
        <f t="shared" si="127"/>
        <v>0</v>
      </c>
      <c r="DD51" s="63">
        <f t="shared" si="210"/>
        <v>283.19266809585673</v>
      </c>
      <c r="DE51" s="63">
        <f t="shared" si="211"/>
        <v>184.07523426230691</v>
      </c>
      <c r="DF51" s="63">
        <f t="shared" si="212"/>
        <v>0</v>
      </c>
      <c r="DG51" s="63">
        <f t="shared" si="213"/>
        <v>0</v>
      </c>
      <c r="DH51" s="63">
        <f t="shared" si="128"/>
        <v>42.478900214378505</v>
      </c>
      <c r="DI51" s="63">
        <f t="shared" si="129"/>
        <v>27.611285139346034</v>
      </c>
      <c r="DJ51" s="63">
        <f t="shared" si="130"/>
        <v>0</v>
      </c>
      <c r="DK51" s="63">
        <f t="shared" si="131"/>
        <v>0</v>
      </c>
      <c r="DL51" s="63">
        <f t="shared" si="214"/>
        <v>300.89220985184784</v>
      </c>
      <c r="DM51" s="63">
        <f t="shared" si="215"/>
        <v>195.57993640370111</v>
      </c>
      <c r="DN51" s="63">
        <f t="shared" si="216"/>
        <v>0</v>
      </c>
      <c r="DO51" s="63">
        <f t="shared" si="217"/>
        <v>0</v>
      </c>
      <c r="DP51" s="63">
        <f t="shared" si="132"/>
        <v>45.133831477777171</v>
      </c>
      <c r="DQ51" s="63">
        <f t="shared" si="133"/>
        <v>29.336990460555164</v>
      </c>
      <c r="DR51" s="63">
        <f t="shared" si="134"/>
        <v>0</v>
      </c>
      <c r="DS51" s="63">
        <f t="shared" si="135"/>
        <v>0</v>
      </c>
      <c r="DT51" s="63">
        <f t="shared" si="218"/>
        <v>88.497708779955246</v>
      </c>
      <c r="DU51" s="63">
        <f t="shared" si="219"/>
        <v>57.52351070697091</v>
      </c>
      <c r="DV51" s="63">
        <f t="shared" si="220"/>
        <v>0</v>
      </c>
      <c r="DW51" s="63">
        <f t="shared" si="221"/>
        <v>0</v>
      </c>
      <c r="DX51" s="63">
        <f t="shared" si="136"/>
        <v>13.274656316993287</v>
      </c>
      <c r="DY51" s="63">
        <f t="shared" si="137"/>
        <v>8.6285266060456358</v>
      </c>
      <c r="DZ51" s="63">
        <f t="shared" si="138"/>
        <v>0</v>
      </c>
      <c r="EA51" s="63">
        <f t="shared" si="139"/>
        <v>0</v>
      </c>
      <c r="EB51" s="90">
        <f t="shared" si="140"/>
        <v>1769.9541755991047</v>
      </c>
      <c r="EC51" s="90">
        <f t="shared" si="141"/>
        <v>1150.4702141394182</v>
      </c>
      <c r="ED51" s="91">
        <f t="shared" si="222"/>
        <v>3444.0000000000009</v>
      </c>
      <c r="EE51" s="92">
        <f t="shared" si="142"/>
        <v>2238.6000000000008</v>
      </c>
      <c r="EF51" s="63">
        <f t="shared" si="223"/>
        <v>2324.217379066883</v>
      </c>
      <c r="EG51" s="63">
        <f t="shared" si="224"/>
        <v>1510.7412963934739</v>
      </c>
      <c r="EH51" s="63">
        <f t="shared" si="225"/>
        <v>27366.407248933097</v>
      </c>
      <c r="EI51" s="63">
        <f t="shared" si="226"/>
        <v>17788.164711806512</v>
      </c>
      <c r="EJ51" s="63">
        <f t="shared" si="143"/>
        <v>348.63260686003247</v>
      </c>
      <c r="EK51" s="63">
        <f t="shared" si="144"/>
        <v>226.61119445902108</v>
      </c>
      <c r="EL51" s="63">
        <f t="shared" si="145"/>
        <v>4104.9610873399643</v>
      </c>
      <c r="EM51" s="63">
        <f t="shared" si="146"/>
        <v>2668.2247067709768</v>
      </c>
      <c r="EN51" s="63">
        <f t="shared" si="227"/>
        <v>2840.7101299706351</v>
      </c>
      <c r="EO51" s="63">
        <f t="shared" si="228"/>
        <v>1846.4615844809127</v>
      </c>
      <c r="EP51" s="63">
        <f t="shared" si="229"/>
        <v>33447.831082029341</v>
      </c>
      <c r="EQ51" s="63">
        <f t="shared" si="230"/>
        <v>21741.090203319072</v>
      </c>
      <c r="ER51" s="63">
        <f t="shared" si="147"/>
        <v>426.10651949559525</v>
      </c>
      <c r="ES51" s="63">
        <f t="shared" si="148"/>
        <v>276.9692376721369</v>
      </c>
      <c r="ET51" s="63">
        <f t="shared" si="149"/>
        <v>5017.174662304401</v>
      </c>
      <c r="EU51" s="63">
        <f t="shared" si="150"/>
        <v>3261.1635304978608</v>
      </c>
      <c r="EV51" s="63">
        <f t="shared" si="231"/>
        <v>2969.833317696573</v>
      </c>
      <c r="EW51" s="63">
        <f t="shared" si="232"/>
        <v>1930.3916565027725</v>
      </c>
      <c r="EX51" s="63">
        <f t="shared" si="233"/>
        <v>34968.187040303405</v>
      </c>
      <c r="EY51" s="63">
        <f t="shared" si="234"/>
        <v>22729.321576197213</v>
      </c>
      <c r="EZ51" s="63">
        <f t="shared" si="151"/>
        <v>445.47499765448595</v>
      </c>
      <c r="FA51" s="63">
        <f t="shared" si="152"/>
        <v>289.55874847541588</v>
      </c>
      <c r="FB51" s="63">
        <f t="shared" si="153"/>
        <v>5245.2280560455101</v>
      </c>
      <c r="FC51" s="63">
        <f t="shared" si="154"/>
        <v>3409.3982364295821</v>
      </c>
      <c r="FD51" s="63">
        <f t="shared" si="235"/>
        <v>2065.9710036150072</v>
      </c>
      <c r="FE51" s="63">
        <f t="shared" si="236"/>
        <v>1342.8811523497548</v>
      </c>
      <c r="FF51" s="63">
        <f t="shared" si="237"/>
        <v>24325.695332384978</v>
      </c>
      <c r="FG51" s="63">
        <f t="shared" si="238"/>
        <v>15811.701966050236</v>
      </c>
      <c r="FH51" s="63">
        <f t="shared" si="155"/>
        <v>309.89565054225108</v>
      </c>
      <c r="FI51" s="63">
        <f t="shared" si="156"/>
        <v>201.4321728524632</v>
      </c>
      <c r="FJ51" s="63">
        <f t="shared" si="157"/>
        <v>3648.8542998577464</v>
      </c>
      <c r="FK51" s="63">
        <f t="shared" si="158"/>
        <v>2371.7552949075352</v>
      </c>
      <c r="FL51" s="63">
        <f t="shared" si="239"/>
        <v>2195.0941913409451</v>
      </c>
      <c r="FM51" s="63">
        <f t="shared" si="240"/>
        <v>1426.8112243716146</v>
      </c>
      <c r="FN51" s="63">
        <f t="shared" si="241"/>
        <v>25846.051290659037</v>
      </c>
      <c r="FO51" s="63">
        <f t="shared" si="242"/>
        <v>16799.933338928375</v>
      </c>
      <c r="FP51" s="63">
        <f t="shared" si="159"/>
        <v>329.26412870114177</v>
      </c>
      <c r="FQ51" s="63">
        <f t="shared" si="160"/>
        <v>214.02168365574218</v>
      </c>
      <c r="FR51" s="63">
        <f t="shared" si="161"/>
        <v>3876.9076935988555</v>
      </c>
      <c r="FS51" s="63">
        <f t="shared" si="162"/>
        <v>2519.990000839256</v>
      </c>
      <c r="FT51" s="63">
        <f t="shared" si="243"/>
        <v>516.49275090375181</v>
      </c>
      <c r="FU51" s="63">
        <f t="shared" si="244"/>
        <v>335.72028808743869</v>
      </c>
      <c r="FV51" s="63">
        <f t="shared" si="245"/>
        <v>6081.4238330962444</v>
      </c>
      <c r="FW51" s="63">
        <f t="shared" si="246"/>
        <v>3952.9254915125589</v>
      </c>
      <c r="FX51" s="63">
        <f t="shared" si="163"/>
        <v>77.473912635562769</v>
      </c>
      <c r="FY51" s="63">
        <f t="shared" si="164"/>
        <v>50.358043213115799</v>
      </c>
      <c r="FZ51" s="63">
        <f t="shared" si="165"/>
        <v>912.21357496443659</v>
      </c>
      <c r="GA51" s="63">
        <f t="shared" si="166"/>
        <v>592.93882372688381</v>
      </c>
      <c r="GB51" s="90">
        <f t="shared" si="247"/>
        <v>164947.9145999999</v>
      </c>
      <c r="GC51" s="93">
        <f t="shared" si="168"/>
        <v>107216.14448999995</v>
      </c>
      <c r="GD51" s="94">
        <f t="shared" si="169"/>
        <v>109454.74448999995</v>
      </c>
    </row>
    <row r="52" spans="1:186" x14ac:dyDescent="0.5">
      <c r="A52" s="19" t="s">
        <v>261</v>
      </c>
      <c r="B52" s="19" t="s">
        <v>29</v>
      </c>
      <c r="C52" s="19" t="s">
        <v>118</v>
      </c>
      <c r="D52" s="19" t="s">
        <v>60</v>
      </c>
      <c r="E52" s="19" t="s">
        <v>119</v>
      </c>
      <c r="F52" s="85">
        <v>54527.494949999964</v>
      </c>
      <c r="G52" s="86">
        <v>35442.871717499977</v>
      </c>
      <c r="H52" s="86">
        <v>3</v>
      </c>
      <c r="I52" s="63">
        <v>0</v>
      </c>
      <c r="J52" s="87">
        <f t="shared" si="77"/>
        <v>0</v>
      </c>
      <c r="K52" s="88">
        <v>35442.871717499977</v>
      </c>
      <c r="L52" s="63">
        <f t="shared" si="170"/>
        <v>0</v>
      </c>
      <c r="M52" s="63">
        <v>0</v>
      </c>
      <c r="N52" s="87">
        <f t="shared" si="78"/>
        <v>0</v>
      </c>
      <c r="O52" s="63">
        <f t="shared" si="79"/>
        <v>0</v>
      </c>
      <c r="P52" s="63">
        <v>0</v>
      </c>
      <c r="Q52" s="87">
        <f t="shared" si="80"/>
        <v>0</v>
      </c>
      <c r="R52" s="63">
        <f t="shared" si="81"/>
        <v>0</v>
      </c>
      <c r="S52" s="63">
        <v>0</v>
      </c>
      <c r="T52" s="87">
        <f t="shared" si="82"/>
        <v>0</v>
      </c>
      <c r="U52" s="63">
        <f t="shared" si="83"/>
        <v>0</v>
      </c>
      <c r="V52" s="63">
        <v>0</v>
      </c>
      <c r="W52" s="63">
        <f t="shared" si="171"/>
        <v>0</v>
      </c>
      <c r="X52" s="88">
        <v>4774.0382813574288</v>
      </c>
      <c r="Y52" s="87">
        <f t="shared" si="84"/>
        <v>8.755286274814339E-2</v>
      </c>
      <c r="Z52" s="88">
        <f t="shared" si="85"/>
        <v>3103.1248828823286</v>
      </c>
      <c r="AA52" s="88">
        <v>49753.456668642539</v>
      </c>
      <c r="AB52" s="87">
        <f t="shared" si="86"/>
        <v>0.91244713725185667</v>
      </c>
      <c r="AC52" s="88">
        <f t="shared" si="87"/>
        <v>32339.74683461765</v>
      </c>
      <c r="AD52" s="63">
        <f t="shared" si="172"/>
        <v>54527.494949999964</v>
      </c>
      <c r="AE52" s="63">
        <f t="shared" si="88"/>
        <v>35442.871717499977</v>
      </c>
      <c r="AF52" s="89">
        <f t="shared" si="173"/>
        <v>54527.494949999964</v>
      </c>
      <c r="AG52" s="89">
        <f t="shared" si="89"/>
        <v>35442.871717499977</v>
      </c>
      <c r="AH52" s="63">
        <f t="shared" si="174"/>
        <v>0</v>
      </c>
      <c r="AI52" s="63">
        <f t="shared" si="175"/>
        <v>0</v>
      </c>
      <c r="AJ52" s="63">
        <f t="shared" si="176"/>
        <v>0</v>
      </c>
      <c r="AK52" s="63">
        <f t="shared" si="177"/>
        <v>0</v>
      </c>
      <c r="AL52" s="63">
        <f t="shared" si="90"/>
        <v>0</v>
      </c>
      <c r="AM52" s="63">
        <f t="shared" si="91"/>
        <v>0</v>
      </c>
      <c r="AN52" s="63">
        <f t="shared" si="92"/>
        <v>0</v>
      </c>
      <c r="AO52" s="63">
        <f t="shared" si="93"/>
        <v>0</v>
      </c>
      <c r="AP52" s="63">
        <f t="shared" si="178"/>
        <v>0</v>
      </c>
      <c r="AQ52" s="63">
        <f t="shared" si="179"/>
        <v>0</v>
      </c>
      <c r="AR52" s="63">
        <f t="shared" si="180"/>
        <v>0</v>
      </c>
      <c r="AS52" s="63">
        <f t="shared" si="181"/>
        <v>0</v>
      </c>
      <c r="AT52" s="63">
        <f t="shared" si="94"/>
        <v>0</v>
      </c>
      <c r="AU52" s="63">
        <f t="shared" si="95"/>
        <v>0</v>
      </c>
      <c r="AV52" s="63">
        <f t="shared" si="96"/>
        <v>0</v>
      </c>
      <c r="AW52" s="63">
        <f t="shared" si="97"/>
        <v>0</v>
      </c>
      <c r="AX52" s="63">
        <f t="shared" si="182"/>
        <v>0</v>
      </c>
      <c r="AY52" s="63">
        <f t="shared" si="183"/>
        <v>0</v>
      </c>
      <c r="AZ52" s="63">
        <f t="shared" si="184"/>
        <v>0</v>
      </c>
      <c r="BA52" s="63">
        <f t="shared" si="185"/>
        <v>0</v>
      </c>
      <c r="BB52" s="63">
        <f t="shared" si="98"/>
        <v>0</v>
      </c>
      <c r="BC52" s="63">
        <f t="shared" si="99"/>
        <v>0</v>
      </c>
      <c r="BD52" s="63">
        <f t="shared" si="100"/>
        <v>0</v>
      </c>
      <c r="BE52" s="63">
        <f t="shared" si="101"/>
        <v>0</v>
      </c>
      <c r="BF52" s="63">
        <f t="shared" si="186"/>
        <v>0</v>
      </c>
      <c r="BG52" s="63">
        <f t="shared" si="187"/>
        <v>0</v>
      </c>
      <c r="BH52" s="63">
        <f t="shared" si="188"/>
        <v>0</v>
      </c>
      <c r="BI52" s="63">
        <f t="shared" si="189"/>
        <v>0</v>
      </c>
      <c r="BJ52" s="63">
        <f t="shared" si="102"/>
        <v>0</v>
      </c>
      <c r="BK52" s="63">
        <f t="shared" si="103"/>
        <v>0</v>
      </c>
      <c r="BL52" s="63">
        <f t="shared" si="104"/>
        <v>0</v>
      </c>
      <c r="BM52" s="63">
        <f t="shared" si="105"/>
        <v>0</v>
      </c>
      <c r="BN52" s="63">
        <f t="shared" si="190"/>
        <v>0</v>
      </c>
      <c r="BO52" s="63">
        <f t="shared" si="191"/>
        <v>0</v>
      </c>
      <c r="BP52" s="63">
        <f t="shared" si="192"/>
        <v>0</v>
      </c>
      <c r="BQ52" s="63">
        <f t="shared" si="193"/>
        <v>0</v>
      </c>
      <c r="BR52" s="63">
        <f t="shared" si="106"/>
        <v>0</v>
      </c>
      <c r="BS52" s="63">
        <f t="shared" si="107"/>
        <v>0</v>
      </c>
      <c r="BT52" s="63">
        <f t="shared" si="108"/>
        <v>0</v>
      </c>
      <c r="BU52" s="63">
        <f t="shared" si="109"/>
        <v>0</v>
      </c>
      <c r="BV52" s="63">
        <f t="shared" si="194"/>
        <v>0</v>
      </c>
      <c r="BW52" s="63">
        <f t="shared" si="195"/>
        <v>0</v>
      </c>
      <c r="BX52" s="63">
        <f t="shared" si="196"/>
        <v>0</v>
      </c>
      <c r="BY52" s="63">
        <f t="shared" si="197"/>
        <v>0</v>
      </c>
      <c r="BZ52" s="63">
        <f t="shared" si="110"/>
        <v>0</v>
      </c>
      <c r="CA52" s="63">
        <f t="shared" si="111"/>
        <v>0</v>
      </c>
      <c r="CB52" s="63">
        <f t="shared" si="112"/>
        <v>0</v>
      </c>
      <c r="CC52" s="63">
        <f t="shared" si="113"/>
        <v>0</v>
      </c>
      <c r="CD52" s="90">
        <f t="shared" si="114"/>
        <v>0</v>
      </c>
      <c r="CE52" s="90">
        <f t="shared" si="115"/>
        <v>0</v>
      </c>
      <c r="CF52" s="63">
        <f t="shared" si="198"/>
        <v>0</v>
      </c>
      <c r="CG52" s="63">
        <f t="shared" si="199"/>
        <v>0</v>
      </c>
      <c r="CH52" s="63">
        <f t="shared" si="200"/>
        <v>0</v>
      </c>
      <c r="CI52" s="63">
        <f t="shared" si="201"/>
        <v>0</v>
      </c>
      <c r="CJ52" s="63">
        <f t="shared" si="116"/>
        <v>0</v>
      </c>
      <c r="CK52" s="63">
        <f t="shared" si="117"/>
        <v>0</v>
      </c>
      <c r="CL52" s="63">
        <f t="shared" si="118"/>
        <v>0</v>
      </c>
      <c r="CM52" s="63">
        <f t="shared" si="119"/>
        <v>0</v>
      </c>
      <c r="CN52" s="63">
        <f t="shared" si="202"/>
        <v>0</v>
      </c>
      <c r="CO52" s="63">
        <f t="shared" si="203"/>
        <v>0</v>
      </c>
      <c r="CP52" s="63">
        <f t="shared" si="204"/>
        <v>0</v>
      </c>
      <c r="CQ52" s="63">
        <f t="shared" si="205"/>
        <v>0</v>
      </c>
      <c r="CR52" s="63">
        <f t="shared" si="120"/>
        <v>0</v>
      </c>
      <c r="CS52" s="63">
        <f t="shared" si="121"/>
        <v>0</v>
      </c>
      <c r="CT52" s="63">
        <f t="shared" si="122"/>
        <v>0</v>
      </c>
      <c r="CU52" s="63">
        <f t="shared" si="123"/>
        <v>0</v>
      </c>
      <c r="CV52" s="63">
        <f t="shared" si="206"/>
        <v>0</v>
      </c>
      <c r="CW52" s="63">
        <f t="shared" si="207"/>
        <v>0</v>
      </c>
      <c r="CX52" s="63">
        <f t="shared" si="208"/>
        <v>0</v>
      </c>
      <c r="CY52" s="63">
        <f t="shared" si="209"/>
        <v>0</v>
      </c>
      <c r="CZ52" s="63">
        <f t="shared" si="124"/>
        <v>0</v>
      </c>
      <c r="DA52" s="63">
        <f t="shared" si="125"/>
        <v>0</v>
      </c>
      <c r="DB52" s="63">
        <f t="shared" si="126"/>
        <v>0</v>
      </c>
      <c r="DC52" s="63">
        <f t="shared" si="127"/>
        <v>0</v>
      </c>
      <c r="DD52" s="63">
        <f t="shared" si="210"/>
        <v>0</v>
      </c>
      <c r="DE52" s="63">
        <f t="shared" si="211"/>
        <v>0</v>
      </c>
      <c r="DF52" s="63">
        <f t="shared" si="212"/>
        <v>0</v>
      </c>
      <c r="DG52" s="63">
        <f t="shared" si="213"/>
        <v>0</v>
      </c>
      <c r="DH52" s="63">
        <f t="shared" si="128"/>
        <v>0</v>
      </c>
      <c r="DI52" s="63">
        <f t="shared" si="129"/>
        <v>0</v>
      </c>
      <c r="DJ52" s="63">
        <f t="shared" si="130"/>
        <v>0</v>
      </c>
      <c r="DK52" s="63">
        <f t="shared" si="131"/>
        <v>0</v>
      </c>
      <c r="DL52" s="63">
        <f t="shared" si="214"/>
        <v>0</v>
      </c>
      <c r="DM52" s="63">
        <f t="shared" si="215"/>
        <v>0</v>
      </c>
      <c r="DN52" s="63">
        <f t="shared" si="216"/>
        <v>0</v>
      </c>
      <c r="DO52" s="63">
        <f t="shared" si="217"/>
        <v>0</v>
      </c>
      <c r="DP52" s="63">
        <f t="shared" si="132"/>
        <v>0</v>
      </c>
      <c r="DQ52" s="63">
        <f t="shared" si="133"/>
        <v>0</v>
      </c>
      <c r="DR52" s="63">
        <f t="shared" si="134"/>
        <v>0</v>
      </c>
      <c r="DS52" s="63">
        <f t="shared" si="135"/>
        <v>0</v>
      </c>
      <c r="DT52" s="63">
        <f t="shared" si="218"/>
        <v>0</v>
      </c>
      <c r="DU52" s="63">
        <f t="shared" si="219"/>
        <v>0</v>
      </c>
      <c r="DV52" s="63">
        <f t="shared" si="220"/>
        <v>0</v>
      </c>
      <c r="DW52" s="63">
        <f t="shared" si="221"/>
        <v>0</v>
      </c>
      <c r="DX52" s="63">
        <f t="shared" si="136"/>
        <v>0</v>
      </c>
      <c r="DY52" s="63">
        <f t="shared" si="137"/>
        <v>0</v>
      </c>
      <c r="DZ52" s="63">
        <f t="shared" si="138"/>
        <v>0</v>
      </c>
      <c r="EA52" s="63">
        <f t="shared" si="139"/>
        <v>0</v>
      </c>
      <c r="EB52" s="90">
        <f t="shared" si="140"/>
        <v>0</v>
      </c>
      <c r="EC52" s="90">
        <f t="shared" si="141"/>
        <v>0</v>
      </c>
      <c r="ED52" s="91">
        <f t="shared" si="222"/>
        <v>0</v>
      </c>
      <c r="EE52" s="92">
        <f t="shared" si="142"/>
        <v>0</v>
      </c>
      <c r="EF52" s="63">
        <f t="shared" si="223"/>
        <v>859.32689064433714</v>
      </c>
      <c r="EG52" s="63">
        <f t="shared" si="224"/>
        <v>558.56247891881912</v>
      </c>
      <c r="EH52" s="63">
        <f t="shared" si="225"/>
        <v>8955.6222003556559</v>
      </c>
      <c r="EI52" s="63">
        <f t="shared" si="226"/>
        <v>5821.1544302311768</v>
      </c>
      <c r="EJ52" s="63">
        <f t="shared" si="143"/>
        <v>128.89903359665055</v>
      </c>
      <c r="EK52" s="63">
        <f t="shared" si="144"/>
        <v>83.78437183782286</v>
      </c>
      <c r="EL52" s="63">
        <f t="shared" si="145"/>
        <v>1343.3433300533484</v>
      </c>
      <c r="EM52" s="63">
        <f t="shared" si="146"/>
        <v>873.17316453467652</v>
      </c>
      <c r="EN52" s="63">
        <f t="shared" si="227"/>
        <v>1050.2884218986344</v>
      </c>
      <c r="EO52" s="63">
        <f t="shared" si="228"/>
        <v>682.6874742341123</v>
      </c>
      <c r="EP52" s="63">
        <f t="shared" si="229"/>
        <v>10945.760467101358</v>
      </c>
      <c r="EQ52" s="63">
        <f t="shared" si="230"/>
        <v>7114.7443036158829</v>
      </c>
      <c r="ER52" s="63">
        <f t="shared" si="147"/>
        <v>157.54326328479516</v>
      </c>
      <c r="ES52" s="63">
        <f t="shared" si="148"/>
        <v>102.40312113511685</v>
      </c>
      <c r="ET52" s="63">
        <f t="shared" si="149"/>
        <v>1641.8640700652036</v>
      </c>
      <c r="EU52" s="63">
        <f t="shared" si="150"/>
        <v>1067.2116455423825</v>
      </c>
      <c r="EV52" s="63">
        <f t="shared" si="231"/>
        <v>1098.0288047122087</v>
      </c>
      <c r="EW52" s="63">
        <f t="shared" si="232"/>
        <v>713.71872306293562</v>
      </c>
      <c r="EX52" s="63">
        <f t="shared" si="233"/>
        <v>11443.295033787785</v>
      </c>
      <c r="EY52" s="63">
        <f t="shared" si="234"/>
        <v>7438.1417719620595</v>
      </c>
      <c r="EZ52" s="63">
        <f t="shared" si="151"/>
        <v>164.70432070683131</v>
      </c>
      <c r="FA52" s="63">
        <f t="shared" si="152"/>
        <v>107.05780845944034</v>
      </c>
      <c r="FB52" s="63">
        <f t="shared" si="153"/>
        <v>1716.4942550681676</v>
      </c>
      <c r="FC52" s="63">
        <f t="shared" si="154"/>
        <v>1115.7212657943089</v>
      </c>
      <c r="FD52" s="63">
        <f t="shared" si="235"/>
        <v>763.84612501718857</v>
      </c>
      <c r="FE52" s="63">
        <f t="shared" si="236"/>
        <v>496.49998126117259</v>
      </c>
      <c r="FF52" s="63">
        <f t="shared" si="237"/>
        <v>7960.5530669828067</v>
      </c>
      <c r="FG52" s="63">
        <f t="shared" si="238"/>
        <v>5174.3594935388237</v>
      </c>
      <c r="FH52" s="63">
        <f t="shared" si="155"/>
        <v>114.57691875257828</v>
      </c>
      <c r="FI52" s="63">
        <f t="shared" si="156"/>
        <v>74.47499718917588</v>
      </c>
      <c r="FJ52" s="63">
        <f t="shared" si="157"/>
        <v>1194.082960047421</v>
      </c>
      <c r="FK52" s="63">
        <f t="shared" si="158"/>
        <v>776.15392403082353</v>
      </c>
      <c r="FL52" s="63">
        <f t="shared" si="239"/>
        <v>811.58650783076291</v>
      </c>
      <c r="FM52" s="63">
        <f t="shared" si="240"/>
        <v>527.53123008999592</v>
      </c>
      <c r="FN52" s="63">
        <f t="shared" si="241"/>
        <v>8458.0876336692327</v>
      </c>
      <c r="FO52" s="63">
        <f t="shared" si="242"/>
        <v>5497.7569618850011</v>
      </c>
      <c r="FP52" s="63">
        <f t="shared" si="159"/>
        <v>121.73797617461443</v>
      </c>
      <c r="FQ52" s="63">
        <f t="shared" si="160"/>
        <v>79.129684513499384</v>
      </c>
      <c r="FR52" s="63">
        <f t="shared" si="161"/>
        <v>1268.7131450503848</v>
      </c>
      <c r="FS52" s="63">
        <f t="shared" si="162"/>
        <v>824.66354428275019</v>
      </c>
      <c r="FT52" s="63">
        <f t="shared" si="243"/>
        <v>190.96153125429714</v>
      </c>
      <c r="FU52" s="63">
        <f t="shared" si="244"/>
        <v>124.12499531529315</v>
      </c>
      <c r="FV52" s="63">
        <f t="shared" si="245"/>
        <v>1990.1382667457017</v>
      </c>
      <c r="FW52" s="63">
        <f t="shared" si="246"/>
        <v>1293.5898733847059</v>
      </c>
      <c r="FX52" s="63">
        <f t="shared" si="163"/>
        <v>28.64422968814457</v>
      </c>
      <c r="FY52" s="63">
        <f t="shared" si="164"/>
        <v>18.61874929729397</v>
      </c>
      <c r="FZ52" s="63">
        <f t="shared" si="165"/>
        <v>298.52074001185525</v>
      </c>
      <c r="GA52" s="63">
        <f t="shared" si="166"/>
        <v>194.03848100770588</v>
      </c>
      <c r="GB52" s="90">
        <f t="shared" si="247"/>
        <v>54527.494949999964</v>
      </c>
      <c r="GC52" s="93">
        <f t="shared" si="168"/>
        <v>35442.871717499984</v>
      </c>
      <c r="GD52" s="94">
        <f t="shared" si="169"/>
        <v>35442.871717499984</v>
      </c>
    </row>
    <row r="53" spans="1:186" x14ac:dyDescent="0.5">
      <c r="A53" s="19" t="s">
        <v>259</v>
      </c>
      <c r="B53" s="19" t="s">
        <v>52</v>
      </c>
      <c r="C53" s="19" t="s">
        <v>120</v>
      </c>
      <c r="D53" s="19" t="s">
        <v>62</v>
      </c>
      <c r="E53" s="19" t="s">
        <v>121</v>
      </c>
      <c r="F53" s="85">
        <v>55379.332324999959</v>
      </c>
      <c r="G53" s="86">
        <v>24920.699546249984</v>
      </c>
      <c r="H53" s="86">
        <v>3.2000000000000006</v>
      </c>
      <c r="I53" s="63">
        <v>7964</v>
      </c>
      <c r="J53" s="87">
        <f t="shared" si="77"/>
        <v>0.1438081621003004</v>
      </c>
      <c r="K53" s="88">
        <v>24920.699546249984</v>
      </c>
      <c r="L53" s="63">
        <f t="shared" si="170"/>
        <v>3583.8</v>
      </c>
      <c r="M53" s="63">
        <v>4000</v>
      </c>
      <c r="N53" s="87">
        <f t="shared" si="78"/>
        <v>7.2229112054394973E-2</v>
      </c>
      <c r="O53" s="63">
        <f t="shared" si="79"/>
        <v>1800</v>
      </c>
      <c r="P53" s="63">
        <v>0</v>
      </c>
      <c r="Q53" s="87">
        <f t="shared" si="80"/>
        <v>0</v>
      </c>
      <c r="R53" s="63">
        <f t="shared" si="81"/>
        <v>0</v>
      </c>
      <c r="S53" s="63">
        <v>0</v>
      </c>
      <c r="T53" s="87">
        <f t="shared" si="82"/>
        <v>0</v>
      </c>
      <c r="U53" s="63">
        <f t="shared" si="83"/>
        <v>0</v>
      </c>
      <c r="V53" s="63">
        <v>11964</v>
      </c>
      <c r="W53" s="63">
        <f t="shared" si="171"/>
        <v>5383.8</v>
      </c>
      <c r="X53" s="88">
        <v>6839.6328327006468</v>
      </c>
      <c r="Y53" s="87">
        <f t="shared" si="84"/>
        <v>0.12350515157101349</v>
      </c>
      <c r="Z53" s="88">
        <f t="shared" si="85"/>
        <v>3077.8347747152916</v>
      </c>
      <c r="AA53" s="88">
        <v>36575.699492299311</v>
      </c>
      <c r="AB53" s="87">
        <f t="shared" si="86"/>
        <v>0.66045757427429108</v>
      </c>
      <c r="AC53" s="88">
        <f t="shared" si="87"/>
        <v>16459.064771534689</v>
      </c>
      <c r="AD53" s="63">
        <f t="shared" si="172"/>
        <v>43415.332324999959</v>
      </c>
      <c r="AE53" s="63">
        <f t="shared" si="88"/>
        <v>19536.899546249981</v>
      </c>
      <c r="AF53" s="89">
        <f t="shared" si="173"/>
        <v>55379.332324999959</v>
      </c>
      <c r="AG53" s="89">
        <f t="shared" si="89"/>
        <v>24920.69954624998</v>
      </c>
      <c r="AH53" s="63">
        <f t="shared" si="174"/>
        <v>1433.52</v>
      </c>
      <c r="AI53" s="63">
        <f t="shared" si="175"/>
        <v>645.08400000000006</v>
      </c>
      <c r="AJ53" s="63">
        <f t="shared" si="176"/>
        <v>0</v>
      </c>
      <c r="AK53" s="63">
        <f t="shared" si="177"/>
        <v>0</v>
      </c>
      <c r="AL53" s="63">
        <f t="shared" si="90"/>
        <v>215.02799999999999</v>
      </c>
      <c r="AM53" s="63">
        <f t="shared" si="91"/>
        <v>96.762600000000006</v>
      </c>
      <c r="AN53" s="63">
        <f t="shared" si="92"/>
        <v>0</v>
      </c>
      <c r="AO53" s="63">
        <f t="shared" si="93"/>
        <v>0</v>
      </c>
      <c r="AP53" s="63">
        <f t="shared" si="178"/>
        <v>1752.08</v>
      </c>
      <c r="AQ53" s="63">
        <f t="shared" si="179"/>
        <v>788.43600000000004</v>
      </c>
      <c r="AR53" s="63">
        <f t="shared" si="180"/>
        <v>0</v>
      </c>
      <c r="AS53" s="63">
        <f t="shared" si="181"/>
        <v>0</v>
      </c>
      <c r="AT53" s="63">
        <f t="shared" si="94"/>
        <v>262.81199999999995</v>
      </c>
      <c r="AU53" s="63">
        <f t="shared" si="95"/>
        <v>118.2654</v>
      </c>
      <c r="AV53" s="63">
        <f t="shared" si="96"/>
        <v>0</v>
      </c>
      <c r="AW53" s="63">
        <f t="shared" si="97"/>
        <v>0</v>
      </c>
      <c r="AX53" s="63">
        <f t="shared" si="182"/>
        <v>1752.08</v>
      </c>
      <c r="AY53" s="63">
        <f t="shared" si="183"/>
        <v>788.43600000000004</v>
      </c>
      <c r="AZ53" s="63">
        <f t="shared" si="184"/>
        <v>0</v>
      </c>
      <c r="BA53" s="63">
        <f t="shared" si="185"/>
        <v>0</v>
      </c>
      <c r="BB53" s="63">
        <f t="shared" si="98"/>
        <v>262.81199999999995</v>
      </c>
      <c r="BC53" s="63">
        <f t="shared" si="99"/>
        <v>118.2654</v>
      </c>
      <c r="BD53" s="63">
        <f t="shared" si="100"/>
        <v>0</v>
      </c>
      <c r="BE53" s="63">
        <f t="shared" si="101"/>
        <v>0</v>
      </c>
      <c r="BF53" s="63">
        <f t="shared" si="186"/>
        <v>1274.24</v>
      </c>
      <c r="BG53" s="63">
        <f t="shared" si="187"/>
        <v>573.40800000000002</v>
      </c>
      <c r="BH53" s="63">
        <f t="shared" si="188"/>
        <v>0</v>
      </c>
      <c r="BI53" s="63">
        <f t="shared" si="189"/>
        <v>0</v>
      </c>
      <c r="BJ53" s="63">
        <f t="shared" si="102"/>
        <v>191.136</v>
      </c>
      <c r="BK53" s="63">
        <f t="shared" si="103"/>
        <v>86.011200000000002</v>
      </c>
      <c r="BL53" s="63">
        <f t="shared" si="104"/>
        <v>0</v>
      </c>
      <c r="BM53" s="63">
        <f t="shared" si="105"/>
        <v>0</v>
      </c>
      <c r="BN53" s="63">
        <f t="shared" si="190"/>
        <v>1353.88</v>
      </c>
      <c r="BO53" s="63">
        <f t="shared" si="191"/>
        <v>609.24600000000009</v>
      </c>
      <c r="BP53" s="63">
        <f t="shared" si="192"/>
        <v>0</v>
      </c>
      <c r="BQ53" s="63">
        <f t="shared" si="193"/>
        <v>0</v>
      </c>
      <c r="BR53" s="63">
        <f t="shared" si="106"/>
        <v>203.08200000000002</v>
      </c>
      <c r="BS53" s="63">
        <f t="shared" si="107"/>
        <v>91.386900000000011</v>
      </c>
      <c r="BT53" s="63">
        <f t="shared" si="108"/>
        <v>0</v>
      </c>
      <c r="BU53" s="63">
        <f t="shared" si="109"/>
        <v>0</v>
      </c>
      <c r="BV53" s="63">
        <f t="shared" si="194"/>
        <v>398.20000000000005</v>
      </c>
      <c r="BW53" s="63">
        <f t="shared" si="195"/>
        <v>179.19000000000003</v>
      </c>
      <c r="BX53" s="63">
        <f t="shared" si="196"/>
        <v>0</v>
      </c>
      <c r="BY53" s="63">
        <f t="shared" si="197"/>
        <v>0</v>
      </c>
      <c r="BZ53" s="63">
        <f t="shared" si="110"/>
        <v>59.730000000000004</v>
      </c>
      <c r="CA53" s="63">
        <f t="shared" si="111"/>
        <v>26.878500000000003</v>
      </c>
      <c r="CB53" s="63">
        <f t="shared" si="112"/>
        <v>0</v>
      </c>
      <c r="CC53" s="63">
        <f t="shared" si="113"/>
        <v>0</v>
      </c>
      <c r="CD53" s="90">
        <f t="shared" si="114"/>
        <v>7964</v>
      </c>
      <c r="CE53" s="90">
        <f t="shared" si="115"/>
        <v>3583.8</v>
      </c>
      <c r="CF53" s="63">
        <f t="shared" si="198"/>
        <v>720</v>
      </c>
      <c r="CG53" s="63">
        <f t="shared" si="199"/>
        <v>324</v>
      </c>
      <c r="CH53" s="63">
        <f t="shared" si="200"/>
        <v>0</v>
      </c>
      <c r="CI53" s="63">
        <f t="shared" si="201"/>
        <v>0</v>
      </c>
      <c r="CJ53" s="63">
        <f t="shared" si="116"/>
        <v>108</v>
      </c>
      <c r="CK53" s="63">
        <f t="shared" si="117"/>
        <v>48.6</v>
      </c>
      <c r="CL53" s="63">
        <f t="shared" si="118"/>
        <v>0</v>
      </c>
      <c r="CM53" s="63">
        <f t="shared" si="119"/>
        <v>0</v>
      </c>
      <c r="CN53" s="63">
        <f t="shared" si="202"/>
        <v>880</v>
      </c>
      <c r="CO53" s="63">
        <f t="shared" si="203"/>
        <v>396</v>
      </c>
      <c r="CP53" s="63">
        <f t="shared" si="204"/>
        <v>0</v>
      </c>
      <c r="CQ53" s="63">
        <f t="shared" si="205"/>
        <v>0</v>
      </c>
      <c r="CR53" s="63">
        <f t="shared" si="120"/>
        <v>132</v>
      </c>
      <c r="CS53" s="63">
        <f t="shared" si="121"/>
        <v>59.4</v>
      </c>
      <c r="CT53" s="63">
        <f t="shared" si="122"/>
        <v>0</v>
      </c>
      <c r="CU53" s="63">
        <f t="shared" si="123"/>
        <v>0</v>
      </c>
      <c r="CV53" s="63">
        <f t="shared" si="206"/>
        <v>880</v>
      </c>
      <c r="CW53" s="63">
        <f t="shared" si="207"/>
        <v>396</v>
      </c>
      <c r="CX53" s="63">
        <f t="shared" si="208"/>
        <v>0</v>
      </c>
      <c r="CY53" s="63">
        <f t="shared" si="209"/>
        <v>0</v>
      </c>
      <c r="CZ53" s="63">
        <f t="shared" si="124"/>
        <v>132</v>
      </c>
      <c r="DA53" s="63">
        <f t="shared" si="125"/>
        <v>59.4</v>
      </c>
      <c r="DB53" s="63">
        <f t="shared" si="126"/>
        <v>0</v>
      </c>
      <c r="DC53" s="63">
        <f t="shared" si="127"/>
        <v>0</v>
      </c>
      <c r="DD53" s="63">
        <f t="shared" si="210"/>
        <v>640</v>
      </c>
      <c r="DE53" s="63">
        <f t="shared" si="211"/>
        <v>288</v>
      </c>
      <c r="DF53" s="63">
        <f t="shared" si="212"/>
        <v>0</v>
      </c>
      <c r="DG53" s="63">
        <f t="shared" si="213"/>
        <v>0</v>
      </c>
      <c r="DH53" s="63">
        <f t="shared" si="128"/>
        <v>96</v>
      </c>
      <c r="DI53" s="63">
        <f t="shared" si="129"/>
        <v>43.199999999999996</v>
      </c>
      <c r="DJ53" s="63">
        <f t="shared" si="130"/>
        <v>0</v>
      </c>
      <c r="DK53" s="63">
        <f t="shared" si="131"/>
        <v>0</v>
      </c>
      <c r="DL53" s="63">
        <f t="shared" si="214"/>
        <v>680</v>
      </c>
      <c r="DM53" s="63">
        <f t="shared" si="215"/>
        <v>306</v>
      </c>
      <c r="DN53" s="63">
        <f t="shared" si="216"/>
        <v>0</v>
      </c>
      <c r="DO53" s="63">
        <f t="shared" si="217"/>
        <v>0</v>
      </c>
      <c r="DP53" s="63">
        <f t="shared" si="132"/>
        <v>102</v>
      </c>
      <c r="DQ53" s="63">
        <f t="shared" si="133"/>
        <v>45.9</v>
      </c>
      <c r="DR53" s="63">
        <f t="shared" si="134"/>
        <v>0</v>
      </c>
      <c r="DS53" s="63">
        <f t="shared" si="135"/>
        <v>0</v>
      </c>
      <c r="DT53" s="63">
        <f t="shared" si="218"/>
        <v>200</v>
      </c>
      <c r="DU53" s="63">
        <f t="shared" si="219"/>
        <v>90</v>
      </c>
      <c r="DV53" s="63">
        <f t="shared" si="220"/>
        <v>0</v>
      </c>
      <c r="DW53" s="63">
        <f t="shared" si="221"/>
        <v>0</v>
      </c>
      <c r="DX53" s="63">
        <f t="shared" si="136"/>
        <v>30</v>
      </c>
      <c r="DY53" s="63">
        <f t="shared" si="137"/>
        <v>13.5</v>
      </c>
      <c r="DZ53" s="63">
        <f t="shared" si="138"/>
        <v>0</v>
      </c>
      <c r="EA53" s="63">
        <f t="shared" si="139"/>
        <v>0</v>
      </c>
      <c r="EB53" s="90">
        <f t="shared" si="140"/>
        <v>4000</v>
      </c>
      <c r="EC53" s="90">
        <f t="shared" si="141"/>
        <v>1800</v>
      </c>
      <c r="ED53" s="91">
        <f t="shared" si="222"/>
        <v>11964</v>
      </c>
      <c r="EE53" s="92">
        <f t="shared" si="142"/>
        <v>5383.8</v>
      </c>
      <c r="EF53" s="63">
        <f t="shared" si="223"/>
        <v>1231.1339098861163</v>
      </c>
      <c r="EG53" s="63">
        <f t="shared" si="224"/>
        <v>554.01025944875244</v>
      </c>
      <c r="EH53" s="63">
        <f t="shared" si="225"/>
        <v>6583.6259086138753</v>
      </c>
      <c r="EI53" s="63">
        <f t="shared" si="226"/>
        <v>2962.6316588762438</v>
      </c>
      <c r="EJ53" s="63">
        <f t="shared" si="143"/>
        <v>184.67008648291744</v>
      </c>
      <c r="EK53" s="63">
        <f t="shared" si="144"/>
        <v>83.101538917312865</v>
      </c>
      <c r="EL53" s="63">
        <f t="shared" si="145"/>
        <v>987.5438862920812</v>
      </c>
      <c r="EM53" s="63">
        <f t="shared" si="146"/>
        <v>444.39474883143657</v>
      </c>
      <c r="EN53" s="63">
        <f t="shared" si="227"/>
        <v>1504.7192231941424</v>
      </c>
      <c r="EO53" s="63">
        <f t="shared" si="228"/>
        <v>677.12365043736418</v>
      </c>
      <c r="EP53" s="63">
        <f t="shared" si="229"/>
        <v>8046.6538883058483</v>
      </c>
      <c r="EQ53" s="63">
        <f t="shared" si="230"/>
        <v>3620.9942497376319</v>
      </c>
      <c r="ER53" s="63">
        <f t="shared" si="147"/>
        <v>225.70788347912136</v>
      </c>
      <c r="ES53" s="63">
        <f t="shared" si="148"/>
        <v>101.56854756560462</v>
      </c>
      <c r="ET53" s="63">
        <f t="shared" si="149"/>
        <v>1206.9980832458773</v>
      </c>
      <c r="EU53" s="63">
        <f t="shared" si="150"/>
        <v>543.14913746064474</v>
      </c>
      <c r="EV53" s="63">
        <f t="shared" si="231"/>
        <v>1573.1155515211487</v>
      </c>
      <c r="EW53" s="63">
        <f t="shared" si="232"/>
        <v>707.90199818451708</v>
      </c>
      <c r="EX53" s="63">
        <f t="shared" si="233"/>
        <v>8412.4108832288421</v>
      </c>
      <c r="EY53" s="63">
        <f t="shared" si="234"/>
        <v>3785.5848974529786</v>
      </c>
      <c r="EZ53" s="63">
        <f t="shared" si="151"/>
        <v>235.96733272817229</v>
      </c>
      <c r="FA53" s="63">
        <f t="shared" si="152"/>
        <v>106.18529972767756</v>
      </c>
      <c r="FB53" s="63">
        <f t="shared" si="153"/>
        <v>1261.8616324843263</v>
      </c>
      <c r="FC53" s="63">
        <f t="shared" si="154"/>
        <v>567.83773461794681</v>
      </c>
      <c r="FD53" s="63">
        <f t="shared" si="235"/>
        <v>1094.3412532321036</v>
      </c>
      <c r="FE53" s="63">
        <f t="shared" si="236"/>
        <v>492.45356395444668</v>
      </c>
      <c r="FF53" s="63">
        <f t="shared" si="237"/>
        <v>5852.1119187678896</v>
      </c>
      <c r="FG53" s="63">
        <f t="shared" si="238"/>
        <v>2633.4503634455505</v>
      </c>
      <c r="FH53" s="63">
        <f t="shared" si="155"/>
        <v>164.15118798481552</v>
      </c>
      <c r="FI53" s="63">
        <f t="shared" si="156"/>
        <v>73.868034593166996</v>
      </c>
      <c r="FJ53" s="63">
        <f t="shared" si="157"/>
        <v>877.81678781518337</v>
      </c>
      <c r="FK53" s="63">
        <f t="shared" si="158"/>
        <v>395.01755451683255</v>
      </c>
      <c r="FL53" s="63">
        <f t="shared" si="239"/>
        <v>1162.7375815591101</v>
      </c>
      <c r="FM53" s="63">
        <f t="shared" si="240"/>
        <v>523.23191170159964</v>
      </c>
      <c r="FN53" s="63">
        <f t="shared" si="241"/>
        <v>6217.8689136908833</v>
      </c>
      <c r="FO53" s="63">
        <f t="shared" si="242"/>
        <v>2798.0410111608976</v>
      </c>
      <c r="FP53" s="63">
        <f t="shared" si="159"/>
        <v>174.41063723386651</v>
      </c>
      <c r="FQ53" s="63">
        <f t="shared" si="160"/>
        <v>78.484786755239938</v>
      </c>
      <c r="FR53" s="63">
        <f t="shared" si="161"/>
        <v>932.68033705363246</v>
      </c>
      <c r="FS53" s="63">
        <f t="shared" si="162"/>
        <v>419.70615167413462</v>
      </c>
      <c r="FT53" s="63">
        <f t="shared" si="243"/>
        <v>273.58531330802589</v>
      </c>
      <c r="FU53" s="63">
        <f t="shared" si="244"/>
        <v>123.11339098861167</v>
      </c>
      <c r="FV53" s="63">
        <f t="shared" si="245"/>
        <v>1463.0279796919724</v>
      </c>
      <c r="FW53" s="63">
        <f t="shared" si="246"/>
        <v>658.36259086138762</v>
      </c>
      <c r="FX53" s="63">
        <f t="shared" si="163"/>
        <v>41.03779699620388</v>
      </c>
      <c r="FY53" s="63">
        <f t="shared" si="164"/>
        <v>18.467008648291749</v>
      </c>
      <c r="FZ53" s="63">
        <f t="shared" si="165"/>
        <v>219.45419695379584</v>
      </c>
      <c r="GA53" s="63">
        <f t="shared" si="166"/>
        <v>98.754388629208137</v>
      </c>
      <c r="GB53" s="90">
        <f t="shared" si="247"/>
        <v>43415.332324999959</v>
      </c>
      <c r="GC53" s="93">
        <f t="shared" si="168"/>
        <v>19536.899546249981</v>
      </c>
      <c r="GD53" s="94">
        <f t="shared" si="169"/>
        <v>24920.69954624998</v>
      </c>
    </row>
    <row r="54" spans="1:186" x14ac:dyDescent="0.5">
      <c r="A54" s="19" t="s">
        <v>260</v>
      </c>
      <c r="B54" s="19" t="s">
        <v>90</v>
      </c>
      <c r="C54" s="19" t="s">
        <v>122</v>
      </c>
      <c r="D54" s="19" t="s">
        <v>63</v>
      </c>
      <c r="E54" s="19" t="s">
        <v>123</v>
      </c>
      <c r="F54" s="85">
        <v>389620.10459999961</v>
      </c>
      <c r="G54" s="86">
        <v>175329.04706999983</v>
      </c>
      <c r="H54" s="86">
        <v>3.2</v>
      </c>
      <c r="I54" s="63">
        <v>0</v>
      </c>
      <c r="J54" s="87">
        <f t="shared" si="77"/>
        <v>0</v>
      </c>
      <c r="K54" s="88">
        <v>175329.04706999983</v>
      </c>
      <c r="L54" s="63">
        <f t="shared" si="170"/>
        <v>0</v>
      </c>
      <c r="M54" s="63">
        <v>0</v>
      </c>
      <c r="N54" s="87">
        <f t="shared" si="78"/>
        <v>0</v>
      </c>
      <c r="O54" s="63">
        <f t="shared" si="79"/>
        <v>0</v>
      </c>
      <c r="P54" s="63">
        <v>0</v>
      </c>
      <c r="Q54" s="87">
        <f t="shared" si="80"/>
        <v>0</v>
      </c>
      <c r="R54" s="63">
        <f t="shared" si="81"/>
        <v>0</v>
      </c>
      <c r="S54" s="63">
        <v>0</v>
      </c>
      <c r="T54" s="87">
        <f t="shared" si="82"/>
        <v>0</v>
      </c>
      <c r="U54" s="63">
        <f t="shared" si="83"/>
        <v>0</v>
      </c>
      <c r="V54" s="63">
        <v>0</v>
      </c>
      <c r="W54" s="63">
        <f t="shared" si="171"/>
        <v>0</v>
      </c>
      <c r="X54" s="88">
        <v>163081.02104676422</v>
      </c>
      <c r="Y54" s="87">
        <f t="shared" si="84"/>
        <v>0.41856418373017495</v>
      </c>
      <c r="Z54" s="88">
        <f t="shared" si="85"/>
        <v>73386.459471043898</v>
      </c>
      <c r="AA54" s="88">
        <v>226539.08355323542</v>
      </c>
      <c r="AB54" s="87">
        <f t="shared" si="86"/>
        <v>0.5814358162698251</v>
      </c>
      <c r="AC54" s="88">
        <f t="shared" si="87"/>
        <v>101942.58759895594</v>
      </c>
      <c r="AD54" s="63">
        <f t="shared" si="172"/>
        <v>389620.10459999961</v>
      </c>
      <c r="AE54" s="63">
        <f t="shared" si="88"/>
        <v>175329.04706999986</v>
      </c>
      <c r="AF54" s="89">
        <f t="shared" si="173"/>
        <v>389620.10459999961</v>
      </c>
      <c r="AG54" s="89">
        <f t="shared" si="89"/>
        <v>175329.04706999986</v>
      </c>
      <c r="AH54" s="63">
        <f t="shared" si="174"/>
        <v>0</v>
      </c>
      <c r="AI54" s="63">
        <f t="shared" si="175"/>
        <v>0</v>
      </c>
      <c r="AJ54" s="63">
        <f t="shared" si="176"/>
        <v>0</v>
      </c>
      <c r="AK54" s="63">
        <f t="shared" si="177"/>
        <v>0</v>
      </c>
      <c r="AL54" s="63">
        <f t="shared" si="90"/>
        <v>0</v>
      </c>
      <c r="AM54" s="63">
        <f t="shared" si="91"/>
        <v>0</v>
      </c>
      <c r="AN54" s="63">
        <f t="shared" si="92"/>
        <v>0</v>
      </c>
      <c r="AO54" s="63">
        <f t="shared" si="93"/>
        <v>0</v>
      </c>
      <c r="AP54" s="63">
        <f t="shared" si="178"/>
        <v>0</v>
      </c>
      <c r="AQ54" s="63">
        <f t="shared" si="179"/>
        <v>0</v>
      </c>
      <c r="AR54" s="63">
        <f t="shared" si="180"/>
        <v>0</v>
      </c>
      <c r="AS54" s="63">
        <f t="shared" si="181"/>
        <v>0</v>
      </c>
      <c r="AT54" s="63">
        <f t="shared" si="94"/>
        <v>0</v>
      </c>
      <c r="AU54" s="63">
        <f t="shared" si="95"/>
        <v>0</v>
      </c>
      <c r="AV54" s="63">
        <f t="shared" si="96"/>
        <v>0</v>
      </c>
      <c r="AW54" s="63">
        <f t="shared" si="97"/>
        <v>0</v>
      </c>
      <c r="AX54" s="63">
        <f t="shared" si="182"/>
        <v>0</v>
      </c>
      <c r="AY54" s="63">
        <f t="shared" si="183"/>
        <v>0</v>
      </c>
      <c r="AZ54" s="63">
        <f t="shared" si="184"/>
        <v>0</v>
      </c>
      <c r="BA54" s="63">
        <f t="shared" si="185"/>
        <v>0</v>
      </c>
      <c r="BB54" s="63">
        <f t="shared" si="98"/>
        <v>0</v>
      </c>
      <c r="BC54" s="63">
        <f t="shared" si="99"/>
        <v>0</v>
      </c>
      <c r="BD54" s="63">
        <f t="shared" si="100"/>
        <v>0</v>
      </c>
      <c r="BE54" s="63">
        <f t="shared" si="101"/>
        <v>0</v>
      </c>
      <c r="BF54" s="63">
        <f t="shared" si="186"/>
        <v>0</v>
      </c>
      <c r="BG54" s="63">
        <f t="shared" si="187"/>
        <v>0</v>
      </c>
      <c r="BH54" s="63">
        <f t="shared" si="188"/>
        <v>0</v>
      </c>
      <c r="BI54" s="63">
        <f t="shared" si="189"/>
        <v>0</v>
      </c>
      <c r="BJ54" s="63">
        <f t="shared" si="102"/>
        <v>0</v>
      </c>
      <c r="BK54" s="63">
        <f t="shared" si="103"/>
        <v>0</v>
      </c>
      <c r="BL54" s="63">
        <f t="shared" si="104"/>
        <v>0</v>
      </c>
      <c r="BM54" s="63">
        <f t="shared" si="105"/>
        <v>0</v>
      </c>
      <c r="BN54" s="63">
        <f t="shared" si="190"/>
        <v>0</v>
      </c>
      <c r="BO54" s="63">
        <f t="shared" si="191"/>
        <v>0</v>
      </c>
      <c r="BP54" s="63">
        <f t="shared" si="192"/>
        <v>0</v>
      </c>
      <c r="BQ54" s="63">
        <f t="shared" si="193"/>
        <v>0</v>
      </c>
      <c r="BR54" s="63">
        <f t="shared" si="106"/>
        <v>0</v>
      </c>
      <c r="BS54" s="63">
        <f t="shared" si="107"/>
        <v>0</v>
      </c>
      <c r="BT54" s="63">
        <f t="shared" si="108"/>
        <v>0</v>
      </c>
      <c r="BU54" s="63">
        <f t="shared" si="109"/>
        <v>0</v>
      </c>
      <c r="BV54" s="63">
        <f t="shared" si="194"/>
        <v>0</v>
      </c>
      <c r="BW54" s="63">
        <f t="shared" si="195"/>
        <v>0</v>
      </c>
      <c r="BX54" s="63">
        <f t="shared" si="196"/>
        <v>0</v>
      </c>
      <c r="BY54" s="63">
        <f t="shared" si="197"/>
        <v>0</v>
      </c>
      <c r="BZ54" s="63">
        <f t="shared" si="110"/>
        <v>0</v>
      </c>
      <c r="CA54" s="63">
        <f t="shared" si="111"/>
        <v>0</v>
      </c>
      <c r="CB54" s="63">
        <f t="shared" si="112"/>
        <v>0</v>
      </c>
      <c r="CC54" s="63">
        <f t="shared" si="113"/>
        <v>0</v>
      </c>
      <c r="CD54" s="90">
        <f t="shared" si="114"/>
        <v>0</v>
      </c>
      <c r="CE54" s="90">
        <f t="shared" si="115"/>
        <v>0</v>
      </c>
      <c r="CF54" s="63">
        <f t="shared" si="198"/>
        <v>0</v>
      </c>
      <c r="CG54" s="63">
        <f t="shared" si="199"/>
        <v>0</v>
      </c>
      <c r="CH54" s="63">
        <f t="shared" si="200"/>
        <v>0</v>
      </c>
      <c r="CI54" s="63">
        <f t="shared" si="201"/>
        <v>0</v>
      </c>
      <c r="CJ54" s="63">
        <f t="shared" si="116"/>
        <v>0</v>
      </c>
      <c r="CK54" s="63">
        <f t="shared" si="117"/>
        <v>0</v>
      </c>
      <c r="CL54" s="63">
        <f t="shared" si="118"/>
        <v>0</v>
      </c>
      <c r="CM54" s="63">
        <f t="shared" si="119"/>
        <v>0</v>
      </c>
      <c r="CN54" s="63">
        <f t="shared" si="202"/>
        <v>0</v>
      </c>
      <c r="CO54" s="63">
        <f t="shared" si="203"/>
        <v>0</v>
      </c>
      <c r="CP54" s="63">
        <f t="shared" si="204"/>
        <v>0</v>
      </c>
      <c r="CQ54" s="63">
        <f t="shared" si="205"/>
        <v>0</v>
      </c>
      <c r="CR54" s="63">
        <f t="shared" si="120"/>
        <v>0</v>
      </c>
      <c r="CS54" s="63">
        <f t="shared" si="121"/>
        <v>0</v>
      </c>
      <c r="CT54" s="63">
        <f t="shared" si="122"/>
        <v>0</v>
      </c>
      <c r="CU54" s="63">
        <f t="shared" si="123"/>
        <v>0</v>
      </c>
      <c r="CV54" s="63">
        <f t="shared" si="206"/>
        <v>0</v>
      </c>
      <c r="CW54" s="63">
        <f t="shared" si="207"/>
        <v>0</v>
      </c>
      <c r="CX54" s="63">
        <f t="shared" si="208"/>
        <v>0</v>
      </c>
      <c r="CY54" s="63">
        <f t="shared" si="209"/>
        <v>0</v>
      </c>
      <c r="CZ54" s="63">
        <f t="shared" si="124"/>
        <v>0</v>
      </c>
      <c r="DA54" s="63">
        <f t="shared" si="125"/>
        <v>0</v>
      </c>
      <c r="DB54" s="63">
        <f t="shared" si="126"/>
        <v>0</v>
      </c>
      <c r="DC54" s="63">
        <f t="shared" si="127"/>
        <v>0</v>
      </c>
      <c r="DD54" s="63">
        <f t="shared" si="210"/>
        <v>0</v>
      </c>
      <c r="DE54" s="63">
        <f t="shared" si="211"/>
        <v>0</v>
      </c>
      <c r="DF54" s="63">
        <f t="shared" si="212"/>
        <v>0</v>
      </c>
      <c r="DG54" s="63">
        <f t="shared" si="213"/>
        <v>0</v>
      </c>
      <c r="DH54" s="63">
        <f t="shared" si="128"/>
        <v>0</v>
      </c>
      <c r="DI54" s="63">
        <f t="shared" si="129"/>
        <v>0</v>
      </c>
      <c r="DJ54" s="63">
        <f t="shared" si="130"/>
        <v>0</v>
      </c>
      <c r="DK54" s="63">
        <f t="shared" si="131"/>
        <v>0</v>
      </c>
      <c r="DL54" s="63">
        <f t="shared" si="214"/>
        <v>0</v>
      </c>
      <c r="DM54" s="63">
        <f t="shared" si="215"/>
        <v>0</v>
      </c>
      <c r="DN54" s="63">
        <f t="shared" si="216"/>
        <v>0</v>
      </c>
      <c r="DO54" s="63">
        <f t="shared" si="217"/>
        <v>0</v>
      </c>
      <c r="DP54" s="63">
        <f t="shared" si="132"/>
        <v>0</v>
      </c>
      <c r="DQ54" s="63">
        <f t="shared" si="133"/>
        <v>0</v>
      </c>
      <c r="DR54" s="63">
        <f t="shared" si="134"/>
        <v>0</v>
      </c>
      <c r="DS54" s="63">
        <f t="shared" si="135"/>
        <v>0</v>
      </c>
      <c r="DT54" s="63">
        <f t="shared" si="218"/>
        <v>0</v>
      </c>
      <c r="DU54" s="63">
        <f t="shared" si="219"/>
        <v>0</v>
      </c>
      <c r="DV54" s="63">
        <f t="shared" si="220"/>
        <v>0</v>
      </c>
      <c r="DW54" s="63">
        <f t="shared" si="221"/>
        <v>0</v>
      </c>
      <c r="DX54" s="63">
        <f t="shared" si="136"/>
        <v>0</v>
      </c>
      <c r="DY54" s="63">
        <f t="shared" si="137"/>
        <v>0</v>
      </c>
      <c r="DZ54" s="63">
        <f t="shared" si="138"/>
        <v>0</v>
      </c>
      <c r="EA54" s="63">
        <f t="shared" si="139"/>
        <v>0</v>
      </c>
      <c r="EB54" s="90">
        <f t="shared" si="140"/>
        <v>0</v>
      </c>
      <c r="EC54" s="90">
        <f t="shared" si="141"/>
        <v>0</v>
      </c>
      <c r="ED54" s="91">
        <f t="shared" si="222"/>
        <v>0</v>
      </c>
      <c r="EE54" s="92">
        <f t="shared" si="142"/>
        <v>0</v>
      </c>
      <c r="EF54" s="63">
        <f t="shared" si="223"/>
        <v>29354.58378841756</v>
      </c>
      <c r="EG54" s="63">
        <f t="shared" si="224"/>
        <v>13209.562704787901</v>
      </c>
      <c r="EH54" s="63">
        <f t="shared" si="225"/>
        <v>40777.035039582377</v>
      </c>
      <c r="EI54" s="63">
        <f t="shared" si="226"/>
        <v>18349.665767812068</v>
      </c>
      <c r="EJ54" s="63">
        <f t="shared" si="143"/>
        <v>4403.1875682626342</v>
      </c>
      <c r="EK54" s="63">
        <f t="shared" si="144"/>
        <v>1981.434405718185</v>
      </c>
      <c r="EL54" s="63">
        <f t="shared" si="145"/>
        <v>6116.5552559373564</v>
      </c>
      <c r="EM54" s="63">
        <f t="shared" si="146"/>
        <v>2752.44986517181</v>
      </c>
      <c r="EN54" s="63">
        <f t="shared" si="227"/>
        <v>35877.824630288131</v>
      </c>
      <c r="EO54" s="63">
        <f t="shared" si="228"/>
        <v>16145.021083629657</v>
      </c>
      <c r="EP54" s="63">
        <f t="shared" si="229"/>
        <v>49838.598381711796</v>
      </c>
      <c r="EQ54" s="63">
        <f t="shared" si="230"/>
        <v>22427.369271770309</v>
      </c>
      <c r="ER54" s="63">
        <f t="shared" si="147"/>
        <v>5381.6736945432194</v>
      </c>
      <c r="ES54" s="63">
        <f t="shared" si="148"/>
        <v>2421.7531625444485</v>
      </c>
      <c r="ET54" s="63">
        <f t="shared" si="149"/>
        <v>7475.789757256769</v>
      </c>
      <c r="EU54" s="63">
        <f t="shared" si="150"/>
        <v>3364.1053907655464</v>
      </c>
      <c r="EV54" s="63">
        <f t="shared" si="231"/>
        <v>37508.634840755774</v>
      </c>
      <c r="EW54" s="63">
        <f t="shared" si="232"/>
        <v>16878.885678340099</v>
      </c>
      <c r="EX54" s="63">
        <f t="shared" si="233"/>
        <v>52103.989217244147</v>
      </c>
      <c r="EY54" s="63">
        <f t="shared" si="234"/>
        <v>23446.795147759869</v>
      </c>
      <c r="EZ54" s="63">
        <f t="shared" si="151"/>
        <v>5626.295226113366</v>
      </c>
      <c r="FA54" s="63">
        <f t="shared" si="152"/>
        <v>2531.8328517510149</v>
      </c>
      <c r="FB54" s="63">
        <f t="shared" si="153"/>
        <v>7815.5983825866215</v>
      </c>
      <c r="FC54" s="63">
        <f t="shared" si="154"/>
        <v>3517.0192721639801</v>
      </c>
      <c r="FD54" s="63">
        <f t="shared" si="235"/>
        <v>26092.963367482276</v>
      </c>
      <c r="FE54" s="63">
        <f t="shared" si="236"/>
        <v>11741.833515367023</v>
      </c>
      <c r="FF54" s="63">
        <f t="shared" si="237"/>
        <v>36246.253368517668</v>
      </c>
      <c r="FG54" s="63">
        <f t="shared" si="238"/>
        <v>16310.814015832952</v>
      </c>
      <c r="FH54" s="63">
        <f t="shared" si="155"/>
        <v>3913.9445051223411</v>
      </c>
      <c r="FI54" s="63">
        <f t="shared" si="156"/>
        <v>1761.2750273050535</v>
      </c>
      <c r="FJ54" s="63">
        <f t="shared" si="157"/>
        <v>5436.9380052776496</v>
      </c>
      <c r="FK54" s="63">
        <f t="shared" si="158"/>
        <v>2446.6221023749426</v>
      </c>
      <c r="FL54" s="63">
        <f t="shared" si="239"/>
        <v>27723.77357794992</v>
      </c>
      <c r="FM54" s="63">
        <f t="shared" si="240"/>
        <v>12475.698110077463</v>
      </c>
      <c r="FN54" s="63">
        <f t="shared" si="241"/>
        <v>38511.644204050026</v>
      </c>
      <c r="FO54" s="63">
        <f t="shared" si="242"/>
        <v>17330.239891822512</v>
      </c>
      <c r="FP54" s="63">
        <f t="shared" si="159"/>
        <v>4158.5660366924876</v>
      </c>
      <c r="FQ54" s="63">
        <f t="shared" si="160"/>
        <v>1871.3547165116192</v>
      </c>
      <c r="FR54" s="63">
        <f t="shared" si="161"/>
        <v>5776.7466306075039</v>
      </c>
      <c r="FS54" s="63">
        <f t="shared" si="162"/>
        <v>2599.5359837733768</v>
      </c>
      <c r="FT54" s="63">
        <f t="shared" si="243"/>
        <v>6523.2408418705691</v>
      </c>
      <c r="FU54" s="63">
        <f t="shared" si="244"/>
        <v>2935.4583788417558</v>
      </c>
      <c r="FV54" s="63">
        <f t="shared" si="245"/>
        <v>9061.5633421294169</v>
      </c>
      <c r="FW54" s="63">
        <f t="shared" si="246"/>
        <v>4077.7035039582379</v>
      </c>
      <c r="FX54" s="63">
        <f t="shared" si="163"/>
        <v>978.48612628058527</v>
      </c>
      <c r="FY54" s="63">
        <f t="shared" si="164"/>
        <v>440.31875682626338</v>
      </c>
      <c r="FZ54" s="63">
        <f t="shared" si="165"/>
        <v>1359.2345013194124</v>
      </c>
      <c r="GA54" s="63">
        <f t="shared" si="166"/>
        <v>611.65552559373566</v>
      </c>
      <c r="GB54" s="90">
        <f t="shared" si="247"/>
        <v>389620.10459999961</v>
      </c>
      <c r="GC54" s="93">
        <f t="shared" si="168"/>
        <v>175329.04706999986</v>
      </c>
      <c r="GD54" s="94">
        <f t="shared" si="169"/>
        <v>175329.04706999986</v>
      </c>
    </row>
    <row r="55" spans="1:186" x14ac:dyDescent="0.5">
      <c r="A55" s="19" t="s">
        <v>258</v>
      </c>
      <c r="B55" s="19" t="s">
        <v>40</v>
      </c>
      <c r="C55" s="19" t="s">
        <v>108</v>
      </c>
      <c r="D55" s="19" t="s">
        <v>64</v>
      </c>
      <c r="E55" s="19" t="s">
        <v>124</v>
      </c>
      <c r="F55" s="85">
        <v>174555.17354999989</v>
      </c>
      <c r="G55" s="86">
        <v>113460.86280749993</v>
      </c>
      <c r="H55" s="86">
        <v>5</v>
      </c>
      <c r="I55" s="63">
        <v>0</v>
      </c>
      <c r="J55" s="87">
        <f t="shared" si="77"/>
        <v>0</v>
      </c>
      <c r="K55" s="88">
        <v>113460.86280749993</v>
      </c>
      <c r="L55" s="63">
        <f t="shared" si="170"/>
        <v>0</v>
      </c>
      <c r="M55" s="63">
        <v>0</v>
      </c>
      <c r="N55" s="87">
        <f t="shared" si="78"/>
        <v>0</v>
      </c>
      <c r="O55" s="63">
        <f t="shared" si="79"/>
        <v>0</v>
      </c>
      <c r="P55" s="63">
        <v>0</v>
      </c>
      <c r="Q55" s="87">
        <f t="shared" si="80"/>
        <v>0</v>
      </c>
      <c r="R55" s="63">
        <f t="shared" si="81"/>
        <v>0</v>
      </c>
      <c r="S55" s="63">
        <v>0</v>
      </c>
      <c r="T55" s="87">
        <f t="shared" si="82"/>
        <v>0</v>
      </c>
      <c r="U55" s="63">
        <f t="shared" si="83"/>
        <v>0</v>
      </c>
      <c r="V55" s="63">
        <v>0</v>
      </c>
      <c r="W55" s="63">
        <f t="shared" si="171"/>
        <v>0</v>
      </c>
      <c r="X55" s="88">
        <v>25542.568889623562</v>
      </c>
      <c r="Y55" s="87">
        <f t="shared" si="84"/>
        <v>0.14632948637473128</v>
      </c>
      <c r="Z55" s="88">
        <f t="shared" si="85"/>
        <v>16602.669778255316</v>
      </c>
      <c r="AA55" s="88">
        <v>149012.60466037632</v>
      </c>
      <c r="AB55" s="87">
        <f t="shared" si="86"/>
        <v>0.85367051362526869</v>
      </c>
      <c r="AC55" s="88">
        <f t="shared" si="87"/>
        <v>96858.193029244605</v>
      </c>
      <c r="AD55" s="63">
        <f t="shared" si="172"/>
        <v>174555.17354999989</v>
      </c>
      <c r="AE55" s="63">
        <f t="shared" si="88"/>
        <v>113460.86280749991</v>
      </c>
      <c r="AF55" s="89">
        <f t="shared" si="173"/>
        <v>174555.17354999989</v>
      </c>
      <c r="AG55" s="89">
        <f t="shared" si="89"/>
        <v>113460.86280749991</v>
      </c>
      <c r="AH55" s="63">
        <f t="shared" si="174"/>
        <v>0</v>
      </c>
      <c r="AI55" s="63">
        <f t="shared" si="175"/>
        <v>0</v>
      </c>
      <c r="AJ55" s="63">
        <f t="shared" si="176"/>
        <v>0</v>
      </c>
      <c r="AK55" s="63">
        <f t="shared" si="177"/>
        <v>0</v>
      </c>
      <c r="AL55" s="63">
        <f t="shared" si="90"/>
        <v>0</v>
      </c>
      <c r="AM55" s="63">
        <f t="shared" si="91"/>
        <v>0</v>
      </c>
      <c r="AN55" s="63">
        <f t="shared" si="92"/>
        <v>0</v>
      </c>
      <c r="AO55" s="63">
        <f t="shared" si="93"/>
        <v>0</v>
      </c>
      <c r="AP55" s="63">
        <f t="shared" si="178"/>
        <v>0</v>
      </c>
      <c r="AQ55" s="63">
        <f t="shared" si="179"/>
        <v>0</v>
      </c>
      <c r="AR55" s="63">
        <f t="shared" si="180"/>
        <v>0</v>
      </c>
      <c r="AS55" s="63">
        <f t="shared" si="181"/>
        <v>0</v>
      </c>
      <c r="AT55" s="63">
        <f t="shared" si="94"/>
        <v>0</v>
      </c>
      <c r="AU55" s="63">
        <f t="shared" si="95"/>
        <v>0</v>
      </c>
      <c r="AV55" s="63">
        <f t="shared" si="96"/>
        <v>0</v>
      </c>
      <c r="AW55" s="63">
        <f t="shared" si="97"/>
        <v>0</v>
      </c>
      <c r="AX55" s="63">
        <f t="shared" si="182"/>
        <v>0</v>
      </c>
      <c r="AY55" s="63">
        <f t="shared" si="183"/>
        <v>0</v>
      </c>
      <c r="AZ55" s="63">
        <f t="shared" si="184"/>
        <v>0</v>
      </c>
      <c r="BA55" s="63">
        <f t="shared" si="185"/>
        <v>0</v>
      </c>
      <c r="BB55" s="63">
        <f t="shared" si="98"/>
        <v>0</v>
      </c>
      <c r="BC55" s="63">
        <f t="shared" si="99"/>
        <v>0</v>
      </c>
      <c r="BD55" s="63">
        <f t="shared" si="100"/>
        <v>0</v>
      </c>
      <c r="BE55" s="63">
        <f t="shared" si="101"/>
        <v>0</v>
      </c>
      <c r="BF55" s="63">
        <f t="shared" si="186"/>
        <v>0</v>
      </c>
      <c r="BG55" s="63">
        <f t="shared" si="187"/>
        <v>0</v>
      </c>
      <c r="BH55" s="63">
        <f t="shared" si="188"/>
        <v>0</v>
      </c>
      <c r="BI55" s="63">
        <f t="shared" si="189"/>
        <v>0</v>
      </c>
      <c r="BJ55" s="63">
        <f t="shared" si="102"/>
        <v>0</v>
      </c>
      <c r="BK55" s="63">
        <f t="shared" si="103"/>
        <v>0</v>
      </c>
      <c r="BL55" s="63">
        <f t="shared" si="104"/>
        <v>0</v>
      </c>
      <c r="BM55" s="63">
        <f t="shared" si="105"/>
        <v>0</v>
      </c>
      <c r="BN55" s="63">
        <f t="shared" si="190"/>
        <v>0</v>
      </c>
      <c r="BO55" s="63">
        <f t="shared" si="191"/>
        <v>0</v>
      </c>
      <c r="BP55" s="63">
        <f t="shared" si="192"/>
        <v>0</v>
      </c>
      <c r="BQ55" s="63">
        <f t="shared" si="193"/>
        <v>0</v>
      </c>
      <c r="BR55" s="63">
        <f t="shared" si="106"/>
        <v>0</v>
      </c>
      <c r="BS55" s="63">
        <f t="shared" si="107"/>
        <v>0</v>
      </c>
      <c r="BT55" s="63">
        <f t="shared" si="108"/>
        <v>0</v>
      </c>
      <c r="BU55" s="63">
        <f t="shared" si="109"/>
        <v>0</v>
      </c>
      <c r="BV55" s="63">
        <f t="shared" si="194"/>
        <v>0</v>
      </c>
      <c r="BW55" s="63">
        <f t="shared" si="195"/>
        <v>0</v>
      </c>
      <c r="BX55" s="63">
        <f t="shared" si="196"/>
        <v>0</v>
      </c>
      <c r="BY55" s="63">
        <f t="shared" si="197"/>
        <v>0</v>
      </c>
      <c r="BZ55" s="63">
        <f t="shared" si="110"/>
        <v>0</v>
      </c>
      <c r="CA55" s="63">
        <f t="shared" si="111"/>
        <v>0</v>
      </c>
      <c r="CB55" s="63">
        <f t="shared" si="112"/>
        <v>0</v>
      </c>
      <c r="CC55" s="63">
        <f t="shared" si="113"/>
        <v>0</v>
      </c>
      <c r="CD55" s="90">
        <f t="shared" si="114"/>
        <v>0</v>
      </c>
      <c r="CE55" s="90">
        <f t="shared" si="115"/>
        <v>0</v>
      </c>
      <c r="CF55" s="63">
        <f t="shared" si="198"/>
        <v>0</v>
      </c>
      <c r="CG55" s="63">
        <f t="shared" si="199"/>
        <v>0</v>
      </c>
      <c r="CH55" s="63">
        <f t="shared" si="200"/>
        <v>0</v>
      </c>
      <c r="CI55" s="63">
        <f t="shared" si="201"/>
        <v>0</v>
      </c>
      <c r="CJ55" s="63">
        <f t="shared" si="116"/>
        <v>0</v>
      </c>
      <c r="CK55" s="63">
        <f t="shared" si="117"/>
        <v>0</v>
      </c>
      <c r="CL55" s="63">
        <f t="shared" si="118"/>
        <v>0</v>
      </c>
      <c r="CM55" s="63">
        <f t="shared" si="119"/>
        <v>0</v>
      </c>
      <c r="CN55" s="63">
        <f t="shared" si="202"/>
        <v>0</v>
      </c>
      <c r="CO55" s="63">
        <f t="shared" si="203"/>
        <v>0</v>
      </c>
      <c r="CP55" s="63">
        <f t="shared" si="204"/>
        <v>0</v>
      </c>
      <c r="CQ55" s="63">
        <f t="shared" si="205"/>
        <v>0</v>
      </c>
      <c r="CR55" s="63">
        <f t="shared" si="120"/>
        <v>0</v>
      </c>
      <c r="CS55" s="63">
        <f t="shared" si="121"/>
        <v>0</v>
      </c>
      <c r="CT55" s="63">
        <f t="shared" si="122"/>
        <v>0</v>
      </c>
      <c r="CU55" s="63">
        <f t="shared" si="123"/>
        <v>0</v>
      </c>
      <c r="CV55" s="63">
        <f t="shared" si="206"/>
        <v>0</v>
      </c>
      <c r="CW55" s="63">
        <f t="shared" si="207"/>
        <v>0</v>
      </c>
      <c r="CX55" s="63">
        <f t="shared" si="208"/>
        <v>0</v>
      </c>
      <c r="CY55" s="63">
        <f t="shared" si="209"/>
        <v>0</v>
      </c>
      <c r="CZ55" s="63">
        <f t="shared" si="124"/>
        <v>0</v>
      </c>
      <c r="DA55" s="63">
        <f t="shared" si="125"/>
        <v>0</v>
      </c>
      <c r="DB55" s="63">
        <f t="shared" si="126"/>
        <v>0</v>
      </c>
      <c r="DC55" s="63">
        <f t="shared" si="127"/>
        <v>0</v>
      </c>
      <c r="DD55" s="63">
        <f t="shared" si="210"/>
        <v>0</v>
      </c>
      <c r="DE55" s="63">
        <f t="shared" si="211"/>
        <v>0</v>
      </c>
      <c r="DF55" s="63">
        <f t="shared" si="212"/>
        <v>0</v>
      </c>
      <c r="DG55" s="63">
        <f t="shared" si="213"/>
        <v>0</v>
      </c>
      <c r="DH55" s="63">
        <f t="shared" si="128"/>
        <v>0</v>
      </c>
      <c r="DI55" s="63">
        <f t="shared" si="129"/>
        <v>0</v>
      </c>
      <c r="DJ55" s="63">
        <f t="shared" si="130"/>
        <v>0</v>
      </c>
      <c r="DK55" s="63">
        <f t="shared" si="131"/>
        <v>0</v>
      </c>
      <c r="DL55" s="63">
        <f t="shared" si="214"/>
        <v>0</v>
      </c>
      <c r="DM55" s="63">
        <f t="shared" si="215"/>
        <v>0</v>
      </c>
      <c r="DN55" s="63">
        <f t="shared" si="216"/>
        <v>0</v>
      </c>
      <c r="DO55" s="63">
        <f t="shared" si="217"/>
        <v>0</v>
      </c>
      <c r="DP55" s="63">
        <f t="shared" si="132"/>
        <v>0</v>
      </c>
      <c r="DQ55" s="63">
        <f t="shared" si="133"/>
        <v>0</v>
      </c>
      <c r="DR55" s="63">
        <f t="shared" si="134"/>
        <v>0</v>
      </c>
      <c r="DS55" s="63">
        <f t="shared" si="135"/>
        <v>0</v>
      </c>
      <c r="DT55" s="63">
        <f t="shared" si="218"/>
        <v>0</v>
      </c>
      <c r="DU55" s="63">
        <f t="shared" si="219"/>
        <v>0</v>
      </c>
      <c r="DV55" s="63">
        <f t="shared" si="220"/>
        <v>0</v>
      </c>
      <c r="DW55" s="63">
        <f t="shared" si="221"/>
        <v>0</v>
      </c>
      <c r="DX55" s="63">
        <f t="shared" si="136"/>
        <v>0</v>
      </c>
      <c r="DY55" s="63">
        <f t="shared" si="137"/>
        <v>0</v>
      </c>
      <c r="DZ55" s="63">
        <f t="shared" si="138"/>
        <v>0</v>
      </c>
      <c r="EA55" s="63">
        <f t="shared" si="139"/>
        <v>0</v>
      </c>
      <c r="EB55" s="90">
        <f t="shared" si="140"/>
        <v>0</v>
      </c>
      <c r="EC55" s="90">
        <f t="shared" si="141"/>
        <v>0</v>
      </c>
      <c r="ED55" s="91">
        <f t="shared" si="222"/>
        <v>0</v>
      </c>
      <c r="EE55" s="92">
        <f t="shared" si="142"/>
        <v>0</v>
      </c>
      <c r="EF55" s="63">
        <f t="shared" si="223"/>
        <v>4597.6624001322407</v>
      </c>
      <c r="EG55" s="63">
        <f t="shared" si="224"/>
        <v>2988.4805600859568</v>
      </c>
      <c r="EH55" s="63">
        <f t="shared" si="225"/>
        <v>26822.268838867738</v>
      </c>
      <c r="EI55" s="63">
        <f t="shared" si="226"/>
        <v>17434.474745264029</v>
      </c>
      <c r="EJ55" s="63">
        <f t="shared" si="143"/>
        <v>689.64936001983608</v>
      </c>
      <c r="EK55" s="63">
        <f t="shared" si="144"/>
        <v>448.27208401289352</v>
      </c>
      <c r="EL55" s="63">
        <f t="shared" si="145"/>
        <v>4023.3403258301605</v>
      </c>
      <c r="EM55" s="63">
        <f t="shared" si="146"/>
        <v>2615.1712117896045</v>
      </c>
      <c r="EN55" s="63">
        <f t="shared" si="227"/>
        <v>5619.3651557171834</v>
      </c>
      <c r="EO55" s="63">
        <f t="shared" si="228"/>
        <v>3652.5873512161697</v>
      </c>
      <c r="EP55" s="63">
        <f t="shared" si="229"/>
        <v>32782.77302528279</v>
      </c>
      <c r="EQ55" s="63">
        <f t="shared" si="230"/>
        <v>21308.802466433812</v>
      </c>
      <c r="ER55" s="63">
        <f t="shared" si="147"/>
        <v>842.90477335757748</v>
      </c>
      <c r="ES55" s="63">
        <f t="shared" si="148"/>
        <v>547.88810268242548</v>
      </c>
      <c r="ET55" s="63">
        <f t="shared" si="149"/>
        <v>4917.4159537924179</v>
      </c>
      <c r="EU55" s="63">
        <f t="shared" si="150"/>
        <v>3196.3203699650717</v>
      </c>
      <c r="EV55" s="63">
        <f t="shared" si="231"/>
        <v>5874.7908446134197</v>
      </c>
      <c r="EW55" s="63">
        <f t="shared" si="232"/>
        <v>3818.6140489987229</v>
      </c>
      <c r="EX55" s="63">
        <f t="shared" si="233"/>
        <v>34272.899071886553</v>
      </c>
      <c r="EY55" s="63">
        <f t="shared" si="234"/>
        <v>22277.384396726262</v>
      </c>
      <c r="EZ55" s="63">
        <f t="shared" si="151"/>
        <v>881.21862669201289</v>
      </c>
      <c r="FA55" s="63">
        <f t="shared" si="152"/>
        <v>572.79210734980836</v>
      </c>
      <c r="FB55" s="63">
        <f t="shared" si="153"/>
        <v>5140.9348607829825</v>
      </c>
      <c r="FC55" s="63">
        <f t="shared" si="154"/>
        <v>3341.6076595089394</v>
      </c>
      <c r="FD55" s="63">
        <f t="shared" si="235"/>
        <v>4086.8110223397703</v>
      </c>
      <c r="FE55" s="63">
        <f t="shared" si="236"/>
        <v>2656.4271645208505</v>
      </c>
      <c r="FF55" s="63">
        <f t="shared" si="237"/>
        <v>23842.016745660214</v>
      </c>
      <c r="FG55" s="63">
        <f t="shared" si="238"/>
        <v>15497.310884679137</v>
      </c>
      <c r="FH55" s="63">
        <f t="shared" si="155"/>
        <v>613.02165335096549</v>
      </c>
      <c r="FI55" s="63">
        <f t="shared" si="156"/>
        <v>398.46407467812759</v>
      </c>
      <c r="FJ55" s="63">
        <f t="shared" si="157"/>
        <v>3576.3025118490318</v>
      </c>
      <c r="FK55" s="63">
        <f t="shared" si="158"/>
        <v>2324.5966327018705</v>
      </c>
      <c r="FL55" s="63">
        <f t="shared" si="239"/>
        <v>4342.2367112360062</v>
      </c>
      <c r="FM55" s="63">
        <f t="shared" si="240"/>
        <v>2822.4538623034041</v>
      </c>
      <c r="FN55" s="63">
        <f t="shared" si="241"/>
        <v>25332.142792263978</v>
      </c>
      <c r="FO55" s="63">
        <f t="shared" si="242"/>
        <v>16465.892814971583</v>
      </c>
      <c r="FP55" s="63">
        <f t="shared" si="159"/>
        <v>651.3355066854009</v>
      </c>
      <c r="FQ55" s="63">
        <f t="shared" si="160"/>
        <v>423.36807934551058</v>
      </c>
      <c r="FR55" s="63">
        <f t="shared" si="161"/>
        <v>3799.8214188395964</v>
      </c>
      <c r="FS55" s="63">
        <f t="shared" si="162"/>
        <v>2469.8839222457373</v>
      </c>
      <c r="FT55" s="63">
        <f t="shared" si="243"/>
        <v>1021.7027555849426</v>
      </c>
      <c r="FU55" s="63">
        <f t="shared" si="244"/>
        <v>664.10679113021263</v>
      </c>
      <c r="FV55" s="63">
        <f t="shared" si="245"/>
        <v>5960.5041864150535</v>
      </c>
      <c r="FW55" s="63">
        <f t="shared" si="246"/>
        <v>3874.3277211697841</v>
      </c>
      <c r="FX55" s="63">
        <f t="shared" si="163"/>
        <v>153.25541333774137</v>
      </c>
      <c r="FY55" s="63">
        <f t="shared" si="164"/>
        <v>99.616018669531897</v>
      </c>
      <c r="FZ55" s="63">
        <f t="shared" si="165"/>
        <v>894.07562796225795</v>
      </c>
      <c r="GA55" s="63">
        <f t="shared" si="166"/>
        <v>581.14915817546762</v>
      </c>
      <c r="GB55" s="90">
        <f t="shared" si="247"/>
        <v>174555.17354999989</v>
      </c>
      <c r="GC55" s="93">
        <f t="shared" si="168"/>
        <v>113460.86280749991</v>
      </c>
      <c r="GD55" s="94">
        <f t="shared" si="169"/>
        <v>113460.86280749991</v>
      </c>
    </row>
    <row r="56" spans="1:186" x14ac:dyDescent="0.5">
      <c r="A56" s="19" t="s">
        <v>260</v>
      </c>
      <c r="B56" s="19" t="s">
        <v>86</v>
      </c>
      <c r="C56" s="19" t="s">
        <v>125</v>
      </c>
      <c r="D56" s="19" t="s">
        <v>65</v>
      </c>
      <c r="E56" s="19" t="s">
        <v>126</v>
      </c>
      <c r="F56" s="85">
        <v>153110.18924999982</v>
      </c>
      <c r="G56" s="86">
        <v>68899.58516249992</v>
      </c>
      <c r="H56" s="86">
        <v>3.0000000000000004</v>
      </c>
      <c r="I56" s="63">
        <v>0</v>
      </c>
      <c r="J56" s="87">
        <f t="shared" si="77"/>
        <v>0</v>
      </c>
      <c r="K56" s="88">
        <v>68899.58516249992</v>
      </c>
      <c r="L56" s="63">
        <f t="shared" si="170"/>
        <v>0</v>
      </c>
      <c r="M56" s="63">
        <v>0</v>
      </c>
      <c r="N56" s="87">
        <f t="shared" si="78"/>
        <v>0</v>
      </c>
      <c r="O56" s="63">
        <f t="shared" si="79"/>
        <v>0</v>
      </c>
      <c r="P56" s="63">
        <v>0</v>
      </c>
      <c r="Q56" s="87">
        <f t="shared" si="80"/>
        <v>0</v>
      </c>
      <c r="R56" s="63">
        <f t="shared" si="81"/>
        <v>0</v>
      </c>
      <c r="S56" s="63">
        <v>0</v>
      </c>
      <c r="T56" s="87">
        <f t="shared" si="82"/>
        <v>0</v>
      </c>
      <c r="U56" s="63">
        <f t="shared" si="83"/>
        <v>0</v>
      </c>
      <c r="V56" s="63">
        <v>0</v>
      </c>
      <c r="W56" s="63">
        <f t="shared" si="171"/>
        <v>0</v>
      </c>
      <c r="X56" s="88">
        <v>55108.380499050632</v>
      </c>
      <c r="Y56" s="87">
        <f t="shared" si="84"/>
        <v>0.35992627772844776</v>
      </c>
      <c r="Z56" s="88">
        <f t="shared" si="85"/>
        <v>24798.771224572785</v>
      </c>
      <c r="AA56" s="88">
        <v>98001.808750949174</v>
      </c>
      <c r="AB56" s="87">
        <f t="shared" si="86"/>
        <v>0.64007372227155213</v>
      </c>
      <c r="AC56" s="88">
        <f t="shared" si="87"/>
        <v>44100.813937927131</v>
      </c>
      <c r="AD56" s="63">
        <f t="shared" si="172"/>
        <v>153110.18924999982</v>
      </c>
      <c r="AE56" s="63">
        <f t="shared" si="88"/>
        <v>68899.58516249992</v>
      </c>
      <c r="AF56" s="89">
        <f t="shared" si="173"/>
        <v>153110.18924999982</v>
      </c>
      <c r="AG56" s="89">
        <f t="shared" si="89"/>
        <v>68899.58516249992</v>
      </c>
      <c r="AH56" s="63">
        <f t="shared" si="174"/>
        <v>0</v>
      </c>
      <c r="AI56" s="63">
        <f t="shared" si="175"/>
        <v>0</v>
      </c>
      <c r="AJ56" s="63">
        <f t="shared" si="176"/>
        <v>0</v>
      </c>
      <c r="AK56" s="63">
        <f t="shared" si="177"/>
        <v>0</v>
      </c>
      <c r="AL56" s="63">
        <f t="shared" si="90"/>
        <v>0</v>
      </c>
      <c r="AM56" s="63">
        <f t="shared" si="91"/>
        <v>0</v>
      </c>
      <c r="AN56" s="63">
        <f t="shared" si="92"/>
        <v>0</v>
      </c>
      <c r="AO56" s="63">
        <f t="shared" si="93"/>
        <v>0</v>
      </c>
      <c r="AP56" s="63">
        <f t="shared" si="178"/>
        <v>0</v>
      </c>
      <c r="AQ56" s="63">
        <f t="shared" si="179"/>
        <v>0</v>
      </c>
      <c r="AR56" s="63">
        <f t="shared" si="180"/>
        <v>0</v>
      </c>
      <c r="AS56" s="63">
        <f t="shared" si="181"/>
        <v>0</v>
      </c>
      <c r="AT56" s="63">
        <f t="shared" si="94"/>
        <v>0</v>
      </c>
      <c r="AU56" s="63">
        <f t="shared" si="95"/>
        <v>0</v>
      </c>
      <c r="AV56" s="63">
        <f t="shared" si="96"/>
        <v>0</v>
      </c>
      <c r="AW56" s="63">
        <f t="shared" si="97"/>
        <v>0</v>
      </c>
      <c r="AX56" s="63">
        <f t="shared" si="182"/>
        <v>0</v>
      </c>
      <c r="AY56" s="63">
        <f t="shared" si="183"/>
        <v>0</v>
      </c>
      <c r="AZ56" s="63">
        <f t="shared" si="184"/>
        <v>0</v>
      </c>
      <c r="BA56" s="63">
        <f t="shared" si="185"/>
        <v>0</v>
      </c>
      <c r="BB56" s="63">
        <f t="shared" si="98"/>
        <v>0</v>
      </c>
      <c r="BC56" s="63">
        <f t="shared" si="99"/>
        <v>0</v>
      </c>
      <c r="BD56" s="63">
        <f t="shared" si="100"/>
        <v>0</v>
      </c>
      <c r="BE56" s="63">
        <f t="shared" si="101"/>
        <v>0</v>
      </c>
      <c r="BF56" s="63">
        <f t="shared" si="186"/>
        <v>0</v>
      </c>
      <c r="BG56" s="63">
        <f t="shared" si="187"/>
        <v>0</v>
      </c>
      <c r="BH56" s="63">
        <f t="shared" si="188"/>
        <v>0</v>
      </c>
      <c r="BI56" s="63">
        <f t="shared" si="189"/>
        <v>0</v>
      </c>
      <c r="BJ56" s="63">
        <f t="shared" si="102"/>
        <v>0</v>
      </c>
      <c r="BK56" s="63">
        <f t="shared" si="103"/>
        <v>0</v>
      </c>
      <c r="BL56" s="63">
        <f t="shared" si="104"/>
        <v>0</v>
      </c>
      <c r="BM56" s="63">
        <f t="shared" si="105"/>
        <v>0</v>
      </c>
      <c r="BN56" s="63">
        <f t="shared" si="190"/>
        <v>0</v>
      </c>
      <c r="BO56" s="63">
        <f t="shared" si="191"/>
        <v>0</v>
      </c>
      <c r="BP56" s="63">
        <f t="shared" si="192"/>
        <v>0</v>
      </c>
      <c r="BQ56" s="63">
        <f t="shared" si="193"/>
        <v>0</v>
      </c>
      <c r="BR56" s="63">
        <f t="shared" si="106"/>
        <v>0</v>
      </c>
      <c r="BS56" s="63">
        <f t="shared" si="107"/>
        <v>0</v>
      </c>
      <c r="BT56" s="63">
        <f t="shared" si="108"/>
        <v>0</v>
      </c>
      <c r="BU56" s="63">
        <f t="shared" si="109"/>
        <v>0</v>
      </c>
      <c r="BV56" s="63">
        <f t="shared" si="194"/>
        <v>0</v>
      </c>
      <c r="BW56" s="63">
        <f t="shared" si="195"/>
        <v>0</v>
      </c>
      <c r="BX56" s="63">
        <f t="shared" si="196"/>
        <v>0</v>
      </c>
      <c r="BY56" s="63">
        <f t="shared" si="197"/>
        <v>0</v>
      </c>
      <c r="BZ56" s="63">
        <f t="shared" si="110"/>
        <v>0</v>
      </c>
      <c r="CA56" s="63">
        <f t="shared" si="111"/>
        <v>0</v>
      </c>
      <c r="CB56" s="63">
        <f t="shared" si="112"/>
        <v>0</v>
      </c>
      <c r="CC56" s="63">
        <f t="shared" si="113"/>
        <v>0</v>
      </c>
      <c r="CD56" s="90">
        <f t="shared" si="114"/>
        <v>0</v>
      </c>
      <c r="CE56" s="90">
        <f t="shared" si="115"/>
        <v>0</v>
      </c>
      <c r="CF56" s="63">
        <f t="shared" si="198"/>
        <v>0</v>
      </c>
      <c r="CG56" s="63">
        <f t="shared" si="199"/>
        <v>0</v>
      </c>
      <c r="CH56" s="63">
        <f t="shared" si="200"/>
        <v>0</v>
      </c>
      <c r="CI56" s="63">
        <f t="shared" si="201"/>
        <v>0</v>
      </c>
      <c r="CJ56" s="63">
        <f t="shared" si="116"/>
        <v>0</v>
      </c>
      <c r="CK56" s="63">
        <f t="shared" si="117"/>
        <v>0</v>
      </c>
      <c r="CL56" s="63">
        <f t="shared" si="118"/>
        <v>0</v>
      </c>
      <c r="CM56" s="63">
        <f t="shared" si="119"/>
        <v>0</v>
      </c>
      <c r="CN56" s="63">
        <f t="shared" si="202"/>
        <v>0</v>
      </c>
      <c r="CO56" s="63">
        <f t="shared" si="203"/>
        <v>0</v>
      </c>
      <c r="CP56" s="63">
        <f t="shared" si="204"/>
        <v>0</v>
      </c>
      <c r="CQ56" s="63">
        <f t="shared" si="205"/>
        <v>0</v>
      </c>
      <c r="CR56" s="63">
        <f t="shared" si="120"/>
        <v>0</v>
      </c>
      <c r="CS56" s="63">
        <f t="shared" si="121"/>
        <v>0</v>
      </c>
      <c r="CT56" s="63">
        <f t="shared" si="122"/>
        <v>0</v>
      </c>
      <c r="CU56" s="63">
        <f t="shared" si="123"/>
        <v>0</v>
      </c>
      <c r="CV56" s="63">
        <f t="shared" si="206"/>
        <v>0</v>
      </c>
      <c r="CW56" s="63">
        <f t="shared" si="207"/>
        <v>0</v>
      </c>
      <c r="CX56" s="63">
        <f t="shared" si="208"/>
        <v>0</v>
      </c>
      <c r="CY56" s="63">
        <f t="shared" si="209"/>
        <v>0</v>
      </c>
      <c r="CZ56" s="63">
        <f t="shared" si="124"/>
        <v>0</v>
      </c>
      <c r="DA56" s="63">
        <f t="shared" si="125"/>
        <v>0</v>
      </c>
      <c r="DB56" s="63">
        <f t="shared" si="126"/>
        <v>0</v>
      </c>
      <c r="DC56" s="63">
        <f t="shared" si="127"/>
        <v>0</v>
      </c>
      <c r="DD56" s="63">
        <f t="shared" si="210"/>
        <v>0</v>
      </c>
      <c r="DE56" s="63">
        <f t="shared" si="211"/>
        <v>0</v>
      </c>
      <c r="DF56" s="63">
        <f t="shared" si="212"/>
        <v>0</v>
      </c>
      <c r="DG56" s="63">
        <f t="shared" si="213"/>
        <v>0</v>
      </c>
      <c r="DH56" s="63">
        <f t="shared" si="128"/>
        <v>0</v>
      </c>
      <c r="DI56" s="63">
        <f t="shared" si="129"/>
        <v>0</v>
      </c>
      <c r="DJ56" s="63">
        <f t="shared" si="130"/>
        <v>0</v>
      </c>
      <c r="DK56" s="63">
        <f t="shared" si="131"/>
        <v>0</v>
      </c>
      <c r="DL56" s="63">
        <f t="shared" si="214"/>
        <v>0</v>
      </c>
      <c r="DM56" s="63">
        <f t="shared" si="215"/>
        <v>0</v>
      </c>
      <c r="DN56" s="63">
        <f t="shared" si="216"/>
        <v>0</v>
      </c>
      <c r="DO56" s="63">
        <f t="shared" si="217"/>
        <v>0</v>
      </c>
      <c r="DP56" s="63">
        <f t="shared" si="132"/>
        <v>0</v>
      </c>
      <c r="DQ56" s="63">
        <f t="shared" si="133"/>
        <v>0</v>
      </c>
      <c r="DR56" s="63">
        <f t="shared" si="134"/>
        <v>0</v>
      </c>
      <c r="DS56" s="63">
        <f t="shared" si="135"/>
        <v>0</v>
      </c>
      <c r="DT56" s="63">
        <f t="shared" si="218"/>
        <v>0</v>
      </c>
      <c r="DU56" s="63">
        <f t="shared" si="219"/>
        <v>0</v>
      </c>
      <c r="DV56" s="63">
        <f t="shared" si="220"/>
        <v>0</v>
      </c>
      <c r="DW56" s="63">
        <f t="shared" si="221"/>
        <v>0</v>
      </c>
      <c r="DX56" s="63">
        <f t="shared" si="136"/>
        <v>0</v>
      </c>
      <c r="DY56" s="63">
        <f t="shared" si="137"/>
        <v>0</v>
      </c>
      <c r="DZ56" s="63">
        <f t="shared" si="138"/>
        <v>0</v>
      </c>
      <c r="EA56" s="63">
        <f t="shared" si="139"/>
        <v>0</v>
      </c>
      <c r="EB56" s="90">
        <f t="shared" si="140"/>
        <v>0</v>
      </c>
      <c r="EC56" s="90">
        <f t="shared" si="141"/>
        <v>0</v>
      </c>
      <c r="ED56" s="91">
        <f t="shared" si="222"/>
        <v>0</v>
      </c>
      <c r="EE56" s="92">
        <f t="shared" si="142"/>
        <v>0</v>
      </c>
      <c r="EF56" s="63">
        <f t="shared" si="223"/>
        <v>9919.5084898291134</v>
      </c>
      <c r="EG56" s="63">
        <f t="shared" si="224"/>
        <v>4463.778820423101</v>
      </c>
      <c r="EH56" s="63">
        <f t="shared" si="225"/>
        <v>17640.325575170849</v>
      </c>
      <c r="EI56" s="63">
        <f t="shared" si="226"/>
        <v>7938.1465088268833</v>
      </c>
      <c r="EJ56" s="63">
        <f t="shared" si="143"/>
        <v>1487.926273474367</v>
      </c>
      <c r="EK56" s="63">
        <f t="shared" si="144"/>
        <v>669.56682306346511</v>
      </c>
      <c r="EL56" s="63">
        <f t="shared" si="145"/>
        <v>2646.0488362756273</v>
      </c>
      <c r="EM56" s="63">
        <f t="shared" si="146"/>
        <v>1190.7219763240325</v>
      </c>
      <c r="EN56" s="63">
        <f t="shared" si="227"/>
        <v>12123.843709791139</v>
      </c>
      <c r="EO56" s="63">
        <f t="shared" si="228"/>
        <v>5455.7296694060124</v>
      </c>
      <c r="EP56" s="63">
        <f t="shared" si="229"/>
        <v>21560.397925208817</v>
      </c>
      <c r="EQ56" s="63">
        <f t="shared" si="230"/>
        <v>9702.1790663439697</v>
      </c>
      <c r="ER56" s="63">
        <f t="shared" si="147"/>
        <v>1818.5765564686708</v>
      </c>
      <c r="ES56" s="63">
        <f t="shared" si="148"/>
        <v>818.35945041090179</v>
      </c>
      <c r="ET56" s="63">
        <f t="shared" si="149"/>
        <v>3234.0596887813226</v>
      </c>
      <c r="EU56" s="63">
        <f t="shared" si="150"/>
        <v>1455.3268599515955</v>
      </c>
      <c r="EV56" s="63">
        <f t="shared" si="231"/>
        <v>12674.927514781646</v>
      </c>
      <c r="EW56" s="63">
        <f t="shared" si="232"/>
        <v>5703.7173816517407</v>
      </c>
      <c r="EX56" s="63">
        <f t="shared" si="233"/>
        <v>22540.41601271831</v>
      </c>
      <c r="EY56" s="63">
        <f t="shared" si="234"/>
        <v>10143.187205723241</v>
      </c>
      <c r="EZ56" s="63">
        <f t="shared" si="151"/>
        <v>1901.2391272172467</v>
      </c>
      <c r="FA56" s="63">
        <f t="shared" si="152"/>
        <v>855.5576072477611</v>
      </c>
      <c r="FB56" s="63">
        <f t="shared" si="153"/>
        <v>3381.0624019077463</v>
      </c>
      <c r="FC56" s="63">
        <f t="shared" si="154"/>
        <v>1521.4780808584862</v>
      </c>
      <c r="FD56" s="63">
        <f t="shared" si="235"/>
        <v>8817.3408798481014</v>
      </c>
      <c r="FE56" s="63">
        <f t="shared" si="236"/>
        <v>3967.8033959316458</v>
      </c>
      <c r="FF56" s="63">
        <f t="shared" si="237"/>
        <v>15680.289400151869</v>
      </c>
      <c r="FG56" s="63">
        <f t="shared" si="238"/>
        <v>7056.130230068341</v>
      </c>
      <c r="FH56" s="63">
        <f t="shared" si="155"/>
        <v>1322.6011319772151</v>
      </c>
      <c r="FI56" s="63">
        <f t="shared" si="156"/>
        <v>595.17050938974683</v>
      </c>
      <c r="FJ56" s="63">
        <f t="shared" si="157"/>
        <v>2352.0434100227803</v>
      </c>
      <c r="FK56" s="63">
        <f t="shared" si="158"/>
        <v>1058.4195345102512</v>
      </c>
      <c r="FL56" s="63">
        <f t="shared" si="239"/>
        <v>9368.4246848386083</v>
      </c>
      <c r="FM56" s="63">
        <f t="shared" si="240"/>
        <v>4215.7911081773736</v>
      </c>
      <c r="FN56" s="63">
        <f t="shared" si="241"/>
        <v>16660.307487661361</v>
      </c>
      <c r="FO56" s="63">
        <f t="shared" si="242"/>
        <v>7497.1383694476126</v>
      </c>
      <c r="FP56" s="63">
        <f t="shared" si="159"/>
        <v>1405.2637027257913</v>
      </c>
      <c r="FQ56" s="63">
        <f t="shared" si="160"/>
        <v>632.36866622660602</v>
      </c>
      <c r="FR56" s="63">
        <f t="shared" si="161"/>
        <v>2499.046123149204</v>
      </c>
      <c r="FS56" s="63">
        <f t="shared" si="162"/>
        <v>1124.5707554171418</v>
      </c>
      <c r="FT56" s="63">
        <f t="shared" si="243"/>
        <v>2204.3352199620253</v>
      </c>
      <c r="FU56" s="63">
        <f t="shared" si="244"/>
        <v>991.95084898291145</v>
      </c>
      <c r="FV56" s="63">
        <f t="shared" si="245"/>
        <v>3920.0723500379672</v>
      </c>
      <c r="FW56" s="63">
        <f t="shared" si="246"/>
        <v>1764.0325575170853</v>
      </c>
      <c r="FX56" s="63">
        <f t="shared" si="163"/>
        <v>330.65028299430378</v>
      </c>
      <c r="FY56" s="63">
        <f t="shared" si="164"/>
        <v>148.79262734743671</v>
      </c>
      <c r="FZ56" s="63">
        <f t="shared" si="165"/>
        <v>588.01085250569508</v>
      </c>
      <c r="GA56" s="63">
        <f t="shared" si="166"/>
        <v>264.6048836275628</v>
      </c>
      <c r="GB56" s="90">
        <f t="shared" si="247"/>
        <v>153110.18924999979</v>
      </c>
      <c r="GC56" s="93">
        <f t="shared" si="168"/>
        <v>68899.58516249992</v>
      </c>
      <c r="GD56" s="94">
        <f t="shared" si="169"/>
        <v>68899.58516249992</v>
      </c>
    </row>
    <row r="57" spans="1:186" x14ac:dyDescent="0.5">
      <c r="A57" s="19" t="s">
        <v>259</v>
      </c>
      <c r="B57" s="19" t="s">
        <v>56</v>
      </c>
      <c r="C57" s="19" t="s">
        <v>127</v>
      </c>
      <c r="D57" s="19" t="s">
        <v>66</v>
      </c>
      <c r="E57" s="19" t="s">
        <v>128</v>
      </c>
      <c r="F57" s="85">
        <v>455802.34549124783</v>
      </c>
      <c r="G57" s="86">
        <v>205111.05547106153</v>
      </c>
      <c r="H57" s="86">
        <v>3.3000000000000003</v>
      </c>
      <c r="I57" s="63">
        <v>68071.743607787255</v>
      </c>
      <c r="J57" s="87">
        <f t="shared" si="77"/>
        <v>0.14934487345479083</v>
      </c>
      <c r="K57" s="88">
        <v>205111.05547106153</v>
      </c>
      <c r="L57" s="63">
        <f t="shared" si="170"/>
        <v>30632.284623504267</v>
      </c>
      <c r="M57" s="63">
        <v>89.256392212749688</v>
      </c>
      <c r="N57" s="87">
        <f t="shared" si="78"/>
        <v>1.9582258208117E-4</v>
      </c>
      <c r="O57" s="63">
        <f t="shared" si="79"/>
        <v>40.165376495737362</v>
      </c>
      <c r="P57" s="63">
        <v>8787.4777659500305</v>
      </c>
      <c r="Q57" s="87">
        <f t="shared" si="80"/>
        <v>1.9279141173525981E-2</v>
      </c>
      <c r="R57" s="63">
        <f t="shared" si="81"/>
        <v>3954.3649946775136</v>
      </c>
      <c r="S57" s="63">
        <v>11.522234049969697</v>
      </c>
      <c r="T57" s="87">
        <f t="shared" si="82"/>
        <v>2.5279014388465764E-5</v>
      </c>
      <c r="U57" s="63">
        <f t="shared" si="83"/>
        <v>5.1850053224863641</v>
      </c>
      <c r="V57" s="63">
        <v>76960</v>
      </c>
      <c r="W57" s="63">
        <f t="shared" si="171"/>
        <v>34632</v>
      </c>
      <c r="X57" s="88">
        <v>135640</v>
      </c>
      <c r="Y57" s="87">
        <f t="shared" si="84"/>
        <v>0.29758512947934035</v>
      </c>
      <c r="Z57" s="88">
        <f t="shared" si="85"/>
        <v>61038.000000000007</v>
      </c>
      <c r="AA57" s="88">
        <v>243202.3454912478</v>
      </c>
      <c r="AB57" s="87">
        <f t="shared" si="86"/>
        <v>0.53356975429587317</v>
      </c>
      <c r="AC57" s="88">
        <f t="shared" si="87"/>
        <v>109441.05547106151</v>
      </c>
      <c r="AD57" s="63">
        <f t="shared" si="172"/>
        <v>378842.34549124783</v>
      </c>
      <c r="AE57" s="63">
        <f t="shared" si="88"/>
        <v>170479.05547106153</v>
      </c>
      <c r="AF57" s="89">
        <f t="shared" si="173"/>
        <v>455802.34549124783</v>
      </c>
      <c r="AG57" s="89">
        <f t="shared" si="89"/>
        <v>205111.05547106153</v>
      </c>
      <c r="AH57" s="63">
        <f t="shared" si="174"/>
        <v>12252.913849401706</v>
      </c>
      <c r="AI57" s="63">
        <f t="shared" si="175"/>
        <v>5513.8112322307679</v>
      </c>
      <c r="AJ57" s="63">
        <f t="shared" si="176"/>
        <v>1581.7459978710053</v>
      </c>
      <c r="AK57" s="63">
        <f t="shared" si="177"/>
        <v>711.7856990419524</v>
      </c>
      <c r="AL57" s="63">
        <f t="shared" si="90"/>
        <v>1837.9370774102558</v>
      </c>
      <c r="AM57" s="63">
        <f t="shared" si="91"/>
        <v>827.07168483461521</v>
      </c>
      <c r="AN57" s="63">
        <f t="shared" si="92"/>
        <v>237.2618996806508</v>
      </c>
      <c r="AO57" s="63">
        <f t="shared" si="93"/>
        <v>106.76785485629286</v>
      </c>
      <c r="AP57" s="63">
        <f t="shared" si="178"/>
        <v>14975.783593713197</v>
      </c>
      <c r="AQ57" s="63">
        <f t="shared" si="179"/>
        <v>6739.1026171709391</v>
      </c>
      <c r="AR57" s="63">
        <f t="shared" si="180"/>
        <v>1933.2451085090067</v>
      </c>
      <c r="AS57" s="63">
        <f t="shared" si="181"/>
        <v>869.96029882905293</v>
      </c>
      <c r="AT57" s="63">
        <f t="shared" si="94"/>
        <v>2246.3675390569792</v>
      </c>
      <c r="AU57" s="63">
        <f t="shared" si="95"/>
        <v>1010.8653925756408</v>
      </c>
      <c r="AV57" s="63">
        <f t="shared" si="96"/>
        <v>289.98676627635098</v>
      </c>
      <c r="AW57" s="63">
        <f t="shared" si="97"/>
        <v>130.49404482435793</v>
      </c>
      <c r="AX57" s="63">
        <f t="shared" si="182"/>
        <v>14975.783593713197</v>
      </c>
      <c r="AY57" s="63">
        <f t="shared" si="183"/>
        <v>6739.1026171709391</v>
      </c>
      <c r="AZ57" s="63">
        <f t="shared" si="184"/>
        <v>1933.2451085090067</v>
      </c>
      <c r="BA57" s="63">
        <f t="shared" si="185"/>
        <v>869.96029882905293</v>
      </c>
      <c r="BB57" s="63">
        <f t="shared" si="98"/>
        <v>2246.3675390569792</v>
      </c>
      <c r="BC57" s="63">
        <f t="shared" si="99"/>
        <v>1010.8653925756408</v>
      </c>
      <c r="BD57" s="63">
        <f t="shared" si="100"/>
        <v>289.98676627635098</v>
      </c>
      <c r="BE57" s="63">
        <f t="shared" si="101"/>
        <v>130.49404482435793</v>
      </c>
      <c r="BF57" s="63">
        <f t="shared" si="186"/>
        <v>10891.478977245961</v>
      </c>
      <c r="BG57" s="63">
        <f t="shared" si="187"/>
        <v>4901.1655397606828</v>
      </c>
      <c r="BH57" s="63">
        <f t="shared" si="188"/>
        <v>1405.996442552005</v>
      </c>
      <c r="BI57" s="63">
        <f t="shared" si="189"/>
        <v>632.69839914840213</v>
      </c>
      <c r="BJ57" s="63">
        <f t="shared" si="102"/>
        <v>1633.7218465868941</v>
      </c>
      <c r="BK57" s="63">
        <f t="shared" si="103"/>
        <v>735.1748309641024</v>
      </c>
      <c r="BL57" s="63">
        <f t="shared" si="104"/>
        <v>210.89946638280074</v>
      </c>
      <c r="BM57" s="63">
        <f t="shared" si="105"/>
        <v>94.904759872260314</v>
      </c>
      <c r="BN57" s="63">
        <f t="shared" si="190"/>
        <v>11572.196413323834</v>
      </c>
      <c r="BO57" s="63">
        <f t="shared" si="191"/>
        <v>5207.4883859957254</v>
      </c>
      <c r="BP57" s="63">
        <f t="shared" si="192"/>
        <v>1493.8712202115053</v>
      </c>
      <c r="BQ57" s="63">
        <f t="shared" si="193"/>
        <v>672.24204909517732</v>
      </c>
      <c r="BR57" s="63">
        <f t="shared" si="106"/>
        <v>1735.8294619985752</v>
      </c>
      <c r="BS57" s="63">
        <f t="shared" si="107"/>
        <v>781.1232578993588</v>
      </c>
      <c r="BT57" s="63">
        <f t="shared" si="108"/>
        <v>224.08068303172578</v>
      </c>
      <c r="BU57" s="63">
        <f t="shared" si="109"/>
        <v>100.83630736427659</v>
      </c>
      <c r="BV57" s="63">
        <f t="shared" si="194"/>
        <v>3403.5871803893629</v>
      </c>
      <c r="BW57" s="63">
        <f t="shared" si="195"/>
        <v>1531.6142311752135</v>
      </c>
      <c r="BX57" s="63">
        <f t="shared" si="196"/>
        <v>439.37388829750154</v>
      </c>
      <c r="BY57" s="63">
        <f t="shared" si="197"/>
        <v>197.71824973387569</v>
      </c>
      <c r="BZ57" s="63">
        <f t="shared" si="110"/>
        <v>510.53807705840438</v>
      </c>
      <c r="CA57" s="63">
        <f t="shared" si="111"/>
        <v>229.74213467628201</v>
      </c>
      <c r="CB57" s="63">
        <f t="shared" si="112"/>
        <v>65.906083244625222</v>
      </c>
      <c r="CC57" s="63">
        <f t="shared" si="113"/>
        <v>29.657737460081353</v>
      </c>
      <c r="CD57" s="90">
        <f t="shared" si="114"/>
        <v>76859.221373737295</v>
      </c>
      <c r="CE57" s="90">
        <f t="shared" si="115"/>
        <v>34586.649618181778</v>
      </c>
      <c r="CF57" s="63">
        <f t="shared" si="198"/>
        <v>16.066150598294943</v>
      </c>
      <c r="CG57" s="63">
        <f t="shared" si="199"/>
        <v>7.2297677692327253</v>
      </c>
      <c r="CH57" s="63">
        <f t="shared" si="200"/>
        <v>2.0740021289945454</v>
      </c>
      <c r="CI57" s="63">
        <f t="shared" si="201"/>
        <v>0.93330095804754554</v>
      </c>
      <c r="CJ57" s="63">
        <f t="shared" si="116"/>
        <v>2.4099225897442413</v>
      </c>
      <c r="CK57" s="63">
        <f t="shared" si="117"/>
        <v>1.0844651653849087</v>
      </c>
      <c r="CL57" s="63">
        <f t="shared" si="118"/>
        <v>0.31110031934918181</v>
      </c>
      <c r="CM57" s="63">
        <f t="shared" si="119"/>
        <v>0.13999514370713181</v>
      </c>
      <c r="CN57" s="63">
        <f t="shared" si="202"/>
        <v>19.636406286804931</v>
      </c>
      <c r="CO57" s="63">
        <f t="shared" si="203"/>
        <v>8.8363828290622202</v>
      </c>
      <c r="CP57" s="63">
        <f t="shared" si="204"/>
        <v>2.5348914909933336</v>
      </c>
      <c r="CQ57" s="63">
        <f t="shared" si="205"/>
        <v>1.1407011709470001</v>
      </c>
      <c r="CR57" s="63">
        <f t="shared" si="120"/>
        <v>2.9454609430207395</v>
      </c>
      <c r="CS57" s="63">
        <f t="shared" si="121"/>
        <v>1.3254574243593329</v>
      </c>
      <c r="CT57" s="63">
        <f t="shared" si="122"/>
        <v>0.38023372364900004</v>
      </c>
      <c r="CU57" s="63">
        <f t="shared" si="123"/>
        <v>0.17110517564204999</v>
      </c>
      <c r="CV57" s="63">
        <f t="shared" si="206"/>
        <v>19.636406286804931</v>
      </c>
      <c r="CW57" s="63">
        <f t="shared" si="207"/>
        <v>8.8363828290622202</v>
      </c>
      <c r="CX57" s="63">
        <f t="shared" si="208"/>
        <v>2.5348914909933336</v>
      </c>
      <c r="CY57" s="63">
        <f t="shared" si="209"/>
        <v>1.1407011709470001</v>
      </c>
      <c r="CZ57" s="63">
        <f t="shared" si="124"/>
        <v>2.9454609430207395</v>
      </c>
      <c r="DA57" s="63">
        <f t="shared" si="125"/>
        <v>1.3254574243593329</v>
      </c>
      <c r="DB57" s="63">
        <f t="shared" si="126"/>
        <v>0.38023372364900004</v>
      </c>
      <c r="DC57" s="63">
        <f t="shared" si="127"/>
        <v>0.17110517564204999</v>
      </c>
      <c r="DD57" s="63">
        <f t="shared" si="210"/>
        <v>14.281022754039951</v>
      </c>
      <c r="DE57" s="63">
        <f t="shared" si="211"/>
        <v>6.4264602393179784</v>
      </c>
      <c r="DF57" s="63">
        <f t="shared" si="212"/>
        <v>1.8435574479951515</v>
      </c>
      <c r="DG57" s="63">
        <f t="shared" si="213"/>
        <v>0.82960085159781827</v>
      </c>
      <c r="DH57" s="63">
        <f t="shared" si="128"/>
        <v>2.1421534131059925</v>
      </c>
      <c r="DI57" s="63">
        <f t="shared" si="129"/>
        <v>0.96396903589769667</v>
      </c>
      <c r="DJ57" s="63">
        <f t="shared" si="130"/>
        <v>0.27653361719927272</v>
      </c>
      <c r="DK57" s="63">
        <f t="shared" si="131"/>
        <v>0.12444012773967274</v>
      </c>
      <c r="DL57" s="63">
        <f t="shared" si="214"/>
        <v>15.173586676167448</v>
      </c>
      <c r="DM57" s="63">
        <f t="shared" si="215"/>
        <v>6.8281140042753519</v>
      </c>
      <c r="DN57" s="63">
        <f t="shared" si="216"/>
        <v>1.9587797884948486</v>
      </c>
      <c r="DO57" s="63">
        <f t="shared" si="217"/>
        <v>0.88145090482268196</v>
      </c>
      <c r="DP57" s="63">
        <f t="shared" si="132"/>
        <v>2.2760380014251171</v>
      </c>
      <c r="DQ57" s="63">
        <f t="shared" si="133"/>
        <v>1.0242171006413028</v>
      </c>
      <c r="DR57" s="63">
        <f t="shared" si="134"/>
        <v>0.29381696827422726</v>
      </c>
      <c r="DS57" s="63">
        <f t="shared" si="135"/>
        <v>0.13221763572340228</v>
      </c>
      <c r="DT57" s="63">
        <f t="shared" si="218"/>
        <v>4.4628196106374842</v>
      </c>
      <c r="DU57" s="63">
        <f t="shared" si="219"/>
        <v>2.0082688247868683</v>
      </c>
      <c r="DV57" s="63">
        <f t="shared" si="220"/>
        <v>0.57611170249848487</v>
      </c>
      <c r="DW57" s="63">
        <f t="shared" si="221"/>
        <v>0.25925026612431823</v>
      </c>
      <c r="DX57" s="63">
        <f t="shared" si="136"/>
        <v>0.66942294159562266</v>
      </c>
      <c r="DY57" s="63">
        <f t="shared" si="137"/>
        <v>0.30124032371803022</v>
      </c>
      <c r="DZ57" s="63">
        <f t="shared" si="138"/>
        <v>8.6416755374772725E-2</v>
      </c>
      <c r="EA57" s="63">
        <f t="shared" si="139"/>
        <v>3.8887539918647733E-2</v>
      </c>
      <c r="EB57" s="90">
        <f t="shared" si="140"/>
        <v>100.77862626271937</v>
      </c>
      <c r="EC57" s="90">
        <f t="shared" si="141"/>
        <v>45.350381818223731</v>
      </c>
      <c r="ED57" s="91">
        <f t="shared" si="222"/>
        <v>76960.000000000015</v>
      </c>
      <c r="EE57" s="92">
        <f t="shared" si="142"/>
        <v>34632</v>
      </c>
      <c r="EF57" s="63">
        <f t="shared" si="223"/>
        <v>24415.200000000001</v>
      </c>
      <c r="EG57" s="63">
        <f t="shared" si="224"/>
        <v>10986.84</v>
      </c>
      <c r="EH57" s="63">
        <f t="shared" si="225"/>
        <v>43776.4221884246</v>
      </c>
      <c r="EI57" s="63">
        <f t="shared" si="226"/>
        <v>19699.389984791072</v>
      </c>
      <c r="EJ57" s="63">
        <f t="shared" si="143"/>
        <v>3662.28</v>
      </c>
      <c r="EK57" s="63">
        <f t="shared" si="144"/>
        <v>1648.0260000000001</v>
      </c>
      <c r="EL57" s="63">
        <f t="shared" si="145"/>
        <v>6566.4633282636896</v>
      </c>
      <c r="EM57" s="63">
        <f t="shared" si="146"/>
        <v>2954.9084977186608</v>
      </c>
      <c r="EN57" s="63">
        <f t="shared" si="227"/>
        <v>29840.799999999999</v>
      </c>
      <c r="EO57" s="63">
        <f t="shared" si="228"/>
        <v>13428.360000000002</v>
      </c>
      <c r="EP57" s="63">
        <f t="shared" si="229"/>
        <v>53504.516008074519</v>
      </c>
      <c r="EQ57" s="63">
        <f t="shared" si="230"/>
        <v>24077.032203633531</v>
      </c>
      <c r="ER57" s="63">
        <f t="shared" si="147"/>
        <v>4476.12</v>
      </c>
      <c r="ES57" s="63">
        <f t="shared" si="148"/>
        <v>2014.2540000000004</v>
      </c>
      <c r="ET57" s="63">
        <f t="shared" si="149"/>
        <v>8025.6774012111773</v>
      </c>
      <c r="EU57" s="63">
        <f t="shared" si="150"/>
        <v>3611.5548305450297</v>
      </c>
      <c r="EV57" s="63">
        <f t="shared" si="231"/>
        <v>31197.200000000001</v>
      </c>
      <c r="EW57" s="63">
        <f t="shared" si="232"/>
        <v>14038.740000000002</v>
      </c>
      <c r="EX57" s="63">
        <f t="shared" si="233"/>
        <v>55936.539462986999</v>
      </c>
      <c r="EY57" s="63">
        <f t="shared" si="234"/>
        <v>25171.44275834415</v>
      </c>
      <c r="EZ57" s="63">
        <f t="shared" si="151"/>
        <v>4679.58</v>
      </c>
      <c r="FA57" s="63">
        <f t="shared" si="152"/>
        <v>2105.8110000000001</v>
      </c>
      <c r="FB57" s="63">
        <f t="shared" si="153"/>
        <v>8390.4809194480495</v>
      </c>
      <c r="FC57" s="63">
        <f t="shared" si="154"/>
        <v>3775.7164137516224</v>
      </c>
      <c r="FD57" s="63">
        <f t="shared" si="235"/>
        <v>21702.400000000001</v>
      </c>
      <c r="FE57" s="63">
        <f t="shared" si="236"/>
        <v>9766.0800000000017</v>
      </c>
      <c r="FF57" s="63">
        <f t="shared" si="237"/>
        <v>38912.375278599648</v>
      </c>
      <c r="FG57" s="63">
        <f t="shared" si="238"/>
        <v>17510.568875369841</v>
      </c>
      <c r="FH57" s="63">
        <f t="shared" si="155"/>
        <v>3255.36</v>
      </c>
      <c r="FI57" s="63">
        <f t="shared" si="156"/>
        <v>1464.9120000000003</v>
      </c>
      <c r="FJ57" s="63">
        <f t="shared" si="157"/>
        <v>5836.8562917899471</v>
      </c>
      <c r="FK57" s="63">
        <f t="shared" si="158"/>
        <v>2626.5853313054763</v>
      </c>
      <c r="FL57" s="63">
        <f t="shared" si="239"/>
        <v>23058.800000000003</v>
      </c>
      <c r="FM57" s="63">
        <f t="shared" si="240"/>
        <v>10376.460000000003</v>
      </c>
      <c r="FN57" s="63">
        <f t="shared" si="241"/>
        <v>41344.398733512127</v>
      </c>
      <c r="FO57" s="63">
        <f t="shared" si="242"/>
        <v>18604.979430080457</v>
      </c>
      <c r="FP57" s="63">
        <f t="shared" si="159"/>
        <v>3458.82</v>
      </c>
      <c r="FQ57" s="63">
        <f t="shared" si="160"/>
        <v>1556.4690000000003</v>
      </c>
      <c r="FR57" s="63">
        <f t="shared" si="161"/>
        <v>6201.6598100268193</v>
      </c>
      <c r="FS57" s="63">
        <f t="shared" si="162"/>
        <v>2790.7469145120685</v>
      </c>
      <c r="FT57" s="63">
        <f t="shared" si="243"/>
        <v>5425.6</v>
      </c>
      <c r="FU57" s="63">
        <f t="shared" si="244"/>
        <v>2441.5200000000004</v>
      </c>
      <c r="FV57" s="63">
        <f t="shared" si="245"/>
        <v>9728.0938196499119</v>
      </c>
      <c r="FW57" s="63">
        <f t="shared" si="246"/>
        <v>4377.6422188424604</v>
      </c>
      <c r="FX57" s="63">
        <f t="shared" si="163"/>
        <v>813.84</v>
      </c>
      <c r="FY57" s="63">
        <f t="shared" si="164"/>
        <v>366.22800000000007</v>
      </c>
      <c r="FZ57" s="63">
        <f t="shared" si="165"/>
        <v>1459.2140729474868</v>
      </c>
      <c r="GA57" s="63">
        <f t="shared" si="166"/>
        <v>656.64633282636908</v>
      </c>
      <c r="GB57" s="90">
        <f t="shared" si="247"/>
        <v>378842.34549124778</v>
      </c>
      <c r="GC57" s="93">
        <f t="shared" si="168"/>
        <v>170479.0554710615</v>
      </c>
      <c r="GD57" s="94">
        <f t="shared" si="169"/>
        <v>205111.0554710615</v>
      </c>
    </row>
    <row r="58" spans="1:186" x14ac:dyDescent="0.5">
      <c r="A58" s="19" t="s">
        <v>260</v>
      </c>
      <c r="B58" s="19" t="s">
        <v>90</v>
      </c>
      <c r="C58" s="19" t="s">
        <v>122</v>
      </c>
      <c r="D58" s="19" t="s">
        <v>129</v>
      </c>
      <c r="E58" s="19" t="s">
        <v>130</v>
      </c>
      <c r="F58" s="85">
        <v>325331.03249999991</v>
      </c>
      <c r="G58" s="86">
        <v>146398.96462499996</v>
      </c>
      <c r="H58" s="86">
        <v>3.4000000000000004</v>
      </c>
      <c r="I58" s="63">
        <v>86747.398695318334</v>
      </c>
      <c r="J58" s="87">
        <f t="shared" si="77"/>
        <v>0.26664348011534483</v>
      </c>
      <c r="K58" s="88">
        <v>146398.96462499996</v>
      </c>
      <c r="L58" s="63">
        <f t="shared" si="170"/>
        <v>39036.329412893247</v>
      </c>
      <c r="M58" s="63">
        <v>10977.601304681575</v>
      </c>
      <c r="N58" s="87">
        <f t="shared" si="78"/>
        <v>3.3742865598539479E-2</v>
      </c>
      <c r="O58" s="63">
        <f t="shared" si="79"/>
        <v>4939.9205871067097</v>
      </c>
      <c r="P58" s="63">
        <v>23862.303113098464</v>
      </c>
      <c r="Q58" s="87">
        <f t="shared" si="80"/>
        <v>7.3347761908014328E-2</v>
      </c>
      <c r="R58" s="63">
        <f t="shared" si="81"/>
        <v>10738.036400894309</v>
      </c>
      <c r="S58" s="63">
        <v>3019.6968869015104</v>
      </c>
      <c r="T58" s="87">
        <f t="shared" si="82"/>
        <v>9.2819208290605085E-3</v>
      </c>
      <c r="U58" s="63">
        <f t="shared" si="83"/>
        <v>1358.8635991056797</v>
      </c>
      <c r="V58" s="63">
        <v>124607</v>
      </c>
      <c r="W58" s="63">
        <f t="shared" si="171"/>
        <v>56073.149999999943</v>
      </c>
      <c r="X58" s="88">
        <v>24903.037296160895</v>
      </c>
      <c r="Y58" s="87">
        <f t="shared" si="84"/>
        <v>7.6546762553802494E-2</v>
      </c>
      <c r="Z58" s="88">
        <f t="shared" si="85"/>
        <v>11206.366783272404</v>
      </c>
      <c r="AA58" s="88">
        <v>175820.995203839</v>
      </c>
      <c r="AB58" s="87">
        <f t="shared" si="86"/>
        <v>0.54043720899523795</v>
      </c>
      <c r="AC58" s="88">
        <f t="shared" si="87"/>
        <v>79119.447841727553</v>
      </c>
      <c r="AD58" s="63">
        <f t="shared" si="172"/>
        <v>200724.03249999991</v>
      </c>
      <c r="AE58" s="63">
        <f t="shared" si="88"/>
        <v>90325.814624999955</v>
      </c>
      <c r="AF58" s="89">
        <f t="shared" si="173"/>
        <v>325331.03249999991</v>
      </c>
      <c r="AG58" s="89">
        <f t="shared" si="89"/>
        <v>146398.96462499991</v>
      </c>
      <c r="AH58" s="63">
        <f t="shared" si="174"/>
        <v>15614.531765157299</v>
      </c>
      <c r="AI58" s="63">
        <f t="shared" si="175"/>
        <v>7026.5392943207844</v>
      </c>
      <c r="AJ58" s="63">
        <f t="shared" si="176"/>
        <v>4295.2145603577237</v>
      </c>
      <c r="AK58" s="63">
        <f t="shared" si="177"/>
        <v>1932.8465521609755</v>
      </c>
      <c r="AL58" s="63">
        <f t="shared" si="90"/>
        <v>2342.1797647735948</v>
      </c>
      <c r="AM58" s="63">
        <f t="shared" si="91"/>
        <v>1053.9808941481176</v>
      </c>
      <c r="AN58" s="63">
        <f t="shared" si="92"/>
        <v>644.28218405365851</v>
      </c>
      <c r="AO58" s="63">
        <f t="shared" si="93"/>
        <v>289.92698282414631</v>
      </c>
      <c r="AP58" s="63">
        <f t="shared" si="178"/>
        <v>19084.427712970035</v>
      </c>
      <c r="AQ58" s="63">
        <f t="shared" si="179"/>
        <v>8587.9924708365143</v>
      </c>
      <c r="AR58" s="63">
        <f t="shared" si="180"/>
        <v>5249.7066848816621</v>
      </c>
      <c r="AS58" s="63">
        <f t="shared" si="181"/>
        <v>2362.3680081967482</v>
      </c>
      <c r="AT58" s="63">
        <f t="shared" si="94"/>
        <v>2862.6641569455051</v>
      </c>
      <c r="AU58" s="63">
        <f t="shared" si="95"/>
        <v>1288.1988706254772</v>
      </c>
      <c r="AV58" s="63">
        <f t="shared" si="96"/>
        <v>787.45600273224932</v>
      </c>
      <c r="AW58" s="63">
        <f t="shared" si="97"/>
        <v>354.3552012295122</v>
      </c>
      <c r="AX58" s="63">
        <f t="shared" si="182"/>
        <v>19084.427712970035</v>
      </c>
      <c r="AY58" s="63">
        <f t="shared" si="183"/>
        <v>8587.9924708365143</v>
      </c>
      <c r="AZ58" s="63">
        <f t="shared" si="184"/>
        <v>5249.7066848816621</v>
      </c>
      <c r="BA58" s="63">
        <f t="shared" si="185"/>
        <v>2362.3680081967482</v>
      </c>
      <c r="BB58" s="63">
        <f t="shared" si="98"/>
        <v>2862.6641569455051</v>
      </c>
      <c r="BC58" s="63">
        <f t="shared" si="99"/>
        <v>1288.1988706254772</v>
      </c>
      <c r="BD58" s="63">
        <f t="shared" si="100"/>
        <v>787.45600273224932</v>
      </c>
      <c r="BE58" s="63">
        <f t="shared" si="101"/>
        <v>354.3552012295122</v>
      </c>
      <c r="BF58" s="63">
        <f t="shared" si="186"/>
        <v>13879.583791250934</v>
      </c>
      <c r="BG58" s="63">
        <f t="shared" si="187"/>
        <v>6245.8127060629195</v>
      </c>
      <c r="BH58" s="63">
        <f t="shared" si="188"/>
        <v>3817.9684980957541</v>
      </c>
      <c r="BI58" s="63">
        <f t="shared" si="189"/>
        <v>1718.0858241430894</v>
      </c>
      <c r="BJ58" s="63">
        <f t="shared" si="102"/>
        <v>2081.9375686876401</v>
      </c>
      <c r="BK58" s="63">
        <f t="shared" si="103"/>
        <v>936.87190590943783</v>
      </c>
      <c r="BL58" s="63">
        <f t="shared" si="104"/>
        <v>572.69527471436311</v>
      </c>
      <c r="BM58" s="63">
        <f t="shared" si="105"/>
        <v>257.71287362146342</v>
      </c>
      <c r="BN58" s="63">
        <f t="shared" si="190"/>
        <v>14747.057778204118</v>
      </c>
      <c r="BO58" s="63">
        <f t="shared" si="191"/>
        <v>6636.1760001918528</v>
      </c>
      <c r="BP58" s="63">
        <f t="shared" si="192"/>
        <v>4056.5915292267391</v>
      </c>
      <c r="BQ58" s="63">
        <f t="shared" si="193"/>
        <v>1825.4661881520326</v>
      </c>
      <c r="BR58" s="63">
        <f t="shared" si="106"/>
        <v>2212.0586667306175</v>
      </c>
      <c r="BS58" s="63">
        <f t="shared" si="107"/>
        <v>995.42640002877783</v>
      </c>
      <c r="BT58" s="63">
        <f t="shared" si="108"/>
        <v>608.48872938401087</v>
      </c>
      <c r="BU58" s="63">
        <f t="shared" si="109"/>
        <v>273.81992822280489</v>
      </c>
      <c r="BV58" s="63">
        <f t="shared" si="194"/>
        <v>4337.3699347659167</v>
      </c>
      <c r="BW58" s="63">
        <f t="shared" si="195"/>
        <v>1951.8164706446623</v>
      </c>
      <c r="BX58" s="63">
        <f t="shared" si="196"/>
        <v>1193.1151556549232</v>
      </c>
      <c r="BY58" s="63">
        <f t="shared" si="197"/>
        <v>536.90182004471546</v>
      </c>
      <c r="BZ58" s="63">
        <f t="shared" si="110"/>
        <v>650.60549021488748</v>
      </c>
      <c r="CA58" s="63">
        <f t="shared" si="111"/>
        <v>292.77247059669935</v>
      </c>
      <c r="CB58" s="63">
        <f t="shared" si="112"/>
        <v>178.96727334823848</v>
      </c>
      <c r="CC58" s="63">
        <f t="shared" si="113"/>
        <v>80.535273006707314</v>
      </c>
      <c r="CD58" s="90">
        <f t="shared" si="114"/>
        <v>110609.70180841681</v>
      </c>
      <c r="CE58" s="90">
        <f t="shared" si="115"/>
        <v>49774.365813787554</v>
      </c>
      <c r="CF58" s="63">
        <f t="shared" si="198"/>
        <v>1975.9682348426834</v>
      </c>
      <c r="CG58" s="63">
        <f t="shared" si="199"/>
        <v>889.18570567920767</v>
      </c>
      <c r="CH58" s="63">
        <f t="shared" si="200"/>
        <v>543.54543964227184</v>
      </c>
      <c r="CI58" s="63">
        <f t="shared" si="201"/>
        <v>244.59544783902234</v>
      </c>
      <c r="CJ58" s="63">
        <f t="shared" si="116"/>
        <v>296.39523522640252</v>
      </c>
      <c r="CK58" s="63">
        <f t="shared" si="117"/>
        <v>133.37785585188115</v>
      </c>
      <c r="CL58" s="63">
        <f t="shared" si="118"/>
        <v>81.531815946340771</v>
      </c>
      <c r="CM58" s="63">
        <f t="shared" si="119"/>
        <v>36.689317175853347</v>
      </c>
      <c r="CN58" s="63">
        <f t="shared" si="202"/>
        <v>2415.0722870299464</v>
      </c>
      <c r="CO58" s="63">
        <f t="shared" si="203"/>
        <v>1086.7825291634761</v>
      </c>
      <c r="CP58" s="63">
        <f t="shared" si="204"/>
        <v>664.33331511833228</v>
      </c>
      <c r="CQ58" s="63">
        <f t="shared" si="205"/>
        <v>298.94999180324953</v>
      </c>
      <c r="CR58" s="63">
        <f t="shared" si="120"/>
        <v>362.26084305449194</v>
      </c>
      <c r="CS58" s="63">
        <f t="shared" si="121"/>
        <v>163.0173793745214</v>
      </c>
      <c r="CT58" s="63">
        <f t="shared" si="122"/>
        <v>99.649997267749839</v>
      </c>
      <c r="CU58" s="63">
        <f t="shared" si="123"/>
        <v>44.842498770487431</v>
      </c>
      <c r="CV58" s="63">
        <f t="shared" si="206"/>
        <v>2415.0722870299464</v>
      </c>
      <c r="CW58" s="63">
        <f t="shared" si="207"/>
        <v>1086.7825291634761</v>
      </c>
      <c r="CX58" s="63">
        <f t="shared" si="208"/>
        <v>664.33331511833228</v>
      </c>
      <c r="CY58" s="63">
        <f t="shared" si="209"/>
        <v>298.94999180324953</v>
      </c>
      <c r="CZ58" s="63">
        <f t="shared" si="124"/>
        <v>362.26084305449194</v>
      </c>
      <c r="DA58" s="63">
        <f t="shared" si="125"/>
        <v>163.0173793745214</v>
      </c>
      <c r="DB58" s="63">
        <f t="shared" si="126"/>
        <v>99.649997267749839</v>
      </c>
      <c r="DC58" s="63">
        <f t="shared" si="127"/>
        <v>44.842498770487431</v>
      </c>
      <c r="DD58" s="63">
        <f t="shared" si="210"/>
        <v>1756.416208749052</v>
      </c>
      <c r="DE58" s="63">
        <f t="shared" si="211"/>
        <v>790.38729393707354</v>
      </c>
      <c r="DF58" s="63">
        <f t="shared" si="212"/>
        <v>483.15150190424168</v>
      </c>
      <c r="DG58" s="63">
        <f t="shared" si="213"/>
        <v>217.41817585690876</v>
      </c>
      <c r="DH58" s="63">
        <f t="shared" si="128"/>
        <v>263.46243131235781</v>
      </c>
      <c r="DI58" s="63">
        <f t="shared" si="129"/>
        <v>118.55809409056103</v>
      </c>
      <c r="DJ58" s="63">
        <f t="shared" si="130"/>
        <v>72.472725285636244</v>
      </c>
      <c r="DK58" s="63">
        <f t="shared" si="131"/>
        <v>32.612726378536316</v>
      </c>
      <c r="DL58" s="63">
        <f t="shared" si="214"/>
        <v>1866.1922217958679</v>
      </c>
      <c r="DM58" s="63">
        <f t="shared" si="215"/>
        <v>839.78649980814066</v>
      </c>
      <c r="DN58" s="63">
        <f t="shared" si="216"/>
        <v>513.34847077325685</v>
      </c>
      <c r="DO58" s="63">
        <f t="shared" si="217"/>
        <v>231.00681184796557</v>
      </c>
      <c r="DP58" s="63">
        <f t="shared" si="132"/>
        <v>279.92883326938016</v>
      </c>
      <c r="DQ58" s="63">
        <f t="shared" si="133"/>
        <v>125.9679749712211</v>
      </c>
      <c r="DR58" s="63">
        <f t="shared" si="134"/>
        <v>77.002270615988522</v>
      </c>
      <c r="DS58" s="63">
        <f t="shared" si="135"/>
        <v>34.651021777194835</v>
      </c>
      <c r="DT58" s="63">
        <f t="shared" si="218"/>
        <v>548.88006523407876</v>
      </c>
      <c r="DU58" s="63">
        <f t="shared" si="219"/>
        <v>246.99602935533551</v>
      </c>
      <c r="DV58" s="63">
        <f t="shared" si="220"/>
        <v>150.98484434507552</v>
      </c>
      <c r="DW58" s="63">
        <f t="shared" si="221"/>
        <v>67.943179955283981</v>
      </c>
      <c r="DX58" s="63">
        <f t="shared" si="136"/>
        <v>82.332009785111808</v>
      </c>
      <c r="DY58" s="63">
        <f t="shared" si="137"/>
        <v>37.049404403300322</v>
      </c>
      <c r="DZ58" s="63">
        <f t="shared" si="138"/>
        <v>22.647726651761328</v>
      </c>
      <c r="EA58" s="63">
        <f t="shared" si="139"/>
        <v>10.191476993292596</v>
      </c>
      <c r="EB58" s="90">
        <f t="shared" si="140"/>
        <v>13997.298191583086</v>
      </c>
      <c r="EC58" s="90">
        <f t="shared" si="141"/>
        <v>6298.7841862123905</v>
      </c>
      <c r="ED58" s="91">
        <f t="shared" si="222"/>
        <v>124606.9999999999</v>
      </c>
      <c r="EE58" s="92">
        <f t="shared" si="142"/>
        <v>56073.149999999943</v>
      </c>
      <c r="EF58" s="63">
        <f t="shared" si="223"/>
        <v>4482.5467133089614</v>
      </c>
      <c r="EG58" s="63">
        <f t="shared" si="224"/>
        <v>2017.1460209890326</v>
      </c>
      <c r="EH58" s="63">
        <f t="shared" si="225"/>
        <v>31647.779136691021</v>
      </c>
      <c r="EI58" s="63">
        <f t="shared" si="226"/>
        <v>14241.500611510959</v>
      </c>
      <c r="EJ58" s="63">
        <f t="shared" si="143"/>
        <v>672.38200699634422</v>
      </c>
      <c r="EK58" s="63">
        <f t="shared" si="144"/>
        <v>302.57190314835486</v>
      </c>
      <c r="EL58" s="63">
        <f t="shared" si="145"/>
        <v>4747.1668705036527</v>
      </c>
      <c r="EM58" s="63">
        <f t="shared" si="146"/>
        <v>2136.2250917266438</v>
      </c>
      <c r="EN58" s="63">
        <f t="shared" si="227"/>
        <v>5478.6682051553971</v>
      </c>
      <c r="EO58" s="63">
        <f t="shared" si="228"/>
        <v>2465.400692319929</v>
      </c>
      <c r="EP58" s="63">
        <f t="shared" si="229"/>
        <v>38680.61894484458</v>
      </c>
      <c r="EQ58" s="63">
        <f t="shared" si="230"/>
        <v>17406.278525180063</v>
      </c>
      <c r="ER58" s="63">
        <f t="shared" si="147"/>
        <v>821.80023077330952</v>
      </c>
      <c r="ES58" s="63">
        <f t="shared" si="148"/>
        <v>369.81010384798935</v>
      </c>
      <c r="ET58" s="63">
        <f t="shared" si="149"/>
        <v>5802.0928417266869</v>
      </c>
      <c r="EU58" s="63">
        <f t="shared" si="150"/>
        <v>2610.9417787770094</v>
      </c>
      <c r="EV58" s="63">
        <f t="shared" si="231"/>
        <v>5727.698578117006</v>
      </c>
      <c r="EW58" s="63">
        <f t="shared" si="232"/>
        <v>2577.4643601526532</v>
      </c>
      <c r="EX58" s="63">
        <f t="shared" si="233"/>
        <v>40438.828896882973</v>
      </c>
      <c r="EY58" s="63">
        <f t="shared" si="234"/>
        <v>18197.473003597337</v>
      </c>
      <c r="EZ58" s="63">
        <f t="shared" si="151"/>
        <v>859.15478671755091</v>
      </c>
      <c r="FA58" s="63">
        <f t="shared" si="152"/>
        <v>386.61965402289798</v>
      </c>
      <c r="FB58" s="63">
        <f t="shared" si="153"/>
        <v>6065.8243345324454</v>
      </c>
      <c r="FC58" s="63">
        <f t="shared" si="154"/>
        <v>2729.6209505396005</v>
      </c>
      <c r="FD58" s="63">
        <f t="shared" si="235"/>
        <v>3984.4859673857432</v>
      </c>
      <c r="FE58" s="63">
        <f t="shared" si="236"/>
        <v>1793.0186853235846</v>
      </c>
      <c r="FF58" s="63">
        <f t="shared" si="237"/>
        <v>28131.359232614243</v>
      </c>
      <c r="FG58" s="63">
        <f t="shared" si="238"/>
        <v>12659.11165467641</v>
      </c>
      <c r="FH58" s="63">
        <f t="shared" si="155"/>
        <v>597.67289510786145</v>
      </c>
      <c r="FI58" s="63">
        <f t="shared" si="156"/>
        <v>268.95280279853768</v>
      </c>
      <c r="FJ58" s="63">
        <f t="shared" si="157"/>
        <v>4219.7038848921366</v>
      </c>
      <c r="FK58" s="63">
        <f t="shared" si="158"/>
        <v>1898.8667482014614</v>
      </c>
      <c r="FL58" s="63">
        <f t="shared" si="239"/>
        <v>4233.5163403473525</v>
      </c>
      <c r="FM58" s="63">
        <f t="shared" si="240"/>
        <v>1905.0823531563087</v>
      </c>
      <c r="FN58" s="63">
        <f t="shared" si="241"/>
        <v>29889.569184652632</v>
      </c>
      <c r="FO58" s="63">
        <f t="shared" si="242"/>
        <v>13450.306133093685</v>
      </c>
      <c r="FP58" s="63">
        <f t="shared" si="159"/>
        <v>635.02745105210283</v>
      </c>
      <c r="FQ58" s="63">
        <f t="shared" si="160"/>
        <v>285.7623529734463</v>
      </c>
      <c r="FR58" s="63">
        <f t="shared" si="161"/>
        <v>4483.4353776978942</v>
      </c>
      <c r="FS58" s="63">
        <f t="shared" si="162"/>
        <v>2017.5459199640527</v>
      </c>
      <c r="FT58" s="63">
        <f t="shared" si="243"/>
        <v>996.12149184643579</v>
      </c>
      <c r="FU58" s="63">
        <f t="shared" si="244"/>
        <v>448.25467133089614</v>
      </c>
      <c r="FV58" s="63">
        <f t="shared" si="245"/>
        <v>7032.8398081535606</v>
      </c>
      <c r="FW58" s="63">
        <f t="shared" si="246"/>
        <v>3164.7779136691024</v>
      </c>
      <c r="FX58" s="63">
        <f t="shared" si="163"/>
        <v>149.41822377696536</v>
      </c>
      <c r="FY58" s="63">
        <f t="shared" si="164"/>
        <v>67.238200699634419</v>
      </c>
      <c r="FZ58" s="63">
        <f t="shared" si="165"/>
        <v>1054.9259712230341</v>
      </c>
      <c r="GA58" s="63">
        <f t="shared" si="166"/>
        <v>474.71668705036535</v>
      </c>
      <c r="GB58" s="90">
        <f t="shared" si="247"/>
        <v>200724.03249999988</v>
      </c>
      <c r="GC58" s="93">
        <f t="shared" si="168"/>
        <v>90325.81462499997</v>
      </c>
      <c r="GD58" s="94">
        <f t="shared" si="169"/>
        <v>146398.96462499991</v>
      </c>
    </row>
    <row r="59" spans="1:186" x14ac:dyDescent="0.5">
      <c r="A59" s="19" t="s">
        <v>263</v>
      </c>
      <c r="B59" s="19" t="s">
        <v>61</v>
      </c>
      <c r="C59" s="19" t="s">
        <v>131</v>
      </c>
      <c r="D59" s="19" t="s">
        <v>67</v>
      </c>
      <c r="E59" s="19" t="s">
        <v>132</v>
      </c>
      <c r="F59" s="85">
        <v>64058.662074999971</v>
      </c>
      <c r="G59" s="86">
        <v>28826.397933749988</v>
      </c>
      <c r="H59" s="86">
        <v>3</v>
      </c>
      <c r="I59" s="63">
        <v>0</v>
      </c>
      <c r="J59" s="87">
        <f t="shared" si="77"/>
        <v>0</v>
      </c>
      <c r="K59" s="88">
        <v>28826.397933749988</v>
      </c>
      <c r="L59" s="63">
        <f t="shared" si="170"/>
        <v>0</v>
      </c>
      <c r="M59" s="63">
        <v>0</v>
      </c>
      <c r="N59" s="87">
        <f t="shared" si="78"/>
        <v>0</v>
      </c>
      <c r="O59" s="63">
        <f t="shared" si="79"/>
        <v>0</v>
      </c>
      <c r="P59" s="63">
        <v>0</v>
      </c>
      <c r="Q59" s="87">
        <f t="shared" si="80"/>
        <v>0</v>
      </c>
      <c r="R59" s="63">
        <f t="shared" si="81"/>
        <v>0</v>
      </c>
      <c r="S59" s="63">
        <v>0</v>
      </c>
      <c r="T59" s="87">
        <f t="shared" si="82"/>
        <v>0</v>
      </c>
      <c r="U59" s="63">
        <f t="shared" si="83"/>
        <v>0</v>
      </c>
      <c r="V59" s="63">
        <v>0</v>
      </c>
      <c r="W59" s="63">
        <f t="shared" si="171"/>
        <v>0</v>
      </c>
      <c r="X59" s="88">
        <v>20944.728061738304</v>
      </c>
      <c r="Y59" s="87">
        <f t="shared" si="84"/>
        <v>0.32696168454495955</v>
      </c>
      <c r="Z59" s="88">
        <f t="shared" si="85"/>
        <v>9425.1276277822381</v>
      </c>
      <c r="AA59" s="88">
        <v>43113.934013261663</v>
      </c>
      <c r="AB59" s="87">
        <f t="shared" si="86"/>
        <v>0.67303831545504045</v>
      </c>
      <c r="AC59" s="88">
        <f t="shared" si="87"/>
        <v>19401.270305967751</v>
      </c>
      <c r="AD59" s="63">
        <f t="shared" si="172"/>
        <v>64058.662074999971</v>
      </c>
      <c r="AE59" s="63">
        <f t="shared" si="88"/>
        <v>28826.397933749991</v>
      </c>
      <c r="AF59" s="89">
        <f t="shared" si="173"/>
        <v>64058.662074999971</v>
      </c>
      <c r="AG59" s="89">
        <f t="shared" si="89"/>
        <v>28826.397933749991</v>
      </c>
      <c r="AH59" s="63">
        <f t="shared" si="174"/>
        <v>0</v>
      </c>
      <c r="AI59" s="63">
        <f t="shared" si="175"/>
        <v>0</v>
      </c>
      <c r="AJ59" s="63">
        <f t="shared" si="176"/>
        <v>0</v>
      </c>
      <c r="AK59" s="63">
        <f t="shared" si="177"/>
        <v>0</v>
      </c>
      <c r="AL59" s="63">
        <f t="shared" si="90"/>
        <v>0</v>
      </c>
      <c r="AM59" s="63">
        <f t="shared" si="91"/>
        <v>0</v>
      </c>
      <c r="AN59" s="63">
        <f t="shared" si="92"/>
        <v>0</v>
      </c>
      <c r="AO59" s="63">
        <f t="shared" si="93"/>
        <v>0</v>
      </c>
      <c r="AP59" s="63">
        <f t="shared" si="178"/>
        <v>0</v>
      </c>
      <c r="AQ59" s="63">
        <f t="shared" si="179"/>
        <v>0</v>
      </c>
      <c r="AR59" s="63">
        <f t="shared" si="180"/>
        <v>0</v>
      </c>
      <c r="AS59" s="63">
        <f t="shared" si="181"/>
        <v>0</v>
      </c>
      <c r="AT59" s="63">
        <f t="shared" si="94"/>
        <v>0</v>
      </c>
      <c r="AU59" s="63">
        <f t="shared" si="95"/>
        <v>0</v>
      </c>
      <c r="AV59" s="63">
        <f t="shared" si="96"/>
        <v>0</v>
      </c>
      <c r="AW59" s="63">
        <f t="shared" si="97"/>
        <v>0</v>
      </c>
      <c r="AX59" s="63">
        <f t="shared" si="182"/>
        <v>0</v>
      </c>
      <c r="AY59" s="63">
        <f t="shared" si="183"/>
        <v>0</v>
      </c>
      <c r="AZ59" s="63">
        <f t="shared" si="184"/>
        <v>0</v>
      </c>
      <c r="BA59" s="63">
        <f t="shared" si="185"/>
        <v>0</v>
      </c>
      <c r="BB59" s="63">
        <f t="shared" si="98"/>
        <v>0</v>
      </c>
      <c r="BC59" s="63">
        <f t="shared" si="99"/>
        <v>0</v>
      </c>
      <c r="BD59" s="63">
        <f t="shared" si="100"/>
        <v>0</v>
      </c>
      <c r="BE59" s="63">
        <f t="shared" si="101"/>
        <v>0</v>
      </c>
      <c r="BF59" s="63">
        <f t="shared" si="186"/>
        <v>0</v>
      </c>
      <c r="BG59" s="63">
        <f t="shared" si="187"/>
        <v>0</v>
      </c>
      <c r="BH59" s="63">
        <f t="shared" si="188"/>
        <v>0</v>
      </c>
      <c r="BI59" s="63">
        <f t="shared" si="189"/>
        <v>0</v>
      </c>
      <c r="BJ59" s="63">
        <f t="shared" si="102"/>
        <v>0</v>
      </c>
      <c r="BK59" s="63">
        <f t="shared" si="103"/>
        <v>0</v>
      </c>
      <c r="BL59" s="63">
        <f t="shared" si="104"/>
        <v>0</v>
      </c>
      <c r="BM59" s="63">
        <f t="shared" si="105"/>
        <v>0</v>
      </c>
      <c r="BN59" s="63">
        <f t="shared" si="190"/>
        <v>0</v>
      </c>
      <c r="BO59" s="63">
        <f t="shared" si="191"/>
        <v>0</v>
      </c>
      <c r="BP59" s="63">
        <f t="shared" si="192"/>
        <v>0</v>
      </c>
      <c r="BQ59" s="63">
        <f t="shared" si="193"/>
        <v>0</v>
      </c>
      <c r="BR59" s="63">
        <f t="shared" si="106"/>
        <v>0</v>
      </c>
      <c r="BS59" s="63">
        <f t="shared" si="107"/>
        <v>0</v>
      </c>
      <c r="BT59" s="63">
        <f t="shared" si="108"/>
        <v>0</v>
      </c>
      <c r="BU59" s="63">
        <f t="shared" si="109"/>
        <v>0</v>
      </c>
      <c r="BV59" s="63">
        <f t="shared" si="194"/>
        <v>0</v>
      </c>
      <c r="BW59" s="63">
        <f t="shared" si="195"/>
        <v>0</v>
      </c>
      <c r="BX59" s="63">
        <f t="shared" si="196"/>
        <v>0</v>
      </c>
      <c r="BY59" s="63">
        <f t="shared" si="197"/>
        <v>0</v>
      </c>
      <c r="BZ59" s="63">
        <f t="shared" si="110"/>
        <v>0</v>
      </c>
      <c r="CA59" s="63">
        <f t="shared" si="111"/>
        <v>0</v>
      </c>
      <c r="CB59" s="63">
        <f t="shared" si="112"/>
        <v>0</v>
      </c>
      <c r="CC59" s="63">
        <f t="shared" si="113"/>
        <v>0</v>
      </c>
      <c r="CD59" s="90">
        <f t="shared" si="114"/>
        <v>0</v>
      </c>
      <c r="CE59" s="90">
        <f t="shared" si="115"/>
        <v>0</v>
      </c>
      <c r="CF59" s="63">
        <f t="shared" si="198"/>
        <v>0</v>
      </c>
      <c r="CG59" s="63">
        <f t="shared" si="199"/>
        <v>0</v>
      </c>
      <c r="CH59" s="63">
        <f t="shared" si="200"/>
        <v>0</v>
      </c>
      <c r="CI59" s="63">
        <f t="shared" si="201"/>
        <v>0</v>
      </c>
      <c r="CJ59" s="63">
        <f t="shared" si="116"/>
        <v>0</v>
      </c>
      <c r="CK59" s="63">
        <f t="shared" si="117"/>
        <v>0</v>
      </c>
      <c r="CL59" s="63">
        <f t="shared" si="118"/>
        <v>0</v>
      </c>
      <c r="CM59" s="63">
        <f t="shared" si="119"/>
        <v>0</v>
      </c>
      <c r="CN59" s="63">
        <f t="shared" si="202"/>
        <v>0</v>
      </c>
      <c r="CO59" s="63">
        <f t="shared" si="203"/>
        <v>0</v>
      </c>
      <c r="CP59" s="63">
        <f t="shared" si="204"/>
        <v>0</v>
      </c>
      <c r="CQ59" s="63">
        <f t="shared" si="205"/>
        <v>0</v>
      </c>
      <c r="CR59" s="63">
        <f t="shared" si="120"/>
        <v>0</v>
      </c>
      <c r="CS59" s="63">
        <f t="shared" si="121"/>
        <v>0</v>
      </c>
      <c r="CT59" s="63">
        <f t="shared" si="122"/>
        <v>0</v>
      </c>
      <c r="CU59" s="63">
        <f t="shared" si="123"/>
        <v>0</v>
      </c>
      <c r="CV59" s="63">
        <f t="shared" si="206"/>
        <v>0</v>
      </c>
      <c r="CW59" s="63">
        <f t="shared" si="207"/>
        <v>0</v>
      </c>
      <c r="CX59" s="63">
        <f t="shared" si="208"/>
        <v>0</v>
      </c>
      <c r="CY59" s="63">
        <f t="shared" si="209"/>
        <v>0</v>
      </c>
      <c r="CZ59" s="63">
        <f t="shared" si="124"/>
        <v>0</v>
      </c>
      <c r="DA59" s="63">
        <f t="shared" si="125"/>
        <v>0</v>
      </c>
      <c r="DB59" s="63">
        <f t="shared" si="126"/>
        <v>0</v>
      </c>
      <c r="DC59" s="63">
        <f t="shared" si="127"/>
        <v>0</v>
      </c>
      <c r="DD59" s="63">
        <f t="shared" si="210"/>
        <v>0</v>
      </c>
      <c r="DE59" s="63">
        <f t="shared" si="211"/>
        <v>0</v>
      </c>
      <c r="DF59" s="63">
        <f t="shared" si="212"/>
        <v>0</v>
      </c>
      <c r="DG59" s="63">
        <f t="shared" si="213"/>
        <v>0</v>
      </c>
      <c r="DH59" s="63">
        <f t="shared" si="128"/>
        <v>0</v>
      </c>
      <c r="DI59" s="63">
        <f t="shared" si="129"/>
        <v>0</v>
      </c>
      <c r="DJ59" s="63">
        <f t="shared" si="130"/>
        <v>0</v>
      </c>
      <c r="DK59" s="63">
        <f t="shared" si="131"/>
        <v>0</v>
      </c>
      <c r="DL59" s="63">
        <f t="shared" si="214"/>
        <v>0</v>
      </c>
      <c r="DM59" s="63">
        <f t="shared" si="215"/>
        <v>0</v>
      </c>
      <c r="DN59" s="63">
        <f t="shared" si="216"/>
        <v>0</v>
      </c>
      <c r="DO59" s="63">
        <f t="shared" si="217"/>
        <v>0</v>
      </c>
      <c r="DP59" s="63">
        <f t="shared" si="132"/>
        <v>0</v>
      </c>
      <c r="DQ59" s="63">
        <f t="shared" si="133"/>
        <v>0</v>
      </c>
      <c r="DR59" s="63">
        <f t="shared" si="134"/>
        <v>0</v>
      </c>
      <c r="DS59" s="63">
        <f t="shared" si="135"/>
        <v>0</v>
      </c>
      <c r="DT59" s="63">
        <f t="shared" si="218"/>
        <v>0</v>
      </c>
      <c r="DU59" s="63">
        <f t="shared" si="219"/>
        <v>0</v>
      </c>
      <c r="DV59" s="63">
        <f t="shared" si="220"/>
        <v>0</v>
      </c>
      <c r="DW59" s="63">
        <f t="shared" si="221"/>
        <v>0</v>
      </c>
      <c r="DX59" s="63">
        <f t="shared" si="136"/>
        <v>0</v>
      </c>
      <c r="DY59" s="63">
        <f t="shared" si="137"/>
        <v>0</v>
      </c>
      <c r="DZ59" s="63">
        <f t="shared" si="138"/>
        <v>0</v>
      </c>
      <c r="EA59" s="63">
        <f t="shared" si="139"/>
        <v>0</v>
      </c>
      <c r="EB59" s="90">
        <f t="shared" si="140"/>
        <v>0</v>
      </c>
      <c r="EC59" s="90">
        <f t="shared" si="141"/>
        <v>0</v>
      </c>
      <c r="ED59" s="91">
        <f t="shared" si="222"/>
        <v>0</v>
      </c>
      <c r="EE59" s="92">
        <f t="shared" si="142"/>
        <v>0</v>
      </c>
      <c r="EF59" s="63">
        <f t="shared" si="223"/>
        <v>3770.0510511128946</v>
      </c>
      <c r="EG59" s="63">
        <f t="shared" si="224"/>
        <v>1696.5229730008027</v>
      </c>
      <c r="EH59" s="63">
        <f t="shared" si="225"/>
        <v>7760.5081223870993</v>
      </c>
      <c r="EI59" s="63">
        <f t="shared" si="226"/>
        <v>3492.2286550741951</v>
      </c>
      <c r="EJ59" s="63">
        <f t="shared" si="143"/>
        <v>565.50765766693416</v>
      </c>
      <c r="EK59" s="63">
        <f t="shared" si="144"/>
        <v>254.4784459501204</v>
      </c>
      <c r="EL59" s="63">
        <f t="shared" si="145"/>
        <v>1164.0762183580648</v>
      </c>
      <c r="EM59" s="63">
        <f t="shared" si="146"/>
        <v>523.83429826112922</v>
      </c>
      <c r="EN59" s="63">
        <f t="shared" si="227"/>
        <v>4607.8401735824273</v>
      </c>
      <c r="EO59" s="63">
        <f t="shared" si="228"/>
        <v>2073.5280781120923</v>
      </c>
      <c r="EP59" s="63">
        <f t="shared" si="229"/>
        <v>9485.0654829175655</v>
      </c>
      <c r="EQ59" s="63">
        <f t="shared" si="230"/>
        <v>4268.2794673129056</v>
      </c>
      <c r="ER59" s="63">
        <f t="shared" si="147"/>
        <v>691.17602603736407</v>
      </c>
      <c r="ES59" s="63">
        <f t="shared" si="148"/>
        <v>311.02921171681385</v>
      </c>
      <c r="ET59" s="63">
        <f t="shared" si="149"/>
        <v>1422.7598224376347</v>
      </c>
      <c r="EU59" s="63">
        <f t="shared" si="150"/>
        <v>640.24192009693581</v>
      </c>
      <c r="EV59" s="63">
        <f t="shared" si="231"/>
        <v>4817.2874541998099</v>
      </c>
      <c r="EW59" s="63">
        <f t="shared" si="232"/>
        <v>2167.7793543899147</v>
      </c>
      <c r="EX59" s="63">
        <f t="shared" si="233"/>
        <v>9916.2048230501823</v>
      </c>
      <c r="EY59" s="63">
        <f t="shared" si="234"/>
        <v>4462.2921703725833</v>
      </c>
      <c r="EZ59" s="63">
        <f t="shared" si="151"/>
        <v>722.59311812997146</v>
      </c>
      <c r="FA59" s="63">
        <f t="shared" si="152"/>
        <v>325.16690315848717</v>
      </c>
      <c r="FB59" s="63">
        <f t="shared" si="153"/>
        <v>1487.4307234575274</v>
      </c>
      <c r="FC59" s="63">
        <f t="shared" si="154"/>
        <v>669.34382555588752</v>
      </c>
      <c r="FD59" s="63">
        <f t="shared" si="235"/>
        <v>3351.1564898781289</v>
      </c>
      <c r="FE59" s="63">
        <f t="shared" si="236"/>
        <v>1508.0204204451582</v>
      </c>
      <c r="FF59" s="63">
        <f t="shared" si="237"/>
        <v>6898.2294421218667</v>
      </c>
      <c r="FG59" s="63">
        <f t="shared" si="238"/>
        <v>3104.2032489548401</v>
      </c>
      <c r="FH59" s="63">
        <f t="shared" si="155"/>
        <v>502.67347348171933</v>
      </c>
      <c r="FI59" s="63">
        <f t="shared" si="156"/>
        <v>226.20306306677372</v>
      </c>
      <c r="FJ59" s="63">
        <f t="shared" si="157"/>
        <v>1034.73441631828</v>
      </c>
      <c r="FK59" s="63">
        <f t="shared" si="158"/>
        <v>465.63048734322598</v>
      </c>
      <c r="FL59" s="63">
        <f t="shared" si="239"/>
        <v>3560.603770495512</v>
      </c>
      <c r="FM59" s="63">
        <f t="shared" si="240"/>
        <v>1602.2716967229806</v>
      </c>
      <c r="FN59" s="63">
        <f t="shared" si="241"/>
        <v>7329.3687822544834</v>
      </c>
      <c r="FO59" s="63">
        <f t="shared" si="242"/>
        <v>3298.2159520145178</v>
      </c>
      <c r="FP59" s="63">
        <f t="shared" si="159"/>
        <v>534.09056557432677</v>
      </c>
      <c r="FQ59" s="63">
        <f t="shared" si="160"/>
        <v>240.34075450844708</v>
      </c>
      <c r="FR59" s="63">
        <f t="shared" si="161"/>
        <v>1099.4053173381724</v>
      </c>
      <c r="FS59" s="63">
        <f t="shared" si="162"/>
        <v>494.73239280217763</v>
      </c>
      <c r="FT59" s="63">
        <f t="shared" si="243"/>
        <v>837.78912246953223</v>
      </c>
      <c r="FU59" s="63">
        <f t="shared" si="244"/>
        <v>377.00510511128954</v>
      </c>
      <c r="FV59" s="63">
        <f t="shared" si="245"/>
        <v>1724.5573605304667</v>
      </c>
      <c r="FW59" s="63">
        <f t="shared" si="246"/>
        <v>776.05081223871002</v>
      </c>
      <c r="FX59" s="63">
        <f t="shared" si="163"/>
        <v>125.66836837042983</v>
      </c>
      <c r="FY59" s="63">
        <f t="shared" si="164"/>
        <v>56.550765766693431</v>
      </c>
      <c r="FZ59" s="63">
        <f t="shared" si="165"/>
        <v>258.68360407956999</v>
      </c>
      <c r="GA59" s="63">
        <f t="shared" si="166"/>
        <v>116.40762183580649</v>
      </c>
      <c r="GB59" s="90">
        <f t="shared" si="247"/>
        <v>64058.662074999971</v>
      </c>
      <c r="GC59" s="93">
        <f t="shared" si="168"/>
        <v>28826.397933749988</v>
      </c>
      <c r="GD59" s="94">
        <f t="shared" si="169"/>
        <v>28826.397933749988</v>
      </c>
    </row>
    <row r="60" spans="1:186" x14ac:dyDescent="0.5">
      <c r="A60" s="19" t="s">
        <v>257</v>
      </c>
      <c r="B60" s="19" t="s">
        <v>20</v>
      </c>
      <c r="C60" s="19" t="s">
        <v>133</v>
      </c>
      <c r="D60" s="19" t="s">
        <v>69</v>
      </c>
      <c r="E60" s="19" t="s">
        <v>134</v>
      </c>
      <c r="F60" s="85">
        <v>239389.86442499969</v>
      </c>
      <c r="G60" s="86">
        <v>107725.43899124986</v>
      </c>
      <c r="H60" s="86">
        <v>3.0000000000000004</v>
      </c>
      <c r="I60" s="63">
        <v>3270.2702702702695</v>
      </c>
      <c r="J60" s="87">
        <f t="shared" si="77"/>
        <v>1.366085518334398E-2</v>
      </c>
      <c r="K60" s="88">
        <v>107725.43899124986</v>
      </c>
      <c r="L60" s="63">
        <f t="shared" si="170"/>
        <v>1471.6216216216214</v>
      </c>
      <c r="M60" s="63">
        <v>1129.7297297297284</v>
      </c>
      <c r="N60" s="87">
        <f t="shared" si="78"/>
        <v>4.7192045178824612E-3</v>
      </c>
      <c r="O60" s="63">
        <f t="shared" si="79"/>
        <v>508.37837837837776</v>
      </c>
      <c r="P60" s="63">
        <v>13705.405405405403</v>
      </c>
      <c r="Q60" s="87">
        <f t="shared" si="80"/>
        <v>5.7251402177468866E-2</v>
      </c>
      <c r="R60" s="63">
        <f t="shared" si="81"/>
        <v>6167.4324324324316</v>
      </c>
      <c r="S60" s="63">
        <v>4734.5945945945896</v>
      </c>
      <c r="T60" s="87">
        <f t="shared" si="82"/>
        <v>1.9777757115852862E-2</v>
      </c>
      <c r="U60" s="63">
        <f t="shared" si="83"/>
        <v>2130.5675675675652</v>
      </c>
      <c r="V60" s="63">
        <v>22840</v>
      </c>
      <c r="W60" s="63">
        <f t="shared" si="171"/>
        <v>10277.999999999996</v>
      </c>
      <c r="X60" s="88">
        <v>30430.617848261099</v>
      </c>
      <c r="Y60" s="87">
        <f t="shared" si="84"/>
        <v>0.12711740290823775</v>
      </c>
      <c r="Z60" s="88">
        <f t="shared" si="85"/>
        <v>13693.778031717493</v>
      </c>
      <c r="AA60" s="88">
        <v>186119.24657673857</v>
      </c>
      <c r="AB60" s="87">
        <f t="shared" si="86"/>
        <v>0.77747337809721395</v>
      </c>
      <c r="AC60" s="88">
        <f t="shared" si="87"/>
        <v>83753.660959532353</v>
      </c>
      <c r="AD60" s="63">
        <f t="shared" si="172"/>
        <v>216549.86442499969</v>
      </c>
      <c r="AE60" s="63">
        <f t="shared" si="88"/>
        <v>97447.438991249845</v>
      </c>
      <c r="AF60" s="89">
        <f t="shared" si="173"/>
        <v>239389.86442499969</v>
      </c>
      <c r="AG60" s="89">
        <f t="shared" si="89"/>
        <v>107725.43899124984</v>
      </c>
      <c r="AH60" s="63">
        <f t="shared" si="174"/>
        <v>588.64864864864853</v>
      </c>
      <c r="AI60" s="63">
        <f t="shared" si="175"/>
        <v>264.89189189189187</v>
      </c>
      <c r="AJ60" s="63">
        <f t="shared" si="176"/>
        <v>2466.9729729729725</v>
      </c>
      <c r="AK60" s="63">
        <f t="shared" si="177"/>
        <v>1110.1378378378377</v>
      </c>
      <c r="AL60" s="63">
        <f t="shared" si="90"/>
        <v>88.297297297297277</v>
      </c>
      <c r="AM60" s="63">
        <f t="shared" si="91"/>
        <v>39.733783783783778</v>
      </c>
      <c r="AN60" s="63">
        <f t="shared" si="92"/>
        <v>370.04594594594585</v>
      </c>
      <c r="AO60" s="63">
        <f t="shared" si="93"/>
        <v>166.52067567567565</v>
      </c>
      <c r="AP60" s="63">
        <f t="shared" si="178"/>
        <v>719.45945945945925</v>
      </c>
      <c r="AQ60" s="63">
        <f t="shared" si="179"/>
        <v>323.75675675675672</v>
      </c>
      <c r="AR60" s="63">
        <f t="shared" si="180"/>
        <v>3015.1891891891887</v>
      </c>
      <c r="AS60" s="63">
        <f t="shared" si="181"/>
        <v>1356.835135135135</v>
      </c>
      <c r="AT60" s="63">
        <f t="shared" si="94"/>
        <v>107.91891891891889</v>
      </c>
      <c r="AU60" s="63">
        <f t="shared" si="95"/>
        <v>48.563513513513506</v>
      </c>
      <c r="AV60" s="63">
        <f t="shared" si="96"/>
        <v>452.27837837837831</v>
      </c>
      <c r="AW60" s="63">
        <f t="shared" si="97"/>
        <v>203.52527027027025</v>
      </c>
      <c r="AX60" s="63">
        <f t="shared" si="182"/>
        <v>719.45945945945925</v>
      </c>
      <c r="AY60" s="63">
        <f t="shared" si="183"/>
        <v>323.75675675675672</v>
      </c>
      <c r="AZ60" s="63">
        <f t="shared" si="184"/>
        <v>3015.1891891891887</v>
      </c>
      <c r="BA60" s="63">
        <f t="shared" si="185"/>
        <v>1356.835135135135</v>
      </c>
      <c r="BB60" s="63">
        <f t="shared" si="98"/>
        <v>107.91891891891889</v>
      </c>
      <c r="BC60" s="63">
        <f t="shared" si="99"/>
        <v>48.563513513513506</v>
      </c>
      <c r="BD60" s="63">
        <f t="shared" si="100"/>
        <v>452.27837837837831</v>
      </c>
      <c r="BE60" s="63">
        <f t="shared" si="101"/>
        <v>203.52527027027025</v>
      </c>
      <c r="BF60" s="63">
        <f t="shared" si="186"/>
        <v>523.24324324324311</v>
      </c>
      <c r="BG60" s="63">
        <f t="shared" si="187"/>
        <v>235.45945945945942</v>
      </c>
      <c r="BH60" s="63">
        <f t="shared" si="188"/>
        <v>2192.8648648648646</v>
      </c>
      <c r="BI60" s="63">
        <f t="shared" si="189"/>
        <v>986.78918918918907</v>
      </c>
      <c r="BJ60" s="63">
        <f t="shared" si="102"/>
        <v>78.48648648648647</v>
      </c>
      <c r="BK60" s="63">
        <f t="shared" si="103"/>
        <v>35.318918918918911</v>
      </c>
      <c r="BL60" s="63">
        <f t="shared" si="104"/>
        <v>328.92972972972967</v>
      </c>
      <c r="BM60" s="63">
        <f t="shared" si="105"/>
        <v>148.01837837837834</v>
      </c>
      <c r="BN60" s="63">
        <f t="shared" si="190"/>
        <v>555.94594594594582</v>
      </c>
      <c r="BO60" s="63">
        <f t="shared" si="191"/>
        <v>250.17567567567568</v>
      </c>
      <c r="BP60" s="63">
        <f t="shared" si="192"/>
        <v>2329.9189189189187</v>
      </c>
      <c r="BQ60" s="63">
        <f t="shared" si="193"/>
        <v>1048.4635135135134</v>
      </c>
      <c r="BR60" s="63">
        <f t="shared" si="106"/>
        <v>83.391891891891873</v>
      </c>
      <c r="BS60" s="63">
        <f t="shared" si="107"/>
        <v>37.526351351351352</v>
      </c>
      <c r="BT60" s="63">
        <f t="shared" si="108"/>
        <v>349.48783783783779</v>
      </c>
      <c r="BU60" s="63">
        <f t="shared" si="109"/>
        <v>157.26952702702701</v>
      </c>
      <c r="BV60" s="63">
        <f t="shared" si="194"/>
        <v>163.51351351351349</v>
      </c>
      <c r="BW60" s="63">
        <f t="shared" si="195"/>
        <v>73.581081081081081</v>
      </c>
      <c r="BX60" s="63">
        <f t="shared" si="196"/>
        <v>685.2702702702702</v>
      </c>
      <c r="BY60" s="63">
        <f t="shared" si="197"/>
        <v>308.37162162162161</v>
      </c>
      <c r="BZ60" s="63">
        <f t="shared" si="110"/>
        <v>24.527027027027021</v>
      </c>
      <c r="CA60" s="63">
        <f t="shared" si="111"/>
        <v>11.037162162162161</v>
      </c>
      <c r="CB60" s="63">
        <f t="shared" si="112"/>
        <v>102.79054054054053</v>
      </c>
      <c r="CC60" s="63">
        <f t="shared" si="113"/>
        <v>46.255743243243238</v>
      </c>
      <c r="CD60" s="90">
        <f t="shared" si="114"/>
        <v>16975.675675675673</v>
      </c>
      <c r="CE60" s="90">
        <f t="shared" si="115"/>
        <v>7639.0540540540524</v>
      </c>
      <c r="CF60" s="63">
        <f t="shared" si="198"/>
        <v>203.3513513513511</v>
      </c>
      <c r="CG60" s="63">
        <f t="shared" si="199"/>
        <v>91.50810810810799</v>
      </c>
      <c r="CH60" s="63">
        <f t="shared" si="200"/>
        <v>852.22702702702611</v>
      </c>
      <c r="CI60" s="63">
        <f t="shared" si="201"/>
        <v>383.50216216216171</v>
      </c>
      <c r="CJ60" s="63">
        <f t="shared" si="116"/>
        <v>30.502702702702663</v>
      </c>
      <c r="CK60" s="63">
        <f t="shared" si="117"/>
        <v>13.726216216216198</v>
      </c>
      <c r="CL60" s="63">
        <f t="shared" si="118"/>
        <v>127.83405405405391</v>
      </c>
      <c r="CM60" s="63">
        <f t="shared" si="119"/>
        <v>57.525324324324252</v>
      </c>
      <c r="CN60" s="63">
        <f t="shared" si="202"/>
        <v>248.54054054054026</v>
      </c>
      <c r="CO60" s="63">
        <f t="shared" si="203"/>
        <v>111.84324324324311</v>
      </c>
      <c r="CP60" s="63">
        <f t="shared" si="204"/>
        <v>1041.6108108108097</v>
      </c>
      <c r="CQ60" s="63">
        <f t="shared" si="205"/>
        <v>468.72486486486434</v>
      </c>
      <c r="CR60" s="63">
        <f t="shared" si="120"/>
        <v>37.281081081081041</v>
      </c>
      <c r="CS60" s="63">
        <f t="shared" si="121"/>
        <v>16.776486486486466</v>
      </c>
      <c r="CT60" s="63">
        <f t="shared" si="122"/>
        <v>156.24162162162145</v>
      </c>
      <c r="CU60" s="63">
        <f t="shared" si="123"/>
        <v>70.308729729729649</v>
      </c>
      <c r="CV60" s="63">
        <f t="shared" si="206"/>
        <v>248.54054054054026</v>
      </c>
      <c r="CW60" s="63">
        <f t="shared" si="207"/>
        <v>111.84324324324311</v>
      </c>
      <c r="CX60" s="63">
        <f t="shared" si="208"/>
        <v>1041.6108108108097</v>
      </c>
      <c r="CY60" s="63">
        <f t="shared" si="209"/>
        <v>468.72486486486434</v>
      </c>
      <c r="CZ60" s="63">
        <f t="shared" si="124"/>
        <v>37.281081081081041</v>
      </c>
      <c r="DA60" s="63">
        <f t="shared" si="125"/>
        <v>16.776486486486466</v>
      </c>
      <c r="DB60" s="63">
        <f t="shared" si="126"/>
        <v>156.24162162162145</v>
      </c>
      <c r="DC60" s="63">
        <f t="shared" si="127"/>
        <v>70.308729729729649</v>
      </c>
      <c r="DD60" s="63">
        <f t="shared" si="210"/>
        <v>180.75675675675654</v>
      </c>
      <c r="DE60" s="63">
        <f t="shared" si="211"/>
        <v>81.340540540540445</v>
      </c>
      <c r="DF60" s="63">
        <f t="shared" si="212"/>
        <v>757.5351351351344</v>
      </c>
      <c r="DG60" s="63">
        <f t="shared" si="213"/>
        <v>340.89081081081042</v>
      </c>
      <c r="DH60" s="63">
        <f t="shared" si="128"/>
        <v>27.113513513513482</v>
      </c>
      <c r="DI60" s="63">
        <f t="shared" si="129"/>
        <v>12.201081081081066</v>
      </c>
      <c r="DJ60" s="63">
        <f t="shared" si="130"/>
        <v>113.63027027027016</v>
      </c>
      <c r="DK60" s="63">
        <f t="shared" si="131"/>
        <v>51.133621621621565</v>
      </c>
      <c r="DL60" s="63">
        <f t="shared" si="214"/>
        <v>192.05405405405384</v>
      </c>
      <c r="DM60" s="63">
        <f t="shared" si="215"/>
        <v>86.424324324324232</v>
      </c>
      <c r="DN60" s="63">
        <f t="shared" si="216"/>
        <v>804.88108108108031</v>
      </c>
      <c r="DO60" s="63">
        <f t="shared" si="217"/>
        <v>362.19648648648609</v>
      </c>
      <c r="DP60" s="63">
        <f t="shared" si="132"/>
        <v>28.808108108108073</v>
      </c>
      <c r="DQ60" s="63">
        <f t="shared" si="133"/>
        <v>12.963648648648634</v>
      </c>
      <c r="DR60" s="63">
        <f t="shared" si="134"/>
        <v>120.73216216216204</v>
      </c>
      <c r="DS60" s="63">
        <f t="shared" si="135"/>
        <v>54.329472972972916</v>
      </c>
      <c r="DT60" s="63">
        <f t="shared" si="218"/>
        <v>56.486486486486427</v>
      </c>
      <c r="DU60" s="63">
        <f t="shared" si="219"/>
        <v>25.418918918918891</v>
      </c>
      <c r="DV60" s="63">
        <f t="shared" si="220"/>
        <v>236.72972972972948</v>
      </c>
      <c r="DW60" s="63">
        <f t="shared" si="221"/>
        <v>106.52837837837826</v>
      </c>
      <c r="DX60" s="63">
        <f t="shared" si="136"/>
        <v>8.472972972972963</v>
      </c>
      <c r="DY60" s="63">
        <f t="shared" si="137"/>
        <v>3.8128378378378334</v>
      </c>
      <c r="DZ60" s="63">
        <f t="shared" si="138"/>
        <v>35.509459459459421</v>
      </c>
      <c r="EA60" s="63">
        <f t="shared" si="139"/>
        <v>15.979256756756739</v>
      </c>
      <c r="EB60" s="90">
        <f t="shared" si="140"/>
        <v>5864.3243243243187</v>
      </c>
      <c r="EC60" s="90">
        <f t="shared" si="141"/>
        <v>2638.9459459459431</v>
      </c>
      <c r="ED60" s="91">
        <f t="shared" si="222"/>
        <v>22839.999999999993</v>
      </c>
      <c r="EE60" s="92">
        <f t="shared" si="142"/>
        <v>10277.999999999996</v>
      </c>
      <c r="EF60" s="63">
        <f t="shared" si="223"/>
        <v>5477.5112126869981</v>
      </c>
      <c r="EG60" s="63">
        <f t="shared" si="224"/>
        <v>2464.8800457091488</v>
      </c>
      <c r="EH60" s="63">
        <f t="shared" si="225"/>
        <v>33501.464383812941</v>
      </c>
      <c r="EI60" s="63">
        <f t="shared" si="226"/>
        <v>15075.658972715823</v>
      </c>
      <c r="EJ60" s="63">
        <f t="shared" si="143"/>
        <v>821.62668190304964</v>
      </c>
      <c r="EK60" s="63">
        <f t="shared" si="144"/>
        <v>369.73200685637232</v>
      </c>
      <c r="EL60" s="63">
        <f t="shared" si="145"/>
        <v>5025.2196575719408</v>
      </c>
      <c r="EM60" s="63">
        <f t="shared" si="146"/>
        <v>2261.3488459073733</v>
      </c>
      <c r="EN60" s="63">
        <f t="shared" si="227"/>
        <v>6694.7359266174417</v>
      </c>
      <c r="EO60" s="63">
        <f t="shared" si="228"/>
        <v>3012.6311669778484</v>
      </c>
      <c r="EP60" s="63">
        <f t="shared" si="229"/>
        <v>40946.234246882486</v>
      </c>
      <c r="EQ60" s="63">
        <f t="shared" si="230"/>
        <v>18425.805411097117</v>
      </c>
      <c r="ER60" s="63">
        <f t="shared" si="147"/>
        <v>1004.2103889926162</v>
      </c>
      <c r="ES60" s="63">
        <f t="shared" si="148"/>
        <v>451.89467504667726</v>
      </c>
      <c r="ET60" s="63">
        <f t="shared" si="149"/>
        <v>6141.9351370323729</v>
      </c>
      <c r="EU60" s="63">
        <f t="shared" si="150"/>
        <v>2763.8708116645676</v>
      </c>
      <c r="EV60" s="63">
        <f t="shared" si="231"/>
        <v>6999.042105100053</v>
      </c>
      <c r="EW60" s="63">
        <f t="shared" si="232"/>
        <v>3149.5689472950235</v>
      </c>
      <c r="EX60" s="63">
        <f t="shared" si="233"/>
        <v>42807.426712649874</v>
      </c>
      <c r="EY60" s="63">
        <f t="shared" si="234"/>
        <v>19263.342020692442</v>
      </c>
      <c r="EZ60" s="63">
        <f t="shared" si="151"/>
        <v>1049.8563157650078</v>
      </c>
      <c r="FA60" s="63">
        <f t="shared" si="152"/>
        <v>472.43534209425349</v>
      </c>
      <c r="FB60" s="63">
        <f t="shared" si="153"/>
        <v>6421.114006897481</v>
      </c>
      <c r="FC60" s="63">
        <f t="shared" si="154"/>
        <v>2889.5013031038661</v>
      </c>
      <c r="FD60" s="63">
        <f t="shared" si="235"/>
        <v>4868.8988557217763</v>
      </c>
      <c r="FE60" s="63">
        <f t="shared" si="236"/>
        <v>2191.004485074799</v>
      </c>
      <c r="FF60" s="63">
        <f t="shared" si="237"/>
        <v>29779.079452278173</v>
      </c>
      <c r="FG60" s="63">
        <f t="shared" si="238"/>
        <v>13400.585753525176</v>
      </c>
      <c r="FH60" s="63">
        <f t="shared" si="155"/>
        <v>730.33482835826646</v>
      </c>
      <c r="FI60" s="63">
        <f t="shared" si="156"/>
        <v>328.65067276121982</v>
      </c>
      <c r="FJ60" s="63">
        <f t="shared" si="157"/>
        <v>4466.8619178417257</v>
      </c>
      <c r="FK60" s="63">
        <f t="shared" si="158"/>
        <v>2010.0878630287764</v>
      </c>
      <c r="FL60" s="63">
        <f t="shared" si="239"/>
        <v>5173.2050342043876</v>
      </c>
      <c r="FM60" s="63">
        <f t="shared" si="240"/>
        <v>2327.9422653919742</v>
      </c>
      <c r="FN60" s="63">
        <f t="shared" si="241"/>
        <v>31640.271918045561</v>
      </c>
      <c r="FO60" s="63">
        <f t="shared" si="242"/>
        <v>14238.122363120501</v>
      </c>
      <c r="FP60" s="63">
        <f t="shared" si="159"/>
        <v>775.98075513065817</v>
      </c>
      <c r="FQ60" s="63">
        <f t="shared" si="160"/>
        <v>349.1913398087961</v>
      </c>
      <c r="FR60" s="63">
        <f t="shared" si="161"/>
        <v>4746.0407877068337</v>
      </c>
      <c r="FS60" s="63">
        <f t="shared" si="162"/>
        <v>2135.7183544680752</v>
      </c>
      <c r="FT60" s="63">
        <f t="shared" si="243"/>
        <v>1217.2247139304441</v>
      </c>
      <c r="FU60" s="63">
        <f t="shared" si="244"/>
        <v>547.75112126869976</v>
      </c>
      <c r="FV60" s="63">
        <f t="shared" si="245"/>
        <v>7444.7698630695431</v>
      </c>
      <c r="FW60" s="63">
        <f t="shared" si="246"/>
        <v>3350.146438381294</v>
      </c>
      <c r="FX60" s="63">
        <f t="shared" si="163"/>
        <v>182.58370708956662</v>
      </c>
      <c r="FY60" s="63">
        <f t="shared" si="164"/>
        <v>82.162668190304956</v>
      </c>
      <c r="FZ60" s="63">
        <f t="shared" si="165"/>
        <v>1116.7154794604314</v>
      </c>
      <c r="GA60" s="63">
        <f t="shared" si="166"/>
        <v>502.5219657571941</v>
      </c>
      <c r="GB60" s="90">
        <f t="shared" si="247"/>
        <v>216549.86442499972</v>
      </c>
      <c r="GC60" s="93">
        <f t="shared" si="168"/>
        <v>97447.438991249859</v>
      </c>
      <c r="GD60" s="94">
        <f t="shared" si="169"/>
        <v>107725.43899124986</v>
      </c>
    </row>
    <row r="61" spans="1:186" x14ac:dyDescent="0.5">
      <c r="A61" s="19" t="s">
        <v>257</v>
      </c>
      <c r="B61" s="19" t="s">
        <v>25</v>
      </c>
      <c r="C61" s="19" t="s">
        <v>100</v>
      </c>
      <c r="D61" s="19" t="s">
        <v>70</v>
      </c>
      <c r="E61" s="19" t="s">
        <v>135</v>
      </c>
      <c r="F61" s="85">
        <v>143552.7197999999</v>
      </c>
      <c r="G61" s="86">
        <v>93309.267869999938</v>
      </c>
      <c r="H61" s="86">
        <v>3</v>
      </c>
      <c r="I61" s="63">
        <v>178.68656716417908</v>
      </c>
      <c r="J61" s="87">
        <f t="shared" si="77"/>
        <v>1.2447452574435947E-3</v>
      </c>
      <c r="K61" s="88">
        <v>93309.267869999938</v>
      </c>
      <c r="L61" s="63">
        <f t="shared" si="170"/>
        <v>116.14626865671642</v>
      </c>
      <c r="M61" s="63">
        <v>40.313432835820869</v>
      </c>
      <c r="N61" s="87">
        <f t="shared" si="78"/>
        <v>2.8082667393544496E-4</v>
      </c>
      <c r="O61" s="63">
        <f t="shared" si="79"/>
        <v>26.203731343283565</v>
      </c>
      <c r="P61" s="63">
        <v>3974.3482587064673</v>
      </c>
      <c r="Q61" s="87">
        <f t="shared" si="80"/>
        <v>2.7685635383597029E-2</v>
      </c>
      <c r="R61" s="63">
        <f t="shared" si="81"/>
        <v>2583.3263681592039</v>
      </c>
      <c r="S61" s="63">
        <v>896.65174129353181</v>
      </c>
      <c r="T61" s="87">
        <f t="shared" si="82"/>
        <v>6.2461494462993268E-3</v>
      </c>
      <c r="U61" s="63">
        <f t="shared" si="83"/>
        <v>582.82363184079566</v>
      </c>
      <c r="V61" s="63">
        <v>5090</v>
      </c>
      <c r="W61" s="63">
        <f t="shared" si="171"/>
        <v>3308.4999999999995</v>
      </c>
      <c r="X61" s="88">
        <v>24107.172823769855</v>
      </c>
      <c r="Y61" s="87">
        <f t="shared" si="84"/>
        <v>0.16793253974815928</v>
      </c>
      <c r="Z61" s="88">
        <f t="shared" si="85"/>
        <v>15669.662335450406</v>
      </c>
      <c r="AA61" s="88">
        <v>114355.54697623005</v>
      </c>
      <c r="AB61" s="87">
        <f t="shared" si="86"/>
        <v>0.79661010349056527</v>
      </c>
      <c r="AC61" s="88">
        <f t="shared" si="87"/>
        <v>74331.105534549526</v>
      </c>
      <c r="AD61" s="63">
        <f t="shared" si="172"/>
        <v>138462.7197999999</v>
      </c>
      <c r="AE61" s="63">
        <f t="shared" si="88"/>
        <v>90000.767869999938</v>
      </c>
      <c r="AF61" s="89">
        <f t="shared" si="173"/>
        <v>143552.7197999999</v>
      </c>
      <c r="AG61" s="89">
        <f t="shared" si="89"/>
        <v>93309.267869999938</v>
      </c>
      <c r="AH61" s="63">
        <f t="shared" si="174"/>
        <v>32.163582089552236</v>
      </c>
      <c r="AI61" s="63">
        <f t="shared" si="175"/>
        <v>20.906328358208953</v>
      </c>
      <c r="AJ61" s="63">
        <f t="shared" si="176"/>
        <v>715.38268656716411</v>
      </c>
      <c r="AK61" s="63">
        <f t="shared" si="177"/>
        <v>464.9987462686567</v>
      </c>
      <c r="AL61" s="63">
        <f t="shared" si="90"/>
        <v>4.8245373134328355</v>
      </c>
      <c r="AM61" s="63">
        <f t="shared" si="91"/>
        <v>3.1359492537313427</v>
      </c>
      <c r="AN61" s="63">
        <f t="shared" si="92"/>
        <v>107.30740298507462</v>
      </c>
      <c r="AO61" s="63">
        <f t="shared" si="93"/>
        <v>69.7498119402985</v>
      </c>
      <c r="AP61" s="63">
        <f t="shared" si="178"/>
        <v>39.311044776119395</v>
      </c>
      <c r="AQ61" s="63">
        <f t="shared" si="179"/>
        <v>25.552179104477613</v>
      </c>
      <c r="AR61" s="63">
        <f t="shared" si="180"/>
        <v>874.35661691542282</v>
      </c>
      <c r="AS61" s="63">
        <f t="shared" si="181"/>
        <v>568.33180099502488</v>
      </c>
      <c r="AT61" s="63">
        <f t="shared" si="94"/>
        <v>5.8966567164179091</v>
      </c>
      <c r="AU61" s="63">
        <f t="shared" si="95"/>
        <v>3.8328268656716418</v>
      </c>
      <c r="AV61" s="63">
        <f t="shared" si="96"/>
        <v>131.15349253731341</v>
      </c>
      <c r="AW61" s="63">
        <f t="shared" si="97"/>
        <v>85.249770149253735</v>
      </c>
      <c r="AX61" s="63">
        <f t="shared" si="182"/>
        <v>39.311044776119395</v>
      </c>
      <c r="AY61" s="63">
        <f t="shared" si="183"/>
        <v>25.552179104477613</v>
      </c>
      <c r="AZ61" s="63">
        <f t="shared" si="184"/>
        <v>874.35661691542282</v>
      </c>
      <c r="BA61" s="63">
        <f t="shared" si="185"/>
        <v>568.33180099502488</v>
      </c>
      <c r="BB61" s="63">
        <f t="shared" si="98"/>
        <v>5.8966567164179091</v>
      </c>
      <c r="BC61" s="63">
        <f t="shared" si="99"/>
        <v>3.8328268656716418</v>
      </c>
      <c r="BD61" s="63">
        <f t="shared" si="100"/>
        <v>131.15349253731341</v>
      </c>
      <c r="BE61" s="63">
        <f t="shared" si="101"/>
        <v>85.249770149253735</v>
      </c>
      <c r="BF61" s="63">
        <f t="shared" si="186"/>
        <v>28.589850746268652</v>
      </c>
      <c r="BG61" s="63">
        <f t="shared" si="187"/>
        <v>18.583402985074628</v>
      </c>
      <c r="BH61" s="63">
        <f t="shared" si="188"/>
        <v>635.89572139303482</v>
      </c>
      <c r="BI61" s="63">
        <f t="shared" si="189"/>
        <v>413.33221890547264</v>
      </c>
      <c r="BJ61" s="63">
        <f t="shared" si="102"/>
        <v>4.2884776119402979</v>
      </c>
      <c r="BK61" s="63">
        <f t="shared" si="103"/>
        <v>2.7875104477611941</v>
      </c>
      <c r="BL61" s="63">
        <f t="shared" si="104"/>
        <v>95.38435820895522</v>
      </c>
      <c r="BM61" s="63">
        <f t="shared" si="105"/>
        <v>61.999832835820897</v>
      </c>
      <c r="BN61" s="63">
        <f t="shared" si="190"/>
        <v>30.376716417910448</v>
      </c>
      <c r="BO61" s="63">
        <f t="shared" si="191"/>
        <v>19.744865671641794</v>
      </c>
      <c r="BP61" s="63">
        <f t="shared" si="192"/>
        <v>675.63920398009952</v>
      </c>
      <c r="BQ61" s="63">
        <f t="shared" si="193"/>
        <v>439.16548258706467</v>
      </c>
      <c r="BR61" s="63">
        <f t="shared" si="106"/>
        <v>4.5565074626865671</v>
      </c>
      <c r="BS61" s="63">
        <f t="shared" si="107"/>
        <v>2.961729850746269</v>
      </c>
      <c r="BT61" s="63">
        <f t="shared" si="108"/>
        <v>101.34588059701493</v>
      </c>
      <c r="BU61" s="63">
        <f t="shared" si="109"/>
        <v>65.874822388059698</v>
      </c>
      <c r="BV61" s="63">
        <f t="shared" si="194"/>
        <v>8.9343283582089548</v>
      </c>
      <c r="BW61" s="63">
        <f t="shared" si="195"/>
        <v>5.8073134328358211</v>
      </c>
      <c r="BX61" s="63">
        <f t="shared" si="196"/>
        <v>198.71741293532338</v>
      </c>
      <c r="BY61" s="63">
        <f t="shared" si="197"/>
        <v>129.1663184079602</v>
      </c>
      <c r="BZ61" s="63">
        <f t="shared" si="110"/>
        <v>1.3401492537313431</v>
      </c>
      <c r="CA61" s="63">
        <f t="shared" si="111"/>
        <v>0.87109701492537317</v>
      </c>
      <c r="CB61" s="63">
        <f t="shared" si="112"/>
        <v>29.807611940298507</v>
      </c>
      <c r="CC61" s="63">
        <f t="shared" si="113"/>
        <v>19.374947761194029</v>
      </c>
      <c r="CD61" s="90">
        <f t="shared" si="114"/>
        <v>4153.0348258706463</v>
      </c>
      <c r="CE61" s="90">
        <f t="shared" si="115"/>
        <v>2699.4726368159204</v>
      </c>
      <c r="CF61" s="63">
        <f t="shared" si="198"/>
        <v>7.2564179104477562</v>
      </c>
      <c r="CG61" s="63">
        <f t="shared" si="199"/>
        <v>4.7166716417910415</v>
      </c>
      <c r="CH61" s="63">
        <f t="shared" si="200"/>
        <v>161.39731343283572</v>
      </c>
      <c r="CI61" s="63">
        <f t="shared" si="201"/>
        <v>104.90825373134321</v>
      </c>
      <c r="CJ61" s="63">
        <f t="shared" si="116"/>
        <v>1.0884626865671634</v>
      </c>
      <c r="CK61" s="63">
        <f t="shared" si="117"/>
        <v>0.70750074626865622</v>
      </c>
      <c r="CL61" s="63">
        <f t="shared" si="118"/>
        <v>24.209597014925357</v>
      </c>
      <c r="CM61" s="63">
        <f t="shared" si="119"/>
        <v>15.736238059701481</v>
      </c>
      <c r="CN61" s="63">
        <f t="shared" si="202"/>
        <v>8.868955223880592</v>
      </c>
      <c r="CO61" s="63">
        <f t="shared" si="203"/>
        <v>5.7648208955223845</v>
      </c>
      <c r="CP61" s="63">
        <f t="shared" si="204"/>
        <v>197.26338308457699</v>
      </c>
      <c r="CQ61" s="63">
        <f t="shared" si="205"/>
        <v>128.22119900497503</v>
      </c>
      <c r="CR61" s="63">
        <f t="shared" si="120"/>
        <v>1.3303432835820888</v>
      </c>
      <c r="CS61" s="63">
        <f t="shared" si="121"/>
        <v>0.86472313432835768</v>
      </c>
      <c r="CT61" s="63">
        <f t="shared" si="122"/>
        <v>29.589507462686548</v>
      </c>
      <c r="CU61" s="63">
        <f t="shared" si="123"/>
        <v>19.233179850746254</v>
      </c>
      <c r="CV61" s="63">
        <f t="shared" si="206"/>
        <v>8.868955223880592</v>
      </c>
      <c r="CW61" s="63">
        <f t="shared" si="207"/>
        <v>5.7648208955223845</v>
      </c>
      <c r="CX61" s="63">
        <f t="shared" si="208"/>
        <v>197.26338308457699</v>
      </c>
      <c r="CY61" s="63">
        <f t="shared" si="209"/>
        <v>128.22119900497503</v>
      </c>
      <c r="CZ61" s="63">
        <f t="shared" si="124"/>
        <v>1.3303432835820888</v>
      </c>
      <c r="DA61" s="63">
        <f t="shared" si="125"/>
        <v>0.86472313432835768</v>
      </c>
      <c r="DB61" s="63">
        <f t="shared" si="126"/>
        <v>29.589507462686548</v>
      </c>
      <c r="DC61" s="63">
        <f t="shared" si="127"/>
        <v>19.233179850746254</v>
      </c>
      <c r="DD61" s="63">
        <f t="shared" si="210"/>
        <v>6.4501492537313396</v>
      </c>
      <c r="DE61" s="63">
        <f t="shared" si="211"/>
        <v>4.1925970149253704</v>
      </c>
      <c r="DF61" s="63">
        <f t="shared" si="212"/>
        <v>143.46427860696508</v>
      </c>
      <c r="DG61" s="63">
        <f t="shared" si="213"/>
        <v>93.251781094527303</v>
      </c>
      <c r="DH61" s="63">
        <f t="shared" si="128"/>
        <v>0.96752238805970092</v>
      </c>
      <c r="DI61" s="63">
        <f t="shared" si="129"/>
        <v>0.62888955223880549</v>
      </c>
      <c r="DJ61" s="63">
        <f t="shared" si="130"/>
        <v>21.519641791044762</v>
      </c>
      <c r="DK61" s="63">
        <f t="shared" si="131"/>
        <v>13.987767164179095</v>
      </c>
      <c r="DL61" s="63">
        <f t="shared" si="214"/>
        <v>6.8532835820895484</v>
      </c>
      <c r="DM61" s="63">
        <f t="shared" si="215"/>
        <v>4.4546343283582059</v>
      </c>
      <c r="DN61" s="63">
        <f t="shared" si="216"/>
        <v>152.43079601990041</v>
      </c>
      <c r="DO61" s="63">
        <f t="shared" si="217"/>
        <v>99.080017412935263</v>
      </c>
      <c r="DP61" s="63">
        <f t="shared" si="132"/>
        <v>1.0279925373134322</v>
      </c>
      <c r="DQ61" s="63">
        <f t="shared" si="133"/>
        <v>0.66819514925373091</v>
      </c>
      <c r="DR61" s="63">
        <f t="shared" si="134"/>
        <v>22.86461940298506</v>
      </c>
      <c r="DS61" s="63">
        <f t="shared" si="135"/>
        <v>14.862002611940289</v>
      </c>
      <c r="DT61" s="63">
        <f t="shared" si="218"/>
        <v>2.0156716417910436</v>
      </c>
      <c r="DU61" s="63">
        <f t="shared" si="219"/>
        <v>1.3101865671641784</v>
      </c>
      <c r="DV61" s="63">
        <f t="shared" si="220"/>
        <v>44.832587064676595</v>
      </c>
      <c r="DW61" s="63">
        <f t="shared" si="221"/>
        <v>29.141181592039786</v>
      </c>
      <c r="DX61" s="63">
        <f t="shared" si="136"/>
        <v>0.30235074626865655</v>
      </c>
      <c r="DY61" s="63">
        <f t="shared" si="137"/>
        <v>0.19652798507462674</v>
      </c>
      <c r="DZ61" s="63">
        <f t="shared" si="138"/>
        <v>6.7248880597014891</v>
      </c>
      <c r="EA61" s="63">
        <f t="shared" si="139"/>
        <v>4.3711772388059673</v>
      </c>
      <c r="EB61" s="90">
        <f t="shared" si="140"/>
        <v>936.9651741293527</v>
      </c>
      <c r="EC61" s="90">
        <f t="shared" si="141"/>
        <v>609.02736318407915</v>
      </c>
      <c r="ED61" s="91">
        <f t="shared" si="222"/>
        <v>5089.9999999999991</v>
      </c>
      <c r="EE61" s="92">
        <f t="shared" si="142"/>
        <v>3308.4999999999995</v>
      </c>
      <c r="EF61" s="63">
        <f t="shared" si="223"/>
        <v>4339.291108278574</v>
      </c>
      <c r="EG61" s="63">
        <f t="shared" si="224"/>
        <v>2820.5392203810729</v>
      </c>
      <c r="EH61" s="63">
        <f t="shared" si="225"/>
        <v>20583.998455721408</v>
      </c>
      <c r="EI61" s="63">
        <f t="shared" si="226"/>
        <v>13379.598996218914</v>
      </c>
      <c r="EJ61" s="63">
        <f t="shared" si="143"/>
        <v>650.89366624178604</v>
      </c>
      <c r="EK61" s="63">
        <f t="shared" si="144"/>
        <v>423.08088305716092</v>
      </c>
      <c r="EL61" s="63">
        <f t="shared" si="145"/>
        <v>3087.5997683582113</v>
      </c>
      <c r="EM61" s="63">
        <f t="shared" si="146"/>
        <v>2006.939849432837</v>
      </c>
      <c r="EN61" s="63">
        <f t="shared" si="227"/>
        <v>5303.5780212293685</v>
      </c>
      <c r="EO61" s="63">
        <f t="shared" si="228"/>
        <v>3447.3257137990895</v>
      </c>
      <c r="EP61" s="63">
        <f t="shared" si="229"/>
        <v>25158.220334770613</v>
      </c>
      <c r="EQ61" s="63">
        <f t="shared" si="230"/>
        <v>16352.843217600896</v>
      </c>
      <c r="ER61" s="63">
        <f t="shared" si="147"/>
        <v>795.53670318440527</v>
      </c>
      <c r="ES61" s="63">
        <f t="shared" si="148"/>
        <v>517.09885706986336</v>
      </c>
      <c r="ET61" s="63">
        <f t="shared" si="149"/>
        <v>3773.7330502155919</v>
      </c>
      <c r="EU61" s="63">
        <f t="shared" si="150"/>
        <v>2452.9264826401341</v>
      </c>
      <c r="EV61" s="63">
        <f t="shared" si="231"/>
        <v>5544.6497494670666</v>
      </c>
      <c r="EW61" s="63">
        <f t="shared" si="232"/>
        <v>3604.0223371535935</v>
      </c>
      <c r="EX61" s="63">
        <f t="shared" si="233"/>
        <v>26301.775804532914</v>
      </c>
      <c r="EY61" s="63">
        <f t="shared" si="234"/>
        <v>17096.154272946391</v>
      </c>
      <c r="EZ61" s="63">
        <f t="shared" si="151"/>
        <v>831.69746242005999</v>
      </c>
      <c r="FA61" s="63">
        <f t="shared" si="152"/>
        <v>540.60335057303905</v>
      </c>
      <c r="FB61" s="63">
        <f t="shared" si="153"/>
        <v>3945.2663706799367</v>
      </c>
      <c r="FC61" s="63">
        <f t="shared" si="154"/>
        <v>2564.4231409419585</v>
      </c>
      <c r="FD61" s="63">
        <f t="shared" si="235"/>
        <v>3857.1476518031768</v>
      </c>
      <c r="FE61" s="63">
        <f t="shared" si="236"/>
        <v>2507.1459736720649</v>
      </c>
      <c r="FF61" s="63">
        <f t="shared" si="237"/>
        <v>18296.88751619681</v>
      </c>
      <c r="FG61" s="63">
        <f t="shared" si="238"/>
        <v>11892.976885527924</v>
      </c>
      <c r="FH61" s="63">
        <f t="shared" si="155"/>
        <v>578.57214777047648</v>
      </c>
      <c r="FI61" s="63">
        <f t="shared" si="156"/>
        <v>376.0718960508097</v>
      </c>
      <c r="FJ61" s="63">
        <f t="shared" si="157"/>
        <v>2744.5331274295213</v>
      </c>
      <c r="FK61" s="63">
        <f t="shared" si="158"/>
        <v>1783.9465328291885</v>
      </c>
      <c r="FL61" s="63">
        <f t="shared" si="239"/>
        <v>4098.2193800408759</v>
      </c>
      <c r="FM61" s="63">
        <f t="shared" si="240"/>
        <v>2663.8425970265694</v>
      </c>
      <c r="FN61" s="63">
        <f t="shared" si="241"/>
        <v>19440.442985959111</v>
      </c>
      <c r="FO61" s="63">
        <f t="shared" si="242"/>
        <v>12636.287940873421</v>
      </c>
      <c r="FP61" s="63">
        <f t="shared" si="159"/>
        <v>614.73290700613131</v>
      </c>
      <c r="FQ61" s="63">
        <f t="shared" si="160"/>
        <v>399.57638955398539</v>
      </c>
      <c r="FR61" s="63">
        <f t="shared" si="161"/>
        <v>2916.0664478938666</v>
      </c>
      <c r="FS61" s="63">
        <f t="shared" si="162"/>
        <v>1895.443191131013</v>
      </c>
      <c r="FT61" s="63">
        <f t="shared" si="243"/>
        <v>964.2869129507942</v>
      </c>
      <c r="FU61" s="63">
        <f t="shared" si="244"/>
        <v>626.78649341801622</v>
      </c>
      <c r="FV61" s="63">
        <f t="shared" si="245"/>
        <v>4574.2218790492025</v>
      </c>
      <c r="FW61" s="63">
        <f t="shared" si="246"/>
        <v>2973.2442213819809</v>
      </c>
      <c r="FX61" s="63">
        <f t="shared" si="163"/>
        <v>144.64303694261912</v>
      </c>
      <c r="FY61" s="63">
        <f t="shared" si="164"/>
        <v>94.017974012702425</v>
      </c>
      <c r="FZ61" s="63">
        <f t="shared" si="165"/>
        <v>686.13328185738033</v>
      </c>
      <c r="GA61" s="63">
        <f t="shared" si="166"/>
        <v>445.98663320729713</v>
      </c>
      <c r="GB61" s="90">
        <f t="shared" si="247"/>
        <v>138462.7197999999</v>
      </c>
      <c r="GC61" s="93">
        <f t="shared" si="168"/>
        <v>90000.767869999909</v>
      </c>
      <c r="GD61" s="94">
        <f t="shared" si="169"/>
        <v>93309.267869999909</v>
      </c>
    </row>
    <row r="62" spans="1:186" x14ac:dyDescent="0.5">
      <c r="A62" s="19" t="s">
        <v>262</v>
      </c>
      <c r="B62" s="19" t="s">
        <v>8</v>
      </c>
      <c r="C62" s="19" t="s">
        <v>136</v>
      </c>
      <c r="D62" s="19" t="s">
        <v>71</v>
      </c>
      <c r="E62" s="19" t="s">
        <v>137</v>
      </c>
      <c r="F62" s="85">
        <v>65202.252074999968</v>
      </c>
      <c r="G62" s="86">
        <v>42381.463848749983</v>
      </c>
      <c r="H62" s="86">
        <v>2.9000000000000004</v>
      </c>
      <c r="I62" s="63">
        <v>3576.3255951500814</v>
      </c>
      <c r="J62" s="87">
        <f t="shared" si="77"/>
        <v>5.4849724991651423E-2</v>
      </c>
      <c r="K62" s="88">
        <v>42381.463848749983</v>
      </c>
      <c r="L62" s="63">
        <f t="shared" si="170"/>
        <v>2324.6116368475532</v>
      </c>
      <c r="M62" s="63">
        <v>53.674404849918602</v>
      </c>
      <c r="N62" s="87">
        <f t="shared" si="78"/>
        <v>8.231986341235381E-4</v>
      </c>
      <c r="O62" s="63">
        <f t="shared" si="79"/>
        <v>34.888363152447091</v>
      </c>
      <c r="P62" s="63">
        <v>7955.6003252994233</v>
      </c>
      <c r="Q62" s="87">
        <f t="shared" si="80"/>
        <v>0.12201419540153863</v>
      </c>
      <c r="R62" s="63">
        <f t="shared" si="81"/>
        <v>5171.1402114446255</v>
      </c>
      <c r="S62" s="63">
        <v>119.39967470057651</v>
      </c>
      <c r="T62" s="87">
        <f t="shared" si="82"/>
        <v>1.8312201020792207E-3</v>
      </c>
      <c r="U62" s="63">
        <f t="shared" si="83"/>
        <v>77.609788555374749</v>
      </c>
      <c r="V62" s="63">
        <v>11705</v>
      </c>
      <c r="W62" s="63">
        <f t="shared" si="171"/>
        <v>7608.2500000000009</v>
      </c>
      <c r="X62" s="88">
        <v>5397.881517235377</v>
      </c>
      <c r="Y62" s="87">
        <f t="shared" si="84"/>
        <v>8.2786734283754104E-2</v>
      </c>
      <c r="Z62" s="88">
        <f t="shared" si="85"/>
        <v>3508.6229862029954</v>
      </c>
      <c r="AA62" s="88">
        <v>48099.370557764589</v>
      </c>
      <c r="AB62" s="87">
        <f t="shared" si="86"/>
        <v>0.73769492658685309</v>
      </c>
      <c r="AC62" s="88">
        <f t="shared" si="87"/>
        <v>31264.590862546986</v>
      </c>
      <c r="AD62" s="63">
        <f t="shared" si="172"/>
        <v>53497.252074999968</v>
      </c>
      <c r="AE62" s="63">
        <f t="shared" si="88"/>
        <v>34773.213848749983</v>
      </c>
      <c r="AF62" s="89">
        <f t="shared" si="173"/>
        <v>65202.252074999968</v>
      </c>
      <c r="AG62" s="89">
        <f t="shared" si="89"/>
        <v>42381.463848749983</v>
      </c>
      <c r="AH62" s="63">
        <f t="shared" si="174"/>
        <v>643.73860712701469</v>
      </c>
      <c r="AI62" s="63">
        <f t="shared" si="175"/>
        <v>418.43009463255959</v>
      </c>
      <c r="AJ62" s="63">
        <f t="shared" si="176"/>
        <v>1432.008058553896</v>
      </c>
      <c r="AK62" s="63">
        <f t="shared" si="177"/>
        <v>930.80523806003259</v>
      </c>
      <c r="AL62" s="63">
        <f t="shared" si="90"/>
        <v>96.5607910690522</v>
      </c>
      <c r="AM62" s="63">
        <f t="shared" si="91"/>
        <v>62.764514194883937</v>
      </c>
      <c r="AN62" s="63">
        <f t="shared" si="92"/>
        <v>214.80120878308441</v>
      </c>
      <c r="AO62" s="63">
        <f t="shared" si="93"/>
        <v>139.62078570900488</v>
      </c>
      <c r="AP62" s="63">
        <f t="shared" si="178"/>
        <v>786.79163093301793</v>
      </c>
      <c r="AQ62" s="63">
        <f t="shared" si="179"/>
        <v>511.41456010646169</v>
      </c>
      <c r="AR62" s="63">
        <f t="shared" si="180"/>
        <v>1750.2320715658732</v>
      </c>
      <c r="AS62" s="63">
        <f t="shared" si="181"/>
        <v>1137.6508465178176</v>
      </c>
      <c r="AT62" s="63">
        <f t="shared" si="94"/>
        <v>118.01874463995269</v>
      </c>
      <c r="AU62" s="63">
        <f t="shared" si="95"/>
        <v>76.712184015969257</v>
      </c>
      <c r="AV62" s="63">
        <f t="shared" si="96"/>
        <v>262.53481073488098</v>
      </c>
      <c r="AW62" s="63">
        <f t="shared" si="97"/>
        <v>170.64762697767264</v>
      </c>
      <c r="AX62" s="63">
        <f t="shared" si="182"/>
        <v>786.79163093301793</v>
      </c>
      <c r="AY62" s="63">
        <f t="shared" si="183"/>
        <v>511.41456010646169</v>
      </c>
      <c r="AZ62" s="63">
        <f t="shared" si="184"/>
        <v>1750.2320715658732</v>
      </c>
      <c r="BA62" s="63">
        <f t="shared" si="185"/>
        <v>1137.6508465178176</v>
      </c>
      <c r="BB62" s="63">
        <f t="shared" si="98"/>
        <v>118.01874463995269</v>
      </c>
      <c r="BC62" s="63">
        <f t="shared" si="99"/>
        <v>76.712184015969257</v>
      </c>
      <c r="BD62" s="63">
        <f t="shared" si="100"/>
        <v>262.53481073488098</v>
      </c>
      <c r="BE62" s="63">
        <f t="shared" si="101"/>
        <v>170.64762697767264</v>
      </c>
      <c r="BF62" s="63">
        <f t="shared" si="186"/>
        <v>572.21209522401307</v>
      </c>
      <c r="BG62" s="63">
        <f t="shared" si="187"/>
        <v>371.93786189560853</v>
      </c>
      <c r="BH62" s="63">
        <f t="shared" si="188"/>
        <v>1272.8960520479077</v>
      </c>
      <c r="BI62" s="63">
        <f t="shared" si="189"/>
        <v>827.38243383114013</v>
      </c>
      <c r="BJ62" s="63">
        <f t="shared" si="102"/>
        <v>85.831814283601958</v>
      </c>
      <c r="BK62" s="63">
        <f t="shared" si="103"/>
        <v>55.79067928434128</v>
      </c>
      <c r="BL62" s="63">
        <f t="shared" si="104"/>
        <v>190.93440780718615</v>
      </c>
      <c r="BM62" s="63">
        <f t="shared" si="105"/>
        <v>124.10736507467101</v>
      </c>
      <c r="BN62" s="63">
        <f t="shared" si="190"/>
        <v>607.97535117551388</v>
      </c>
      <c r="BO62" s="63">
        <f t="shared" si="191"/>
        <v>395.18397826408409</v>
      </c>
      <c r="BP62" s="63">
        <f t="shared" si="192"/>
        <v>1352.452055300902</v>
      </c>
      <c r="BQ62" s="63">
        <f t="shared" si="193"/>
        <v>879.09383594558642</v>
      </c>
      <c r="BR62" s="63">
        <f t="shared" si="106"/>
        <v>91.196302676327079</v>
      </c>
      <c r="BS62" s="63">
        <f t="shared" si="107"/>
        <v>59.277596739612612</v>
      </c>
      <c r="BT62" s="63">
        <f t="shared" si="108"/>
        <v>202.86780829513529</v>
      </c>
      <c r="BU62" s="63">
        <f t="shared" si="109"/>
        <v>131.86407539183796</v>
      </c>
      <c r="BV62" s="63">
        <f t="shared" si="194"/>
        <v>178.81627975750408</v>
      </c>
      <c r="BW62" s="63">
        <f t="shared" si="195"/>
        <v>116.23058184237766</v>
      </c>
      <c r="BX62" s="63">
        <f t="shared" si="196"/>
        <v>397.78001626497121</v>
      </c>
      <c r="BY62" s="63">
        <f t="shared" si="197"/>
        <v>258.55701057223126</v>
      </c>
      <c r="BZ62" s="63">
        <f t="shared" si="110"/>
        <v>26.822441963625611</v>
      </c>
      <c r="CA62" s="63">
        <f t="shared" si="111"/>
        <v>17.434587276356648</v>
      </c>
      <c r="CB62" s="63">
        <f t="shared" si="112"/>
        <v>59.66700243974568</v>
      </c>
      <c r="CC62" s="63">
        <f t="shared" si="113"/>
        <v>38.783551585834687</v>
      </c>
      <c r="CD62" s="90">
        <f t="shared" si="114"/>
        <v>11531.925920449505</v>
      </c>
      <c r="CE62" s="90">
        <f t="shared" si="115"/>
        <v>7495.7518482921787</v>
      </c>
      <c r="CF62" s="63">
        <f t="shared" si="198"/>
        <v>9.6613928729853473</v>
      </c>
      <c r="CG62" s="63">
        <f t="shared" si="199"/>
        <v>6.2799053674404766</v>
      </c>
      <c r="CH62" s="63">
        <f t="shared" si="200"/>
        <v>21.49194144610377</v>
      </c>
      <c r="CI62" s="63">
        <f t="shared" si="201"/>
        <v>13.969761939967455</v>
      </c>
      <c r="CJ62" s="63">
        <f t="shared" si="116"/>
        <v>1.449208930947802</v>
      </c>
      <c r="CK62" s="63">
        <f t="shared" si="117"/>
        <v>0.94198580511607144</v>
      </c>
      <c r="CL62" s="63">
        <f t="shared" si="118"/>
        <v>3.2237912169155654</v>
      </c>
      <c r="CM62" s="63">
        <f t="shared" si="119"/>
        <v>2.095464290995118</v>
      </c>
      <c r="CN62" s="63">
        <f t="shared" si="202"/>
        <v>11.808369066982092</v>
      </c>
      <c r="CO62" s="63">
        <f t="shared" si="203"/>
        <v>7.6754398935383605</v>
      </c>
      <c r="CP62" s="63">
        <f t="shared" si="204"/>
        <v>26.267928434126834</v>
      </c>
      <c r="CQ62" s="63">
        <f t="shared" si="205"/>
        <v>17.074153482182446</v>
      </c>
      <c r="CR62" s="63">
        <f t="shared" si="120"/>
        <v>1.7712553600473138</v>
      </c>
      <c r="CS62" s="63">
        <f t="shared" si="121"/>
        <v>1.1513159840307541</v>
      </c>
      <c r="CT62" s="63">
        <f t="shared" si="122"/>
        <v>3.9401892651190247</v>
      </c>
      <c r="CU62" s="63">
        <f t="shared" si="123"/>
        <v>2.5611230223273669</v>
      </c>
      <c r="CV62" s="63">
        <f t="shared" si="206"/>
        <v>11.808369066982092</v>
      </c>
      <c r="CW62" s="63">
        <f t="shared" si="207"/>
        <v>7.6754398935383605</v>
      </c>
      <c r="CX62" s="63">
        <f t="shared" si="208"/>
        <v>26.267928434126834</v>
      </c>
      <c r="CY62" s="63">
        <f t="shared" si="209"/>
        <v>17.074153482182446</v>
      </c>
      <c r="CZ62" s="63">
        <f t="shared" si="124"/>
        <v>1.7712553600473138</v>
      </c>
      <c r="DA62" s="63">
        <f t="shared" si="125"/>
        <v>1.1513159840307541</v>
      </c>
      <c r="DB62" s="63">
        <f t="shared" si="126"/>
        <v>3.9401892651190247</v>
      </c>
      <c r="DC62" s="63">
        <f t="shared" si="127"/>
        <v>2.5611230223273669</v>
      </c>
      <c r="DD62" s="63">
        <f t="shared" si="210"/>
        <v>8.587904775986976</v>
      </c>
      <c r="DE62" s="63">
        <f t="shared" si="211"/>
        <v>5.582138104391535</v>
      </c>
      <c r="DF62" s="63">
        <f t="shared" si="212"/>
        <v>19.103947952092241</v>
      </c>
      <c r="DG62" s="63">
        <f t="shared" si="213"/>
        <v>12.41756616885996</v>
      </c>
      <c r="DH62" s="63">
        <f t="shared" si="128"/>
        <v>1.2881857163980464</v>
      </c>
      <c r="DI62" s="63">
        <f t="shared" si="129"/>
        <v>0.83732071565873023</v>
      </c>
      <c r="DJ62" s="63">
        <f t="shared" si="130"/>
        <v>2.8655921928138359</v>
      </c>
      <c r="DK62" s="63">
        <f t="shared" si="131"/>
        <v>1.8626349253289938</v>
      </c>
      <c r="DL62" s="63">
        <f t="shared" si="214"/>
        <v>9.1246488244861634</v>
      </c>
      <c r="DM62" s="63">
        <f t="shared" si="215"/>
        <v>5.9310217359160058</v>
      </c>
      <c r="DN62" s="63">
        <f t="shared" si="216"/>
        <v>20.297944699098007</v>
      </c>
      <c r="DO62" s="63">
        <f t="shared" si="217"/>
        <v>13.193664054413707</v>
      </c>
      <c r="DP62" s="63">
        <f t="shared" si="132"/>
        <v>1.3686973236729245</v>
      </c>
      <c r="DQ62" s="63">
        <f t="shared" si="133"/>
        <v>0.88965326038740089</v>
      </c>
      <c r="DR62" s="63">
        <f t="shared" si="134"/>
        <v>3.0446917048647011</v>
      </c>
      <c r="DS62" s="63">
        <f t="shared" si="135"/>
        <v>1.9790496081620561</v>
      </c>
      <c r="DT62" s="63">
        <f t="shared" si="218"/>
        <v>2.6837202424959301</v>
      </c>
      <c r="DU62" s="63">
        <f t="shared" si="219"/>
        <v>1.7444181576223547</v>
      </c>
      <c r="DV62" s="63">
        <f t="shared" si="220"/>
        <v>5.9699837350288263</v>
      </c>
      <c r="DW62" s="63">
        <f t="shared" si="221"/>
        <v>3.8804894277687376</v>
      </c>
      <c r="DX62" s="63">
        <f t="shared" si="136"/>
        <v>0.40255803637438953</v>
      </c>
      <c r="DY62" s="63">
        <f t="shared" si="137"/>
        <v>0.26166272364335319</v>
      </c>
      <c r="DZ62" s="63">
        <f t="shared" si="138"/>
        <v>0.89549756025432392</v>
      </c>
      <c r="EA62" s="63">
        <f t="shared" si="139"/>
        <v>0.58207341416531067</v>
      </c>
      <c r="EB62" s="90">
        <f t="shared" si="140"/>
        <v>173.07407955049507</v>
      </c>
      <c r="EC62" s="90">
        <f t="shared" si="141"/>
        <v>112.49815170782183</v>
      </c>
      <c r="ED62" s="91">
        <f t="shared" si="222"/>
        <v>11705</v>
      </c>
      <c r="EE62" s="92">
        <f t="shared" si="142"/>
        <v>7608.2500000000009</v>
      </c>
      <c r="EF62" s="63">
        <f t="shared" si="223"/>
        <v>971.61867310236778</v>
      </c>
      <c r="EG62" s="63">
        <f t="shared" si="224"/>
        <v>631.55213751653912</v>
      </c>
      <c r="EH62" s="63">
        <f t="shared" si="225"/>
        <v>8657.8867003976266</v>
      </c>
      <c r="EI62" s="63">
        <f t="shared" si="226"/>
        <v>5627.6263552584569</v>
      </c>
      <c r="EJ62" s="63">
        <f t="shared" si="143"/>
        <v>145.74280096535517</v>
      </c>
      <c r="EK62" s="63">
        <f t="shared" si="144"/>
        <v>94.732820627480862</v>
      </c>
      <c r="EL62" s="63">
        <f t="shared" si="145"/>
        <v>1298.6830050596438</v>
      </c>
      <c r="EM62" s="63">
        <f t="shared" si="146"/>
        <v>844.14395328876856</v>
      </c>
      <c r="EN62" s="63">
        <f t="shared" si="227"/>
        <v>1187.5339337917831</v>
      </c>
      <c r="EO62" s="63">
        <f t="shared" si="228"/>
        <v>771.89705696465899</v>
      </c>
      <c r="EP62" s="63">
        <f t="shared" si="229"/>
        <v>10581.86152270821</v>
      </c>
      <c r="EQ62" s="63">
        <f t="shared" si="230"/>
        <v>6878.2099897603366</v>
      </c>
      <c r="ER62" s="63">
        <f t="shared" si="147"/>
        <v>178.13009006876746</v>
      </c>
      <c r="ES62" s="63">
        <f t="shared" si="148"/>
        <v>115.78455854469884</v>
      </c>
      <c r="ET62" s="63">
        <f t="shared" si="149"/>
        <v>1587.2792284062314</v>
      </c>
      <c r="EU62" s="63">
        <f t="shared" si="150"/>
        <v>1031.7314984640504</v>
      </c>
      <c r="EV62" s="63">
        <f t="shared" si="231"/>
        <v>1241.5127489641368</v>
      </c>
      <c r="EW62" s="63">
        <f t="shared" si="232"/>
        <v>806.98328682668898</v>
      </c>
      <c r="EX62" s="63">
        <f t="shared" si="233"/>
        <v>11062.855228285856</v>
      </c>
      <c r="EY62" s="63">
        <f t="shared" si="234"/>
        <v>7190.8558983858074</v>
      </c>
      <c r="EZ62" s="63">
        <f t="shared" si="151"/>
        <v>186.2269123446205</v>
      </c>
      <c r="FA62" s="63">
        <f t="shared" si="152"/>
        <v>121.04749302400334</v>
      </c>
      <c r="FB62" s="63">
        <f t="shared" si="153"/>
        <v>1659.4282842428784</v>
      </c>
      <c r="FC62" s="63">
        <f t="shared" si="154"/>
        <v>1078.6283847578711</v>
      </c>
      <c r="FD62" s="63">
        <f t="shared" si="235"/>
        <v>863.66104275766031</v>
      </c>
      <c r="FE62" s="63">
        <f t="shared" si="236"/>
        <v>561.37967779247924</v>
      </c>
      <c r="FF62" s="63">
        <f t="shared" si="237"/>
        <v>7695.8992892423339</v>
      </c>
      <c r="FG62" s="63">
        <f t="shared" si="238"/>
        <v>5002.3345380075179</v>
      </c>
      <c r="FH62" s="63">
        <f t="shared" si="155"/>
        <v>129.54915641364903</v>
      </c>
      <c r="FI62" s="63">
        <f t="shared" si="156"/>
        <v>84.206951668871881</v>
      </c>
      <c r="FJ62" s="63">
        <f t="shared" si="157"/>
        <v>1154.3848933863501</v>
      </c>
      <c r="FK62" s="63">
        <f t="shared" si="158"/>
        <v>750.35018070112767</v>
      </c>
      <c r="FL62" s="63">
        <f t="shared" si="239"/>
        <v>917.63985793001416</v>
      </c>
      <c r="FM62" s="63">
        <f t="shared" si="240"/>
        <v>596.46590765450924</v>
      </c>
      <c r="FN62" s="63">
        <f t="shared" si="241"/>
        <v>8176.8929948199802</v>
      </c>
      <c r="FO62" s="63">
        <f t="shared" si="242"/>
        <v>5314.9804466329879</v>
      </c>
      <c r="FP62" s="63">
        <f t="shared" si="159"/>
        <v>137.64597868950213</v>
      </c>
      <c r="FQ62" s="63">
        <f t="shared" si="160"/>
        <v>89.469886148176386</v>
      </c>
      <c r="FR62" s="63">
        <f t="shared" si="161"/>
        <v>1226.5339492229971</v>
      </c>
      <c r="FS62" s="63">
        <f t="shared" si="162"/>
        <v>797.24706699494811</v>
      </c>
      <c r="FT62" s="63">
        <f t="shared" si="243"/>
        <v>215.91526068941508</v>
      </c>
      <c r="FU62" s="63">
        <f t="shared" si="244"/>
        <v>140.34491944811981</v>
      </c>
      <c r="FV62" s="63">
        <f t="shared" si="245"/>
        <v>1923.9748223105835</v>
      </c>
      <c r="FW62" s="63">
        <f t="shared" si="246"/>
        <v>1250.5836345018795</v>
      </c>
      <c r="FX62" s="63">
        <f t="shared" si="163"/>
        <v>32.387289103412257</v>
      </c>
      <c r="FY62" s="63">
        <f t="shared" si="164"/>
        <v>21.05173791721797</v>
      </c>
      <c r="FZ62" s="63">
        <f t="shared" si="165"/>
        <v>288.59622334658752</v>
      </c>
      <c r="GA62" s="63">
        <f t="shared" si="166"/>
        <v>187.58754517528192</v>
      </c>
      <c r="GB62" s="90">
        <f t="shared" si="247"/>
        <v>53497.252074999968</v>
      </c>
      <c r="GC62" s="93">
        <f t="shared" si="168"/>
        <v>34773.213848749983</v>
      </c>
      <c r="GD62" s="94">
        <f t="shared" si="169"/>
        <v>42381.463848749983</v>
      </c>
    </row>
    <row r="63" spans="1:186" x14ac:dyDescent="0.5">
      <c r="A63" s="19" t="s">
        <v>260</v>
      </c>
      <c r="B63" s="19" t="s">
        <v>79</v>
      </c>
      <c r="C63" s="19" t="s">
        <v>98</v>
      </c>
      <c r="D63" s="19" t="s">
        <v>72</v>
      </c>
      <c r="E63" s="19" t="s">
        <v>138</v>
      </c>
      <c r="F63" s="85">
        <v>147100.52709999992</v>
      </c>
      <c r="G63" s="86">
        <v>66195.237194999965</v>
      </c>
      <c r="H63" s="86">
        <v>2.8000000000000007</v>
      </c>
      <c r="I63" s="63">
        <v>51202.805890356918</v>
      </c>
      <c r="J63" s="87">
        <f t="shared" si="77"/>
        <v>0.34808036993333757</v>
      </c>
      <c r="K63" s="88">
        <v>66195.237194999965</v>
      </c>
      <c r="L63" s="63">
        <f t="shared" si="170"/>
        <v>23041.262650660614</v>
      </c>
      <c r="M63" s="63">
        <v>18897.194109643093</v>
      </c>
      <c r="N63" s="87">
        <f t="shared" si="78"/>
        <v>0.12846448943583089</v>
      </c>
      <c r="O63" s="63">
        <f t="shared" si="79"/>
        <v>8503.7373493393934</v>
      </c>
      <c r="P63" s="63">
        <v>0</v>
      </c>
      <c r="Q63" s="87">
        <f t="shared" si="80"/>
        <v>0</v>
      </c>
      <c r="R63" s="63">
        <f t="shared" si="81"/>
        <v>0</v>
      </c>
      <c r="S63" s="63">
        <v>0</v>
      </c>
      <c r="T63" s="87">
        <f t="shared" si="82"/>
        <v>0</v>
      </c>
      <c r="U63" s="63">
        <f t="shared" si="83"/>
        <v>0</v>
      </c>
      <c r="V63" s="63">
        <v>70100</v>
      </c>
      <c r="W63" s="63">
        <f t="shared" si="171"/>
        <v>31545.000000000007</v>
      </c>
      <c r="X63" s="88">
        <v>19443.261576557856</v>
      </c>
      <c r="Y63" s="87">
        <f t="shared" si="84"/>
        <v>0.13217669548757088</v>
      </c>
      <c r="Z63" s="88">
        <f t="shared" si="85"/>
        <v>8749.4677094510371</v>
      </c>
      <c r="AA63" s="88">
        <v>57557.26552344206</v>
      </c>
      <c r="AB63" s="87">
        <f t="shared" si="86"/>
        <v>0.39127844514326077</v>
      </c>
      <c r="AC63" s="88">
        <f t="shared" si="87"/>
        <v>25900.769485548928</v>
      </c>
      <c r="AD63" s="63">
        <f t="shared" si="172"/>
        <v>77000.527099999919</v>
      </c>
      <c r="AE63" s="63">
        <f t="shared" si="88"/>
        <v>34650.237194999965</v>
      </c>
      <c r="AF63" s="89">
        <f t="shared" si="173"/>
        <v>147100.52709999992</v>
      </c>
      <c r="AG63" s="89">
        <f t="shared" si="89"/>
        <v>66195.237194999965</v>
      </c>
      <c r="AH63" s="63">
        <f t="shared" si="174"/>
        <v>9216.5050602642441</v>
      </c>
      <c r="AI63" s="63">
        <f t="shared" si="175"/>
        <v>4147.4272771189108</v>
      </c>
      <c r="AJ63" s="63">
        <f t="shared" si="176"/>
        <v>0</v>
      </c>
      <c r="AK63" s="63">
        <f t="shared" si="177"/>
        <v>0</v>
      </c>
      <c r="AL63" s="63">
        <f t="shared" si="90"/>
        <v>1382.4757590396366</v>
      </c>
      <c r="AM63" s="63">
        <f t="shared" si="91"/>
        <v>622.11409156783657</v>
      </c>
      <c r="AN63" s="63">
        <f t="shared" si="92"/>
        <v>0</v>
      </c>
      <c r="AO63" s="63">
        <f t="shared" si="93"/>
        <v>0</v>
      </c>
      <c r="AP63" s="63">
        <f t="shared" si="178"/>
        <v>11264.617295878523</v>
      </c>
      <c r="AQ63" s="63">
        <f t="shared" si="179"/>
        <v>5069.0777831453352</v>
      </c>
      <c r="AR63" s="63">
        <f t="shared" si="180"/>
        <v>0</v>
      </c>
      <c r="AS63" s="63">
        <f t="shared" si="181"/>
        <v>0</v>
      </c>
      <c r="AT63" s="63">
        <f t="shared" si="94"/>
        <v>1689.6925943817785</v>
      </c>
      <c r="AU63" s="63">
        <f t="shared" si="95"/>
        <v>760.36166747180027</v>
      </c>
      <c r="AV63" s="63">
        <f t="shared" si="96"/>
        <v>0</v>
      </c>
      <c r="AW63" s="63">
        <f t="shared" si="97"/>
        <v>0</v>
      </c>
      <c r="AX63" s="63">
        <f t="shared" si="182"/>
        <v>11264.617295878523</v>
      </c>
      <c r="AY63" s="63">
        <f t="shared" si="183"/>
        <v>5069.0777831453352</v>
      </c>
      <c r="AZ63" s="63">
        <f t="shared" si="184"/>
        <v>0</v>
      </c>
      <c r="BA63" s="63">
        <f t="shared" si="185"/>
        <v>0</v>
      </c>
      <c r="BB63" s="63">
        <f t="shared" si="98"/>
        <v>1689.6925943817785</v>
      </c>
      <c r="BC63" s="63">
        <f t="shared" si="99"/>
        <v>760.36166747180027</v>
      </c>
      <c r="BD63" s="63">
        <f t="shared" si="100"/>
        <v>0</v>
      </c>
      <c r="BE63" s="63">
        <f t="shared" si="101"/>
        <v>0</v>
      </c>
      <c r="BF63" s="63">
        <f t="shared" si="186"/>
        <v>8192.4489424571075</v>
      </c>
      <c r="BG63" s="63">
        <f t="shared" si="187"/>
        <v>3686.6020241056981</v>
      </c>
      <c r="BH63" s="63">
        <f t="shared" si="188"/>
        <v>0</v>
      </c>
      <c r="BI63" s="63">
        <f t="shared" si="189"/>
        <v>0</v>
      </c>
      <c r="BJ63" s="63">
        <f t="shared" si="102"/>
        <v>1228.867341368566</v>
      </c>
      <c r="BK63" s="63">
        <f t="shared" si="103"/>
        <v>552.99030361585471</v>
      </c>
      <c r="BL63" s="63">
        <f t="shared" si="104"/>
        <v>0</v>
      </c>
      <c r="BM63" s="63">
        <f t="shared" si="105"/>
        <v>0</v>
      </c>
      <c r="BN63" s="63">
        <f t="shared" si="190"/>
        <v>8704.4770013606776</v>
      </c>
      <c r="BO63" s="63">
        <f t="shared" si="191"/>
        <v>3917.0146506123046</v>
      </c>
      <c r="BP63" s="63">
        <f t="shared" si="192"/>
        <v>0</v>
      </c>
      <c r="BQ63" s="63">
        <f t="shared" si="193"/>
        <v>0</v>
      </c>
      <c r="BR63" s="63">
        <f t="shared" si="106"/>
        <v>1305.6715502041015</v>
      </c>
      <c r="BS63" s="63">
        <f t="shared" si="107"/>
        <v>587.5521975918457</v>
      </c>
      <c r="BT63" s="63">
        <f t="shared" si="108"/>
        <v>0</v>
      </c>
      <c r="BU63" s="63">
        <f t="shared" si="109"/>
        <v>0</v>
      </c>
      <c r="BV63" s="63">
        <f t="shared" si="194"/>
        <v>2560.1402945178461</v>
      </c>
      <c r="BW63" s="63">
        <f t="shared" si="195"/>
        <v>1152.0631325330307</v>
      </c>
      <c r="BX63" s="63">
        <f t="shared" si="196"/>
        <v>0</v>
      </c>
      <c r="BY63" s="63">
        <f t="shared" si="197"/>
        <v>0</v>
      </c>
      <c r="BZ63" s="63">
        <f t="shared" si="110"/>
        <v>384.02104417767691</v>
      </c>
      <c r="CA63" s="63">
        <f t="shared" si="111"/>
        <v>172.80946987995461</v>
      </c>
      <c r="CB63" s="63">
        <f t="shared" si="112"/>
        <v>0</v>
      </c>
      <c r="CC63" s="63">
        <f t="shared" si="113"/>
        <v>0</v>
      </c>
      <c r="CD63" s="90">
        <f t="shared" si="114"/>
        <v>51202.805890356925</v>
      </c>
      <c r="CE63" s="90">
        <f t="shared" si="115"/>
        <v>23041.262650660618</v>
      </c>
      <c r="CF63" s="63">
        <f t="shared" si="198"/>
        <v>3401.4949397357564</v>
      </c>
      <c r="CG63" s="63">
        <f t="shared" si="199"/>
        <v>1530.6727228810907</v>
      </c>
      <c r="CH63" s="63">
        <f t="shared" si="200"/>
        <v>0</v>
      </c>
      <c r="CI63" s="63">
        <f t="shared" si="201"/>
        <v>0</v>
      </c>
      <c r="CJ63" s="63">
        <f t="shared" si="116"/>
        <v>510.22424096036343</v>
      </c>
      <c r="CK63" s="63">
        <f t="shared" si="117"/>
        <v>229.60090843216361</v>
      </c>
      <c r="CL63" s="63">
        <f t="shared" si="118"/>
        <v>0</v>
      </c>
      <c r="CM63" s="63">
        <f t="shared" si="119"/>
        <v>0</v>
      </c>
      <c r="CN63" s="63">
        <f t="shared" si="202"/>
        <v>4157.3827041214809</v>
      </c>
      <c r="CO63" s="63">
        <f t="shared" si="203"/>
        <v>1870.8222168546665</v>
      </c>
      <c r="CP63" s="63">
        <f t="shared" si="204"/>
        <v>0</v>
      </c>
      <c r="CQ63" s="63">
        <f t="shared" si="205"/>
        <v>0</v>
      </c>
      <c r="CR63" s="63">
        <f t="shared" si="120"/>
        <v>623.60740561822206</v>
      </c>
      <c r="CS63" s="63">
        <f t="shared" si="121"/>
        <v>280.62333252819997</v>
      </c>
      <c r="CT63" s="63">
        <f t="shared" si="122"/>
        <v>0</v>
      </c>
      <c r="CU63" s="63">
        <f t="shared" si="123"/>
        <v>0</v>
      </c>
      <c r="CV63" s="63">
        <f t="shared" si="206"/>
        <v>4157.3827041214809</v>
      </c>
      <c r="CW63" s="63">
        <f t="shared" si="207"/>
        <v>1870.8222168546665</v>
      </c>
      <c r="CX63" s="63">
        <f t="shared" si="208"/>
        <v>0</v>
      </c>
      <c r="CY63" s="63">
        <f t="shared" si="209"/>
        <v>0</v>
      </c>
      <c r="CZ63" s="63">
        <f t="shared" si="124"/>
        <v>623.60740561822206</v>
      </c>
      <c r="DA63" s="63">
        <f t="shared" si="125"/>
        <v>280.62333252819997</v>
      </c>
      <c r="DB63" s="63">
        <f t="shared" si="126"/>
        <v>0</v>
      </c>
      <c r="DC63" s="63">
        <f t="shared" si="127"/>
        <v>0</v>
      </c>
      <c r="DD63" s="63">
        <f t="shared" si="210"/>
        <v>3023.5510575428948</v>
      </c>
      <c r="DE63" s="63">
        <f t="shared" si="211"/>
        <v>1360.5979758943029</v>
      </c>
      <c r="DF63" s="63">
        <f t="shared" si="212"/>
        <v>0</v>
      </c>
      <c r="DG63" s="63">
        <f t="shared" si="213"/>
        <v>0</v>
      </c>
      <c r="DH63" s="63">
        <f t="shared" si="128"/>
        <v>453.53265863143423</v>
      </c>
      <c r="DI63" s="63">
        <f t="shared" si="129"/>
        <v>204.08969638414541</v>
      </c>
      <c r="DJ63" s="63">
        <f t="shared" si="130"/>
        <v>0</v>
      </c>
      <c r="DK63" s="63">
        <f t="shared" si="131"/>
        <v>0</v>
      </c>
      <c r="DL63" s="63">
        <f t="shared" si="214"/>
        <v>3212.522998639326</v>
      </c>
      <c r="DM63" s="63">
        <f t="shared" si="215"/>
        <v>1445.635349387697</v>
      </c>
      <c r="DN63" s="63">
        <f t="shared" si="216"/>
        <v>0</v>
      </c>
      <c r="DO63" s="63">
        <f t="shared" si="217"/>
        <v>0</v>
      </c>
      <c r="DP63" s="63">
        <f t="shared" si="132"/>
        <v>481.87844979589886</v>
      </c>
      <c r="DQ63" s="63">
        <f t="shared" si="133"/>
        <v>216.84530240815454</v>
      </c>
      <c r="DR63" s="63">
        <f t="shared" si="134"/>
        <v>0</v>
      </c>
      <c r="DS63" s="63">
        <f t="shared" si="135"/>
        <v>0</v>
      </c>
      <c r="DT63" s="63">
        <f t="shared" si="218"/>
        <v>944.85970548215471</v>
      </c>
      <c r="DU63" s="63">
        <f t="shared" si="219"/>
        <v>425.18686746696972</v>
      </c>
      <c r="DV63" s="63">
        <f t="shared" si="220"/>
        <v>0</v>
      </c>
      <c r="DW63" s="63">
        <f t="shared" si="221"/>
        <v>0</v>
      </c>
      <c r="DX63" s="63">
        <f t="shared" si="136"/>
        <v>141.7289558223232</v>
      </c>
      <c r="DY63" s="63">
        <f t="shared" si="137"/>
        <v>63.778030120045457</v>
      </c>
      <c r="DZ63" s="63">
        <f t="shared" si="138"/>
        <v>0</v>
      </c>
      <c r="EA63" s="63">
        <f t="shared" si="139"/>
        <v>0</v>
      </c>
      <c r="EB63" s="90">
        <f t="shared" si="140"/>
        <v>18897.194109643093</v>
      </c>
      <c r="EC63" s="90">
        <f t="shared" si="141"/>
        <v>8503.7373493393934</v>
      </c>
      <c r="ED63" s="91">
        <f t="shared" si="222"/>
        <v>70100.000000000015</v>
      </c>
      <c r="EE63" s="92">
        <f t="shared" si="142"/>
        <v>31545.000000000011</v>
      </c>
      <c r="EF63" s="63">
        <f t="shared" si="223"/>
        <v>3499.7870837804139</v>
      </c>
      <c r="EG63" s="63">
        <f t="shared" si="224"/>
        <v>1574.9041877011866</v>
      </c>
      <c r="EH63" s="63">
        <f t="shared" si="225"/>
        <v>10360.30779421957</v>
      </c>
      <c r="EI63" s="63">
        <f t="shared" si="226"/>
        <v>4662.1385073988067</v>
      </c>
      <c r="EJ63" s="63">
        <f t="shared" si="143"/>
        <v>524.96806256706202</v>
      </c>
      <c r="EK63" s="63">
        <f t="shared" si="144"/>
        <v>236.23562815517798</v>
      </c>
      <c r="EL63" s="63">
        <f t="shared" si="145"/>
        <v>1554.0461691329356</v>
      </c>
      <c r="EM63" s="63">
        <f t="shared" si="146"/>
        <v>699.32077610982094</v>
      </c>
      <c r="EN63" s="63">
        <f t="shared" si="227"/>
        <v>4277.5175468427287</v>
      </c>
      <c r="EO63" s="63">
        <f t="shared" si="228"/>
        <v>1924.8828960792282</v>
      </c>
      <c r="EP63" s="63">
        <f t="shared" si="229"/>
        <v>12662.598415157254</v>
      </c>
      <c r="EQ63" s="63">
        <f t="shared" si="230"/>
        <v>5698.1692868207638</v>
      </c>
      <c r="ER63" s="63">
        <f t="shared" si="147"/>
        <v>641.62763202640929</v>
      </c>
      <c r="ES63" s="63">
        <f t="shared" si="148"/>
        <v>288.73243441188424</v>
      </c>
      <c r="ET63" s="63">
        <f t="shared" si="149"/>
        <v>1899.3897622735881</v>
      </c>
      <c r="EU63" s="63">
        <f t="shared" si="150"/>
        <v>854.72539302311452</v>
      </c>
      <c r="EV63" s="63">
        <f t="shared" si="231"/>
        <v>4471.9501626083074</v>
      </c>
      <c r="EW63" s="63">
        <f t="shared" si="232"/>
        <v>2012.3775731737387</v>
      </c>
      <c r="EX63" s="63">
        <f t="shared" si="233"/>
        <v>13238.171070391674</v>
      </c>
      <c r="EY63" s="63">
        <f t="shared" si="234"/>
        <v>5957.1769816762535</v>
      </c>
      <c r="EZ63" s="63">
        <f t="shared" si="151"/>
        <v>670.79252439124605</v>
      </c>
      <c r="FA63" s="63">
        <f t="shared" si="152"/>
        <v>301.85663597606077</v>
      </c>
      <c r="FB63" s="63">
        <f t="shared" si="153"/>
        <v>1985.7256605587511</v>
      </c>
      <c r="FC63" s="63">
        <f t="shared" si="154"/>
        <v>893.576547251438</v>
      </c>
      <c r="FD63" s="63">
        <f t="shared" si="235"/>
        <v>3110.921852249257</v>
      </c>
      <c r="FE63" s="63">
        <f t="shared" si="236"/>
        <v>1399.9148335121661</v>
      </c>
      <c r="FF63" s="63">
        <f t="shared" si="237"/>
        <v>9209.1624837507297</v>
      </c>
      <c r="FG63" s="63">
        <f t="shared" si="238"/>
        <v>4144.1231176878282</v>
      </c>
      <c r="FH63" s="63">
        <f t="shared" si="155"/>
        <v>466.6382778373885</v>
      </c>
      <c r="FI63" s="63">
        <f t="shared" si="156"/>
        <v>209.98722502682492</v>
      </c>
      <c r="FJ63" s="63">
        <f t="shared" si="157"/>
        <v>1381.3743725626093</v>
      </c>
      <c r="FK63" s="63">
        <f t="shared" si="158"/>
        <v>621.61846765317421</v>
      </c>
      <c r="FL63" s="63">
        <f t="shared" si="239"/>
        <v>3305.3544680148357</v>
      </c>
      <c r="FM63" s="63">
        <f t="shared" si="240"/>
        <v>1487.4095106066763</v>
      </c>
      <c r="FN63" s="63">
        <f t="shared" si="241"/>
        <v>9784.7351389851501</v>
      </c>
      <c r="FO63" s="63">
        <f t="shared" si="242"/>
        <v>4403.1308125433179</v>
      </c>
      <c r="FP63" s="63">
        <f t="shared" si="159"/>
        <v>495.80317020222532</v>
      </c>
      <c r="FQ63" s="63">
        <f t="shared" si="160"/>
        <v>223.11142659100145</v>
      </c>
      <c r="FR63" s="63">
        <f t="shared" si="161"/>
        <v>1467.7102708477726</v>
      </c>
      <c r="FS63" s="63">
        <f t="shared" si="162"/>
        <v>660.46962188149769</v>
      </c>
      <c r="FT63" s="63">
        <f t="shared" si="243"/>
        <v>777.73046306231424</v>
      </c>
      <c r="FU63" s="63">
        <f t="shared" si="244"/>
        <v>349.97870837804152</v>
      </c>
      <c r="FV63" s="63">
        <f t="shared" si="245"/>
        <v>2302.2906209376824</v>
      </c>
      <c r="FW63" s="63">
        <f t="shared" si="246"/>
        <v>1036.030779421957</v>
      </c>
      <c r="FX63" s="63">
        <f t="shared" si="163"/>
        <v>116.65956945934713</v>
      </c>
      <c r="FY63" s="63">
        <f t="shared" si="164"/>
        <v>52.496806256706229</v>
      </c>
      <c r="FZ63" s="63">
        <f t="shared" si="165"/>
        <v>345.34359314065233</v>
      </c>
      <c r="GA63" s="63">
        <f t="shared" si="166"/>
        <v>155.40461691329355</v>
      </c>
      <c r="GB63" s="90">
        <f t="shared" si="247"/>
        <v>77000.527099999919</v>
      </c>
      <c r="GC63" s="93">
        <f t="shared" si="168"/>
        <v>34650.237194999958</v>
      </c>
      <c r="GD63" s="94">
        <f t="shared" si="169"/>
        <v>66195.237194999965</v>
      </c>
    </row>
    <row r="64" spans="1:186" x14ac:dyDescent="0.5">
      <c r="A64" s="19" t="s">
        <v>263</v>
      </c>
      <c r="B64" s="19" t="s">
        <v>61</v>
      </c>
      <c r="C64" s="19" t="s">
        <v>131</v>
      </c>
      <c r="D64" s="19" t="s">
        <v>74</v>
      </c>
      <c r="E64" s="19" t="s">
        <v>139</v>
      </c>
      <c r="F64" s="85">
        <v>269428.61405158031</v>
      </c>
      <c r="G64" s="86">
        <v>121242.87632321114</v>
      </c>
      <c r="H64" s="86">
        <v>3</v>
      </c>
      <c r="I64" s="63">
        <v>30883.064494024802</v>
      </c>
      <c r="J64" s="87">
        <f t="shared" si="77"/>
        <v>0.11462429335034342</v>
      </c>
      <c r="K64" s="88">
        <v>121242.87632321114</v>
      </c>
      <c r="L64" s="63">
        <f t="shared" si="170"/>
        <v>13897.379022311161</v>
      </c>
      <c r="M64" s="63">
        <v>6070.9355059752306</v>
      </c>
      <c r="N64" s="87">
        <f t="shared" si="78"/>
        <v>2.2532630869017464E-2</v>
      </c>
      <c r="O64" s="63">
        <f t="shared" si="79"/>
        <v>2731.9209776888538</v>
      </c>
      <c r="P64" s="63">
        <v>0</v>
      </c>
      <c r="Q64" s="87">
        <f t="shared" si="80"/>
        <v>0</v>
      </c>
      <c r="R64" s="63">
        <f t="shared" si="81"/>
        <v>0</v>
      </c>
      <c r="S64" s="63">
        <v>0</v>
      </c>
      <c r="T64" s="87">
        <f t="shared" si="82"/>
        <v>0</v>
      </c>
      <c r="U64" s="63">
        <f t="shared" si="83"/>
        <v>0</v>
      </c>
      <c r="V64" s="63">
        <v>36954</v>
      </c>
      <c r="W64" s="63">
        <f t="shared" si="171"/>
        <v>16629.300000000014</v>
      </c>
      <c r="X64" s="88">
        <v>122382.6140515803</v>
      </c>
      <c r="Y64" s="87">
        <f t="shared" si="84"/>
        <v>0.45423020298857703</v>
      </c>
      <c r="Z64" s="88">
        <f t="shared" si="85"/>
        <v>55072.176323211133</v>
      </c>
      <c r="AA64" s="88">
        <v>110092</v>
      </c>
      <c r="AB64" s="87">
        <f t="shared" si="86"/>
        <v>0.40861287279206215</v>
      </c>
      <c r="AC64" s="88">
        <f t="shared" si="87"/>
        <v>49541.399999999994</v>
      </c>
      <c r="AD64" s="63">
        <f t="shared" si="172"/>
        <v>232474.61405158031</v>
      </c>
      <c r="AE64" s="63">
        <f t="shared" si="88"/>
        <v>104613.57632321113</v>
      </c>
      <c r="AF64" s="89">
        <f t="shared" si="173"/>
        <v>269428.61405158031</v>
      </c>
      <c r="AG64" s="89">
        <f t="shared" si="89"/>
        <v>121242.87632321115</v>
      </c>
      <c r="AH64" s="63">
        <f t="shared" si="174"/>
        <v>5558.9516089244644</v>
      </c>
      <c r="AI64" s="63">
        <f t="shared" si="175"/>
        <v>2501.5282240160091</v>
      </c>
      <c r="AJ64" s="63">
        <f t="shared" si="176"/>
        <v>0</v>
      </c>
      <c r="AK64" s="63">
        <f t="shared" si="177"/>
        <v>0</v>
      </c>
      <c r="AL64" s="63">
        <f t="shared" si="90"/>
        <v>833.84274133866961</v>
      </c>
      <c r="AM64" s="63">
        <f t="shared" si="91"/>
        <v>375.22923360240134</v>
      </c>
      <c r="AN64" s="63">
        <f t="shared" si="92"/>
        <v>0</v>
      </c>
      <c r="AO64" s="63">
        <f t="shared" si="93"/>
        <v>0</v>
      </c>
      <c r="AP64" s="63">
        <f t="shared" si="178"/>
        <v>6794.2741886854565</v>
      </c>
      <c r="AQ64" s="63">
        <f t="shared" si="179"/>
        <v>3057.4233849084553</v>
      </c>
      <c r="AR64" s="63">
        <f t="shared" si="180"/>
        <v>0</v>
      </c>
      <c r="AS64" s="63">
        <f t="shared" si="181"/>
        <v>0</v>
      </c>
      <c r="AT64" s="63">
        <f t="shared" si="94"/>
        <v>1019.1411283028184</v>
      </c>
      <c r="AU64" s="63">
        <f t="shared" si="95"/>
        <v>458.61350773626828</v>
      </c>
      <c r="AV64" s="63">
        <f t="shared" si="96"/>
        <v>0</v>
      </c>
      <c r="AW64" s="63">
        <f t="shared" si="97"/>
        <v>0</v>
      </c>
      <c r="AX64" s="63">
        <f t="shared" si="182"/>
        <v>6794.2741886854565</v>
      </c>
      <c r="AY64" s="63">
        <f t="shared" si="183"/>
        <v>3057.4233849084553</v>
      </c>
      <c r="AZ64" s="63">
        <f t="shared" si="184"/>
        <v>0</v>
      </c>
      <c r="BA64" s="63">
        <f t="shared" si="185"/>
        <v>0</v>
      </c>
      <c r="BB64" s="63">
        <f t="shared" si="98"/>
        <v>1019.1411283028184</v>
      </c>
      <c r="BC64" s="63">
        <f t="shared" si="99"/>
        <v>458.61350773626828</v>
      </c>
      <c r="BD64" s="63">
        <f t="shared" si="100"/>
        <v>0</v>
      </c>
      <c r="BE64" s="63">
        <f t="shared" si="101"/>
        <v>0</v>
      </c>
      <c r="BF64" s="63">
        <f t="shared" si="186"/>
        <v>4941.2903190439683</v>
      </c>
      <c r="BG64" s="63">
        <f t="shared" si="187"/>
        <v>2223.5806435697859</v>
      </c>
      <c r="BH64" s="63">
        <f t="shared" si="188"/>
        <v>0</v>
      </c>
      <c r="BI64" s="63">
        <f t="shared" si="189"/>
        <v>0</v>
      </c>
      <c r="BJ64" s="63">
        <f t="shared" si="102"/>
        <v>741.19354785659527</v>
      </c>
      <c r="BK64" s="63">
        <f t="shared" si="103"/>
        <v>333.53709653546787</v>
      </c>
      <c r="BL64" s="63">
        <f t="shared" si="104"/>
        <v>0</v>
      </c>
      <c r="BM64" s="63">
        <f t="shared" si="105"/>
        <v>0</v>
      </c>
      <c r="BN64" s="63">
        <f t="shared" si="190"/>
        <v>5250.1209639842164</v>
      </c>
      <c r="BO64" s="63">
        <f t="shared" si="191"/>
        <v>2362.5544337928977</v>
      </c>
      <c r="BP64" s="63">
        <f t="shared" si="192"/>
        <v>0</v>
      </c>
      <c r="BQ64" s="63">
        <f t="shared" si="193"/>
        <v>0</v>
      </c>
      <c r="BR64" s="63">
        <f t="shared" si="106"/>
        <v>787.51814459763239</v>
      </c>
      <c r="BS64" s="63">
        <f t="shared" si="107"/>
        <v>354.38316506893466</v>
      </c>
      <c r="BT64" s="63">
        <f t="shared" si="108"/>
        <v>0</v>
      </c>
      <c r="BU64" s="63">
        <f t="shared" si="109"/>
        <v>0</v>
      </c>
      <c r="BV64" s="63">
        <f t="shared" si="194"/>
        <v>1544.1532247012401</v>
      </c>
      <c r="BW64" s="63">
        <f t="shared" si="195"/>
        <v>694.86895111555805</v>
      </c>
      <c r="BX64" s="63">
        <f t="shared" si="196"/>
        <v>0</v>
      </c>
      <c r="BY64" s="63">
        <f t="shared" si="197"/>
        <v>0</v>
      </c>
      <c r="BZ64" s="63">
        <f t="shared" si="110"/>
        <v>231.62298370518602</v>
      </c>
      <c r="CA64" s="63">
        <f t="shared" si="111"/>
        <v>104.2303426673337</v>
      </c>
      <c r="CB64" s="63">
        <f t="shared" si="112"/>
        <v>0</v>
      </c>
      <c r="CC64" s="63">
        <f t="shared" si="113"/>
        <v>0</v>
      </c>
      <c r="CD64" s="90">
        <f t="shared" si="114"/>
        <v>30883.064494024802</v>
      </c>
      <c r="CE64" s="90">
        <f t="shared" si="115"/>
        <v>13897.379022311161</v>
      </c>
      <c r="CF64" s="63">
        <f t="shared" si="198"/>
        <v>1092.7683910755416</v>
      </c>
      <c r="CG64" s="63">
        <f t="shared" si="199"/>
        <v>491.74577598399367</v>
      </c>
      <c r="CH64" s="63">
        <f t="shared" si="200"/>
        <v>0</v>
      </c>
      <c r="CI64" s="63">
        <f t="shared" si="201"/>
        <v>0</v>
      </c>
      <c r="CJ64" s="63">
        <f t="shared" si="116"/>
        <v>163.91525866133122</v>
      </c>
      <c r="CK64" s="63">
        <f t="shared" si="117"/>
        <v>73.76186639759905</v>
      </c>
      <c r="CL64" s="63">
        <f t="shared" si="118"/>
        <v>0</v>
      </c>
      <c r="CM64" s="63">
        <f t="shared" si="119"/>
        <v>0</v>
      </c>
      <c r="CN64" s="63">
        <f t="shared" si="202"/>
        <v>1335.6058113145507</v>
      </c>
      <c r="CO64" s="63">
        <f t="shared" si="203"/>
        <v>601.02261509154789</v>
      </c>
      <c r="CP64" s="63">
        <f t="shared" si="204"/>
        <v>0</v>
      </c>
      <c r="CQ64" s="63">
        <f t="shared" si="205"/>
        <v>0</v>
      </c>
      <c r="CR64" s="63">
        <f t="shared" si="120"/>
        <v>200.34087169718259</v>
      </c>
      <c r="CS64" s="63">
        <f t="shared" si="121"/>
        <v>90.153392263732187</v>
      </c>
      <c r="CT64" s="63">
        <f t="shared" si="122"/>
        <v>0</v>
      </c>
      <c r="CU64" s="63">
        <f t="shared" si="123"/>
        <v>0</v>
      </c>
      <c r="CV64" s="63">
        <f t="shared" si="206"/>
        <v>1335.6058113145507</v>
      </c>
      <c r="CW64" s="63">
        <f t="shared" si="207"/>
        <v>601.02261509154789</v>
      </c>
      <c r="CX64" s="63">
        <f t="shared" si="208"/>
        <v>0</v>
      </c>
      <c r="CY64" s="63">
        <f t="shared" si="209"/>
        <v>0</v>
      </c>
      <c r="CZ64" s="63">
        <f t="shared" si="124"/>
        <v>200.34087169718259</v>
      </c>
      <c r="DA64" s="63">
        <f t="shared" si="125"/>
        <v>90.153392263732187</v>
      </c>
      <c r="DB64" s="63">
        <f t="shared" si="126"/>
        <v>0</v>
      </c>
      <c r="DC64" s="63">
        <f t="shared" si="127"/>
        <v>0</v>
      </c>
      <c r="DD64" s="63">
        <f t="shared" si="210"/>
        <v>971.34968095603688</v>
      </c>
      <c r="DE64" s="63">
        <f t="shared" si="211"/>
        <v>437.10735643021661</v>
      </c>
      <c r="DF64" s="63">
        <f t="shared" si="212"/>
        <v>0</v>
      </c>
      <c r="DG64" s="63">
        <f t="shared" si="213"/>
        <v>0</v>
      </c>
      <c r="DH64" s="63">
        <f t="shared" si="128"/>
        <v>145.70245214340554</v>
      </c>
      <c r="DI64" s="63">
        <f t="shared" si="129"/>
        <v>65.566103464532489</v>
      </c>
      <c r="DJ64" s="63">
        <f t="shared" si="130"/>
        <v>0</v>
      </c>
      <c r="DK64" s="63">
        <f t="shared" si="131"/>
        <v>0</v>
      </c>
      <c r="DL64" s="63">
        <f t="shared" si="214"/>
        <v>1032.0590360157894</v>
      </c>
      <c r="DM64" s="63">
        <f t="shared" si="215"/>
        <v>464.42656620710517</v>
      </c>
      <c r="DN64" s="63">
        <f t="shared" si="216"/>
        <v>0</v>
      </c>
      <c r="DO64" s="63">
        <f t="shared" si="217"/>
        <v>0</v>
      </c>
      <c r="DP64" s="63">
        <f t="shared" si="132"/>
        <v>154.80885540236841</v>
      </c>
      <c r="DQ64" s="63">
        <f t="shared" si="133"/>
        <v>69.66398493106577</v>
      </c>
      <c r="DR64" s="63">
        <f t="shared" si="134"/>
        <v>0</v>
      </c>
      <c r="DS64" s="63">
        <f t="shared" si="135"/>
        <v>0</v>
      </c>
      <c r="DT64" s="63">
        <f t="shared" si="218"/>
        <v>303.54677529876153</v>
      </c>
      <c r="DU64" s="63">
        <f t="shared" si="219"/>
        <v>136.59604888444269</v>
      </c>
      <c r="DV64" s="63">
        <f t="shared" si="220"/>
        <v>0</v>
      </c>
      <c r="DW64" s="63">
        <f t="shared" si="221"/>
        <v>0</v>
      </c>
      <c r="DX64" s="63">
        <f t="shared" si="136"/>
        <v>45.532016294814227</v>
      </c>
      <c r="DY64" s="63">
        <f t="shared" si="137"/>
        <v>20.489407332666403</v>
      </c>
      <c r="DZ64" s="63">
        <f t="shared" si="138"/>
        <v>0</v>
      </c>
      <c r="EA64" s="63">
        <f t="shared" si="139"/>
        <v>0</v>
      </c>
      <c r="EB64" s="90">
        <f t="shared" si="140"/>
        <v>6070.9355059752306</v>
      </c>
      <c r="EC64" s="90">
        <f t="shared" si="141"/>
        <v>2731.9209776888538</v>
      </c>
      <c r="ED64" s="91">
        <f t="shared" si="222"/>
        <v>36954.000000000029</v>
      </c>
      <c r="EE64" s="92">
        <f t="shared" si="142"/>
        <v>16629.300000000014</v>
      </c>
      <c r="EF64" s="63">
        <f t="shared" si="223"/>
        <v>22028.870529284453</v>
      </c>
      <c r="EG64" s="63">
        <f t="shared" si="224"/>
        <v>9912.9917381780033</v>
      </c>
      <c r="EH64" s="63">
        <f t="shared" si="225"/>
        <v>19816.559999999998</v>
      </c>
      <c r="EI64" s="63">
        <f t="shared" si="226"/>
        <v>8917.4519999999993</v>
      </c>
      <c r="EJ64" s="63">
        <f t="shared" si="143"/>
        <v>3304.3305793926679</v>
      </c>
      <c r="EK64" s="63">
        <f t="shared" si="144"/>
        <v>1486.9487607267004</v>
      </c>
      <c r="EL64" s="63">
        <f t="shared" si="145"/>
        <v>2972.4839999999995</v>
      </c>
      <c r="EM64" s="63">
        <f t="shared" si="146"/>
        <v>1337.6177999999998</v>
      </c>
      <c r="EN64" s="63">
        <f t="shared" si="227"/>
        <v>26924.175091347664</v>
      </c>
      <c r="EO64" s="63">
        <f t="shared" si="228"/>
        <v>12115.87879110645</v>
      </c>
      <c r="EP64" s="63">
        <f t="shared" si="229"/>
        <v>24220.240000000002</v>
      </c>
      <c r="EQ64" s="63">
        <f t="shared" si="230"/>
        <v>10899.107999999998</v>
      </c>
      <c r="ER64" s="63">
        <f t="shared" si="147"/>
        <v>4038.6262637021496</v>
      </c>
      <c r="ES64" s="63">
        <f t="shared" si="148"/>
        <v>1817.3818186659676</v>
      </c>
      <c r="ET64" s="63">
        <f t="shared" si="149"/>
        <v>3633.0360000000001</v>
      </c>
      <c r="EU64" s="63">
        <f t="shared" si="150"/>
        <v>1634.8661999999997</v>
      </c>
      <c r="EV64" s="63">
        <f t="shared" si="231"/>
        <v>28148.001231863469</v>
      </c>
      <c r="EW64" s="63">
        <f t="shared" si="232"/>
        <v>12666.600554338562</v>
      </c>
      <c r="EX64" s="63">
        <f t="shared" si="233"/>
        <v>25321.16</v>
      </c>
      <c r="EY64" s="63">
        <f t="shared" si="234"/>
        <v>11394.521999999999</v>
      </c>
      <c r="EZ64" s="63">
        <f t="shared" si="151"/>
        <v>4222.20018477952</v>
      </c>
      <c r="FA64" s="63">
        <f t="shared" si="152"/>
        <v>1899.9900831507841</v>
      </c>
      <c r="FB64" s="63">
        <f t="shared" si="153"/>
        <v>3798.174</v>
      </c>
      <c r="FC64" s="63">
        <f t="shared" si="154"/>
        <v>1709.1782999999998</v>
      </c>
      <c r="FD64" s="63">
        <f t="shared" si="235"/>
        <v>19581.218248252848</v>
      </c>
      <c r="FE64" s="63">
        <f t="shared" si="236"/>
        <v>8811.5482117137817</v>
      </c>
      <c r="FF64" s="63">
        <f t="shared" si="237"/>
        <v>17614.72</v>
      </c>
      <c r="FG64" s="63">
        <f t="shared" si="238"/>
        <v>7926.6239999999989</v>
      </c>
      <c r="FH64" s="63">
        <f t="shared" si="155"/>
        <v>2937.1827372379271</v>
      </c>
      <c r="FI64" s="63">
        <f t="shared" si="156"/>
        <v>1321.7322317570672</v>
      </c>
      <c r="FJ64" s="63">
        <f t="shared" si="157"/>
        <v>2642.2080000000001</v>
      </c>
      <c r="FK64" s="63">
        <f t="shared" si="158"/>
        <v>1188.9935999999998</v>
      </c>
      <c r="FL64" s="63">
        <f t="shared" si="239"/>
        <v>20805.044388768652</v>
      </c>
      <c r="FM64" s="63">
        <f t="shared" si="240"/>
        <v>9362.2699749458934</v>
      </c>
      <c r="FN64" s="63">
        <f t="shared" si="241"/>
        <v>18715.640000000003</v>
      </c>
      <c r="FO64" s="63">
        <f t="shared" si="242"/>
        <v>8422.0380000000005</v>
      </c>
      <c r="FP64" s="63">
        <f t="shared" si="159"/>
        <v>3120.756658315298</v>
      </c>
      <c r="FQ64" s="63">
        <f t="shared" si="160"/>
        <v>1404.340496241884</v>
      </c>
      <c r="FR64" s="63">
        <f t="shared" si="161"/>
        <v>2807.3460000000005</v>
      </c>
      <c r="FS64" s="63">
        <f t="shared" si="162"/>
        <v>1263.3057000000001</v>
      </c>
      <c r="FT64" s="63">
        <f t="shared" si="243"/>
        <v>4895.304562063212</v>
      </c>
      <c r="FU64" s="63">
        <f t="shared" si="244"/>
        <v>2202.8870529284454</v>
      </c>
      <c r="FV64" s="63">
        <f t="shared" si="245"/>
        <v>4403.68</v>
      </c>
      <c r="FW64" s="63">
        <f t="shared" si="246"/>
        <v>1981.6559999999997</v>
      </c>
      <c r="FX64" s="63">
        <f t="shared" si="163"/>
        <v>734.29568430948177</v>
      </c>
      <c r="FY64" s="63">
        <f t="shared" si="164"/>
        <v>330.4330579392668</v>
      </c>
      <c r="FZ64" s="63">
        <f t="shared" si="165"/>
        <v>660.55200000000002</v>
      </c>
      <c r="GA64" s="63">
        <f t="shared" si="166"/>
        <v>297.24839999999995</v>
      </c>
      <c r="GB64" s="90">
        <f t="shared" si="247"/>
        <v>232474.61405158031</v>
      </c>
      <c r="GC64" s="93">
        <f t="shared" si="168"/>
        <v>104613.57632321115</v>
      </c>
      <c r="GD64" s="94">
        <f t="shared" si="169"/>
        <v>121242.87632321117</v>
      </c>
    </row>
    <row r="65" spans="1:186" x14ac:dyDescent="0.5">
      <c r="A65" s="19" t="s">
        <v>262</v>
      </c>
      <c r="B65" s="19" t="s">
        <v>16</v>
      </c>
      <c r="C65" s="19" t="s">
        <v>140</v>
      </c>
      <c r="D65" s="19" t="s">
        <v>75</v>
      </c>
      <c r="E65" s="19" t="s">
        <v>141</v>
      </c>
      <c r="F65" s="85">
        <v>88792.769024999958</v>
      </c>
      <c r="G65" s="86">
        <v>48836.02296374998</v>
      </c>
      <c r="H65" s="86">
        <v>4</v>
      </c>
      <c r="I65" s="63">
        <v>6090</v>
      </c>
      <c r="J65" s="87">
        <f t="shared" si="77"/>
        <v>6.8586666086349168E-2</v>
      </c>
      <c r="K65" s="88">
        <v>48836.02296374998</v>
      </c>
      <c r="L65" s="63">
        <f t="shared" si="170"/>
        <v>3349.5</v>
      </c>
      <c r="M65" s="63">
        <v>0</v>
      </c>
      <c r="N65" s="87">
        <f t="shared" si="78"/>
        <v>0</v>
      </c>
      <c r="O65" s="63">
        <f t="shared" si="79"/>
        <v>0</v>
      </c>
      <c r="P65" s="63">
        <v>16154</v>
      </c>
      <c r="Q65" s="87">
        <f t="shared" si="80"/>
        <v>0.18192922889308449</v>
      </c>
      <c r="R65" s="63">
        <f t="shared" si="81"/>
        <v>8884.7000000000007</v>
      </c>
      <c r="S65" s="63">
        <v>0</v>
      </c>
      <c r="T65" s="87">
        <f t="shared" si="82"/>
        <v>0</v>
      </c>
      <c r="U65" s="63">
        <f t="shared" si="83"/>
        <v>0</v>
      </c>
      <c r="V65" s="63">
        <v>22244</v>
      </c>
      <c r="W65" s="63">
        <f t="shared" si="171"/>
        <v>12234.2</v>
      </c>
      <c r="X65" s="88">
        <v>3719.7961858176895</v>
      </c>
      <c r="Y65" s="87">
        <f t="shared" si="84"/>
        <v>4.1893008030534175E-2</v>
      </c>
      <c r="Z65" s="88">
        <f t="shared" si="85"/>
        <v>2045.8879021997293</v>
      </c>
      <c r="AA65" s="88">
        <v>62828.972839182265</v>
      </c>
      <c r="AB65" s="87">
        <f t="shared" si="86"/>
        <v>0.70759109699003209</v>
      </c>
      <c r="AC65" s="88">
        <f t="shared" si="87"/>
        <v>34555.935061550248</v>
      </c>
      <c r="AD65" s="63">
        <f t="shared" si="172"/>
        <v>66548.769024999958</v>
      </c>
      <c r="AE65" s="63">
        <f t="shared" si="88"/>
        <v>36601.822963749975</v>
      </c>
      <c r="AF65" s="89">
        <f t="shared" si="173"/>
        <v>88792.769024999958</v>
      </c>
      <c r="AG65" s="89">
        <f t="shared" si="89"/>
        <v>48836.022963749972</v>
      </c>
      <c r="AH65" s="63">
        <f t="shared" si="174"/>
        <v>1096.2</v>
      </c>
      <c r="AI65" s="63">
        <f t="shared" si="175"/>
        <v>602.91</v>
      </c>
      <c r="AJ65" s="63">
        <f t="shared" si="176"/>
        <v>2907.72</v>
      </c>
      <c r="AK65" s="63">
        <f t="shared" si="177"/>
        <v>1599.2460000000001</v>
      </c>
      <c r="AL65" s="63">
        <f t="shared" si="90"/>
        <v>164.43</v>
      </c>
      <c r="AM65" s="63">
        <f t="shared" si="91"/>
        <v>90.436499999999995</v>
      </c>
      <c r="AN65" s="63">
        <f t="shared" si="92"/>
        <v>436.15799999999996</v>
      </c>
      <c r="AO65" s="63">
        <f t="shared" si="93"/>
        <v>239.8869</v>
      </c>
      <c r="AP65" s="63">
        <f t="shared" si="178"/>
        <v>1339.8</v>
      </c>
      <c r="AQ65" s="63">
        <f t="shared" si="179"/>
        <v>736.89</v>
      </c>
      <c r="AR65" s="63">
        <f t="shared" si="180"/>
        <v>3553.88</v>
      </c>
      <c r="AS65" s="63">
        <f t="shared" si="181"/>
        <v>1954.6340000000002</v>
      </c>
      <c r="AT65" s="63">
        <f t="shared" si="94"/>
        <v>200.97</v>
      </c>
      <c r="AU65" s="63">
        <f t="shared" si="95"/>
        <v>110.53349999999999</v>
      </c>
      <c r="AV65" s="63">
        <f t="shared" si="96"/>
        <v>533.08199999999999</v>
      </c>
      <c r="AW65" s="63">
        <f t="shared" si="97"/>
        <v>293.19510000000002</v>
      </c>
      <c r="AX65" s="63">
        <f t="shared" si="182"/>
        <v>1339.8</v>
      </c>
      <c r="AY65" s="63">
        <f t="shared" si="183"/>
        <v>736.89</v>
      </c>
      <c r="AZ65" s="63">
        <f t="shared" si="184"/>
        <v>3553.88</v>
      </c>
      <c r="BA65" s="63">
        <f t="shared" si="185"/>
        <v>1954.6340000000002</v>
      </c>
      <c r="BB65" s="63">
        <f t="shared" si="98"/>
        <v>200.97</v>
      </c>
      <c r="BC65" s="63">
        <f t="shared" si="99"/>
        <v>110.53349999999999</v>
      </c>
      <c r="BD65" s="63">
        <f t="shared" si="100"/>
        <v>533.08199999999999</v>
      </c>
      <c r="BE65" s="63">
        <f t="shared" si="101"/>
        <v>293.19510000000002</v>
      </c>
      <c r="BF65" s="63">
        <f t="shared" si="186"/>
        <v>974.4</v>
      </c>
      <c r="BG65" s="63">
        <f t="shared" si="187"/>
        <v>535.91999999999996</v>
      </c>
      <c r="BH65" s="63">
        <f t="shared" si="188"/>
        <v>2584.64</v>
      </c>
      <c r="BI65" s="63">
        <f t="shared" si="189"/>
        <v>1421.5520000000001</v>
      </c>
      <c r="BJ65" s="63">
        <f t="shared" si="102"/>
        <v>146.16</v>
      </c>
      <c r="BK65" s="63">
        <f t="shared" si="103"/>
        <v>80.387999999999991</v>
      </c>
      <c r="BL65" s="63">
        <f t="shared" si="104"/>
        <v>387.69599999999997</v>
      </c>
      <c r="BM65" s="63">
        <f t="shared" si="105"/>
        <v>213.23280000000003</v>
      </c>
      <c r="BN65" s="63">
        <f t="shared" si="190"/>
        <v>1035.3000000000002</v>
      </c>
      <c r="BO65" s="63">
        <f t="shared" si="191"/>
        <v>569.41500000000008</v>
      </c>
      <c r="BP65" s="63">
        <f t="shared" si="192"/>
        <v>2746.1800000000003</v>
      </c>
      <c r="BQ65" s="63">
        <f t="shared" si="193"/>
        <v>1510.3990000000003</v>
      </c>
      <c r="BR65" s="63">
        <f t="shared" si="106"/>
        <v>155.29500000000002</v>
      </c>
      <c r="BS65" s="63">
        <f t="shared" si="107"/>
        <v>85.412250000000014</v>
      </c>
      <c r="BT65" s="63">
        <f t="shared" si="108"/>
        <v>411.92700000000002</v>
      </c>
      <c r="BU65" s="63">
        <f t="shared" si="109"/>
        <v>226.55985000000004</v>
      </c>
      <c r="BV65" s="63">
        <f t="shared" si="194"/>
        <v>304.5</v>
      </c>
      <c r="BW65" s="63">
        <f t="shared" si="195"/>
        <v>167.47500000000002</v>
      </c>
      <c r="BX65" s="63">
        <f t="shared" si="196"/>
        <v>807.7</v>
      </c>
      <c r="BY65" s="63">
        <f t="shared" si="197"/>
        <v>444.23500000000007</v>
      </c>
      <c r="BZ65" s="63">
        <f t="shared" si="110"/>
        <v>45.674999999999997</v>
      </c>
      <c r="CA65" s="63">
        <f t="shared" si="111"/>
        <v>25.121250000000003</v>
      </c>
      <c r="CB65" s="63">
        <f t="shared" si="112"/>
        <v>121.155</v>
      </c>
      <c r="CC65" s="63">
        <f t="shared" si="113"/>
        <v>66.635250000000013</v>
      </c>
      <c r="CD65" s="90">
        <f t="shared" si="114"/>
        <v>22244</v>
      </c>
      <c r="CE65" s="90">
        <f t="shared" si="115"/>
        <v>12234.200000000003</v>
      </c>
      <c r="CF65" s="63">
        <f t="shared" si="198"/>
        <v>0</v>
      </c>
      <c r="CG65" s="63">
        <f t="shared" si="199"/>
        <v>0</v>
      </c>
      <c r="CH65" s="63">
        <f t="shared" si="200"/>
        <v>0</v>
      </c>
      <c r="CI65" s="63">
        <f t="shared" si="201"/>
        <v>0</v>
      </c>
      <c r="CJ65" s="63">
        <f t="shared" si="116"/>
        <v>0</v>
      </c>
      <c r="CK65" s="63">
        <f t="shared" si="117"/>
        <v>0</v>
      </c>
      <c r="CL65" s="63">
        <f t="shared" si="118"/>
        <v>0</v>
      </c>
      <c r="CM65" s="63">
        <f t="shared" si="119"/>
        <v>0</v>
      </c>
      <c r="CN65" s="63">
        <f t="shared" si="202"/>
        <v>0</v>
      </c>
      <c r="CO65" s="63">
        <f t="shared" si="203"/>
        <v>0</v>
      </c>
      <c r="CP65" s="63">
        <f t="shared" si="204"/>
        <v>0</v>
      </c>
      <c r="CQ65" s="63">
        <f t="shared" si="205"/>
        <v>0</v>
      </c>
      <c r="CR65" s="63">
        <f t="shared" si="120"/>
        <v>0</v>
      </c>
      <c r="CS65" s="63">
        <f t="shared" si="121"/>
        <v>0</v>
      </c>
      <c r="CT65" s="63">
        <f t="shared" si="122"/>
        <v>0</v>
      </c>
      <c r="CU65" s="63">
        <f t="shared" si="123"/>
        <v>0</v>
      </c>
      <c r="CV65" s="63">
        <f t="shared" si="206"/>
        <v>0</v>
      </c>
      <c r="CW65" s="63">
        <f t="shared" si="207"/>
        <v>0</v>
      </c>
      <c r="CX65" s="63">
        <f t="shared" si="208"/>
        <v>0</v>
      </c>
      <c r="CY65" s="63">
        <f t="shared" si="209"/>
        <v>0</v>
      </c>
      <c r="CZ65" s="63">
        <f t="shared" si="124"/>
        <v>0</v>
      </c>
      <c r="DA65" s="63">
        <f t="shared" si="125"/>
        <v>0</v>
      </c>
      <c r="DB65" s="63">
        <f t="shared" si="126"/>
        <v>0</v>
      </c>
      <c r="DC65" s="63">
        <f t="shared" si="127"/>
        <v>0</v>
      </c>
      <c r="DD65" s="63">
        <f t="shared" si="210"/>
        <v>0</v>
      </c>
      <c r="DE65" s="63">
        <f t="shared" si="211"/>
        <v>0</v>
      </c>
      <c r="DF65" s="63">
        <f t="shared" si="212"/>
        <v>0</v>
      </c>
      <c r="DG65" s="63">
        <f t="shared" si="213"/>
        <v>0</v>
      </c>
      <c r="DH65" s="63">
        <f t="shared" si="128"/>
        <v>0</v>
      </c>
      <c r="DI65" s="63">
        <f t="shared" si="129"/>
        <v>0</v>
      </c>
      <c r="DJ65" s="63">
        <f t="shared" si="130"/>
        <v>0</v>
      </c>
      <c r="DK65" s="63">
        <f t="shared" si="131"/>
        <v>0</v>
      </c>
      <c r="DL65" s="63">
        <f t="shared" si="214"/>
        <v>0</v>
      </c>
      <c r="DM65" s="63">
        <f t="shared" si="215"/>
        <v>0</v>
      </c>
      <c r="DN65" s="63">
        <f t="shared" si="216"/>
        <v>0</v>
      </c>
      <c r="DO65" s="63">
        <f t="shared" si="217"/>
        <v>0</v>
      </c>
      <c r="DP65" s="63">
        <f t="shared" si="132"/>
        <v>0</v>
      </c>
      <c r="DQ65" s="63">
        <f t="shared" si="133"/>
        <v>0</v>
      </c>
      <c r="DR65" s="63">
        <f t="shared" si="134"/>
        <v>0</v>
      </c>
      <c r="DS65" s="63">
        <f t="shared" si="135"/>
        <v>0</v>
      </c>
      <c r="DT65" s="63">
        <f t="shared" si="218"/>
        <v>0</v>
      </c>
      <c r="DU65" s="63">
        <f t="shared" si="219"/>
        <v>0</v>
      </c>
      <c r="DV65" s="63">
        <f t="shared" si="220"/>
        <v>0</v>
      </c>
      <c r="DW65" s="63">
        <f t="shared" si="221"/>
        <v>0</v>
      </c>
      <c r="DX65" s="63">
        <f t="shared" si="136"/>
        <v>0</v>
      </c>
      <c r="DY65" s="63">
        <f t="shared" si="137"/>
        <v>0</v>
      </c>
      <c r="DZ65" s="63">
        <f t="shared" si="138"/>
        <v>0</v>
      </c>
      <c r="EA65" s="63">
        <f t="shared" si="139"/>
        <v>0</v>
      </c>
      <c r="EB65" s="90">
        <f t="shared" si="140"/>
        <v>0</v>
      </c>
      <c r="EC65" s="90">
        <f t="shared" si="141"/>
        <v>0</v>
      </c>
      <c r="ED65" s="91">
        <f t="shared" si="222"/>
        <v>22244</v>
      </c>
      <c r="EE65" s="92">
        <f t="shared" si="142"/>
        <v>12234.200000000003</v>
      </c>
      <c r="EF65" s="63">
        <f t="shared" si="223"/>
        <v>669.5633134471841</v>
      </c>
      <c r="EG65" s="63">
        <f t="shared" si="224"/>
        <v>368.25982239595123</v>
      </c>
      <c r="EH65" s="63">
        <f t="shared" si="225"/>
        <v>11309.215111052807</v>
      </c>
      <c r="EI65" s="63">
        <f t="shared" si="226"/>
        <v>6220.0683110790442</v>
      </c>
      <c r="EJ65" s="63">
        <f t="shared" si="143"/>
        <v>100.43449701707762</v>
      </c>
      <c r="EK65" s="63">
        <f t="shared" si="144"/>
        <v>55.238973359392681</v>
      </c>
      <c r="EL65" s="63">
        <f t="shared" si="145"/>
        <v>1696.382266657921</v>
      </c>
      <c r="EM65" s="63">
        <f t="shared" si="146"/>
        <v>933.01024666185663</v>
      </c>
      <c r="EN65" s="63">
        <f t="shared" si="227"/>
        <v>818.35516087989174</v>
      </c>
      <c r="EO65" s="63">
        <f t="shared" si="228"/>
        <v>450.09533848394045</v>
      </c>
      <c r="EP65" s="63">
        <f t="shared" si="229"/>
        <v>13822.374024620098</v>
      </c>
      <c r="EQ65" s="63">
        <f t="shared" si="230"/>
        <v>7602.3057135410545</v>
      </c>
      <c r="ER65" s="63">
        <f t="shared" si="147"/>
        <v>122.75327413198376</v>
      </c>
      <c r="ES65" s="63">
        <f t="shared" si="148"/>
        <v>67.514300772591071</v>
      </c>
      <c r="ET65" s="63">
        <f t="shared" si="149"/>
        <v>2073.3561036930146</v>
      </c>
      <c r="EU65" s="63">
        <f t="shared" si="150"/>
        <v>1140.3458570311582</v>
      </c>
      <c r="EV65" s="63">
        <f t="shared" si="231"/>
        <v>855.55312273806862</v>
      </c>
      <c r="EW65" s="63">
        <f t="shared" si="232"/>
        <v>470.55421750593774</v>
      </c>
      <c r="EX65" s="63">
        <f t="shared" si="233"/>
        <v>14450.663753011922</v>
      </c>
      <c r="EY65" s="63">
        <f t="shared" si="234"/>
        <v>7947.8650641565573</v>
      </c>
      <c r="EZ65" s="63">
        <f t="shared" si="151"/>
        <v>128.33296841071029</v>
      </c>
      <c r="FA65" s="63">
        <f t="shared" si="152"/>
        <v>70.583132625890656</v>
      </c>
      <c r="FB65" s="63">
        <f t="shared" si="153"/>
        <v>2167.5995629517884</v>
      </c>
      <c r="FC65" s="63">
        <f t="shared" si="154"/>
        <v>1192.1797596234835</v>
      </c>
      <c r="FD65" s="63">
        <f t="shared" si="235"/>
        <v>595.16738973083034</v>
      </c>
      <c r="FE65" s="63">
        <f t="shared" si="236"/>
        <v>327.34206435195671</v>
      </c>
      <c r="FF65" s="63">
        <f t="shared" si="237"/>
        <v>10052.635654269163</v>
      </c>
      <c r="FG65" s="63">
        <f t="shared" si="238"/>
        <v>5528.9496098480395</v>
      </c>
      <c r="FH65" s="63">
        <f t="shared" si="155"/>
        <v>89.275108459624548</v>
      </c>
      <c r="FI65" s="63">
        <f t="shared" si="156"/>
        <v>49.101309652793503</v>
      </c>
      <c r="FJ65" s="63">
        <f t="shared" si="157"/>
        <v>1507.8953481403744</v>
      </c>
      <c r="FK65" s="63">
        <f t="shared" si="158"/>
        <v>829.34244147720585</v>
      </c>
      <c r="FL65" s="63">
        <f t="shared" si="239"/>
        <v>632.36535158900722</v>
      </c>
      <c r="FM65" s="63">
        <f t="shared" si="240"/>
        <v>347.800943373954</v>
      </c>
      <c r="FN65" s="63">
        <f t="shared" si="241"/>
        <v>10680.925382660986</v>
      </c>
      <c r="FO65" s="63">
        <f t="shared" si="242"/>
        <v>5874.5089604635423</v>
      </c>
      <c r="FP65" s="63">
        <f t="shared" si="159"/>
        <v>94.854802738351083</v>
      </c>
      <c r="FQ65" s="63">
        <f t="shared" si="160"/>
        <v>52.170141506093096</v>
      </c>
      <c r="FR65" s="63">
        <f t="shared" si="161"/>
        <v>1602.1388073991477</v>
      </c>
      <c r="FS65" s="63">
        <f t="shared" si="162"/>
        <v>881.1763440695313</v>
      </c>
      <c r="FT65" s="63">
        <f t="shared" si="243"/>
        <v>148.79184743270758</v>
      </c>
      <c r="FU65" s="63">
        <f t="shared" si="244"/>
        <v>81.835516087989177</v>
      </c>
      <c r="FV65" s="63">
        <f t="shared" si="245"/>
        <v>2513.1589135672907</v>
      </c>
      <c r="FW65" s="63">
        <f t="shared" si="246"/>
        <v>1382.2374024620099</v>
      </c>
      <c r="FX65" s="63">
        <f t="shared" si="163"/>
        <v>22.318777114906137</v>
      </c>
      <c r="FY65" s="63">
        <f t="shared" si="164"/>
        <v>12.275327413198376</v>
      </c>
      <c r="FZ65" s="63">
        <f t="shared" si="165"/>
        <v>376.9738370350936</v>
      </c>
      <c r="GA65" s="63">
        <f t="shared" si="166"/>
        <v>207.33561036930146</v>
      </c>
      <c r="GB65" s="90">
        <f t="shared" si="247"/>
        <v>66548.769024999943</v>
      </c>
      <c r="GC65" s="93">
        <f t="shared" si="168"/>
        <v>36601.822963749968</v>
      </c>
      <c r="GD65" s="94">
        <f t="shared" si="169"/>
        <v>48836.022963749972</v>
      </c>
    </row>
    <row r="66" spans="1:186" x14ac:dyDescent="0.5">
      <c r="A66" s="19" t="s">
        <v>261</v>
      </c>
      <c r="B66" s="19" t="s">
        <v>29</v>
      </c>
      <c r="C66" s="19" t="s">
        <v>118</v>
      </c>
      <c r="D66" s="19" t="s">
        <v>76</v>
      </c>
      <c r="E66" s="19" t="s">
        <v>142</v>
      </c>
      <c r="F66" s="85">
        <v>55281.050249999978</v>
      </c>
      <c r="G66" s="86">
        <v>30404.577637499991</v>
      </c>
      <c r="H66" s="86">
        <v>3</v>
      </c>
      <c r="I66" s="63">
        <v>0</v>
      </c>
      <c r="J66" s="87">
        <f t="shared" si="77"/>
        <v>0</v>
      </c>
      <c r="K66" s="88">
        <v>30404.577637499991</v>
      </c>
      <c r="L66" s="63">
        <f t="shared" si="170"/>
        <v>0</v>
      </c>
      <c r="M66" s="63">
        <v>0</v>
      </c>
      <c r="N66" s="87">
        <f t="shared" si="78"/>
        <v>0</v>
      </c>
      <c r="O66" s="63">
        <f t="shared" si="79"/>
        <v>0</v>
      </c>
      <c r="P66" s="63">
        <v>0</v>
      </c>
      <c r="Q66" s="87">
        <f t="shared" si="80"/>
        <v>0</v>
      </c>
      <c r="R66" s="63">
        <f t="shared" si="81"/>
        <v>0</v>
      </c>
      <c r="S66" s="63">
        <v>0</v>
      </c>
      <c r="T66" s="87">
        <f t="shared" si="82"/>
        <v>0</v>
      </c>
      <c r="U66" s="63">
        <f t="shared" si="83"/>
        <v>0</v>
      </c>
      <c r="V66" s="63">
        <v>0</v>
      </c>
      <c r="W66" s="63">
        <f t="shared" si="171"/>
        <v>0</v>
      </c>
      <c r="X66" s="88">
        <v>6729.1607790516882</v>
      </c>
      <c r="Y66" s="87">
        <f t="shared" si="84"/>
        <v>0.12172635557067209</v>
      </c>
      <c r="Z66" s="88">
        <f t="shared" si="85"/>
        <v>3701.0384284784291</v>
      </c>
      <c r="AA66" s="88">
        <v>48551.889470948292</v>
      </c>
      <c r="AB66" s="87">
        <f t="shared" si="86"/>
        <v>0.87827364442932798</v>
      </c>
      <c r="AC66" s="88">
        <f t="shared" si="87"/>
        <v>26703.539209021565</v>
      </c>
      <c r="AD66" s="63">
        <f t="shared" si="172"/>
        <v>55281.050249999978</v>
      </c>
      <c r="AE66" s="63">
        <f t="shared" si="88"/>
        <v>30404.577637499995</v>
      </c>
      <c r="AF66" s="89">
        <f t="shared" si="173"/>
        <v>55281.050249999978</v>
      </c>
      <c r="AG66" s="89">
        <f t="shared" si="89"/>
        <v>30404.577637499995</v>
      </c>
      <c r="AH66" s="63">
        <f t="shared" si="174"/>
        <v>0</v>
      </c>
      <c r="AI66" s="63">
        <f t="shared" si="175"/>
        <v>0</v>
      </c>
      <c r="AJ66" s="63">
        <f t="shared" si="176"/>
        <v>0</v>
      </c>
      <c r="AK66" s="63">
        <f t="shared" si="177"/>
        <v>0</v>
      </c>
      <c r="AL66" s="63">
        <f t="shared" si="90"/>
        <v>0</v>
      </c>
      <c r="AM66" s="63">
        <f t="shared" si="91"/>
        <v>0</v>
      </c>
      <c r="AN66" s="63">
        <f t="shared" si="92"/>
        <v>0</v>
      </c>
      <c r="AO66" s="63">
        <f t="shared" si="93"/>
        <v>0</v>
      </c>
      <c r="AP66" s="63">
        <f t="shared" si="178"/>
        <v>0</v>
      </c>
      <c r="AQ66" s="63">
        <f t="shared" si="179"/>
        <v>0</v>
      </c>
      <c r="AR66" s="63">
        <f t="shared" si="180"/>
        <v>0</v>
      </c>
      <c r="AS66" s="63">
        <f t="shared" si="181"/>
        <v>0</v>
      </c>
      <c r="AT66" s="63">
        <f t="shared" si="94"/>
        <v>0</v>
      </c>
      <c r="AU66" s="63">
        <f t="shared" si="95"/>
        <v>0</v>
      </c>
      <c r="AV66" s="63">
        <f t="shared" si="96"/>
        <v>0</v>
      </c>
      <c r="AW66" s="63">
        <f t="shared" si="97"/>
        <v>0</v>
      </c>
      <c r="AX66" s="63">
        <f t="shared" si="182"/>
        <v>0</v>
      </c>
      <c r="AY66" s="63">
        <f t="shared" si="183"/>
        <v>0</v>
      </c>
      <c r="AZ66" s="63">
        <f t="shared" si="184"/>
        <v>0</v>
      </c>
      <c r="BA66" s="63">
        <f t="shared" si="185"/>
        <v>0</v>
      </c>
      <c r="BB66" s="63">
        <f t="shared" si="98"/>
        <v>0</v>
      </c>
      <c r="BC66" s="63">
        <f t="shared" si="99"/>
        <v>0</v>
      </c>
      <c r="BD66" s="63">
        <f t="shared" si="100"/>
        <v>0</v>
      </c>
      <c r="BE66" s="63">
        <f t="shared" si="101"/>
        <v>0</v>
      </c>
      <c r="BF66" s="63">
        <f t="shared" si="186"/>
        <v>0</v>
      </c>
      <c r="BG66" s="63">
        <f t="shared" si="187"/>
        <v>0</v>
      </c>
      <c r="BH66" s="63">
        <f t="shared" si="188"/>
        <v>0</v>
      </c>
      <c r="BI66" s="63">
        <f t="shared" si="189"/>
        <v>0</v>
      </c>
      <c r="BJ66" s="63">
        <f t="shared" si="102"/>
        <v>0</v>
      </c>
      <c r="BK66" s="63">
        <f t="shared" si="103"/>
        <v>0</v>
      </c>
      <c r="BL66" s="63">
        <f t="shared" si="104"/>
        <v>0</v>
      </c>
      <c r="BM66" s="63">
        <f t="shared" si="105"/>
        <v>0</v>
      </c>
      <c r="BN66" s="63">
        <f t="shared" si="190"/>
        <v>0</v>
      </c>
      <c r="BO66" s="63">
        <f t="shared" si="191"/>
        <v>0</v>
      </c>
      <c r="BP66" s="63">
        <f t="shared" si="192"/>
        <v>0</v>
      </c>
      <c r="BQ66" s="63">
        <f t="shared" si="193"/>
        <v>0</v>
      </c>
      <c r="BR66" s="63">
        <f t="shared" si="106"/>
        <v>0</v>
      </c>
      <c r="BS66" s="63">
        <f t="shared" si="107"/>
        <v>0</v>
      </c>
      <c r="BT66" s="63">
        <f t="shared" si="108"/>
        <v>0</v>
      </c>
      <c r="BU66" s="63">
        <f t="shared" si="109"/>
        <v>0</v>
      </c>
      <c r="BV66" s="63">
        <f t="shared" si="194"/>
        <v>0</v>
      </c>
      <c r="BW66" s="63">
        <f t="shared" si="195"/>
        <v>0</v>
      </c>
      <c r="BX66" s="63">
        <f t="shared" si="196"/>
        <v>0</v>
      </c>
      <c r="BY66" s="63">
        <f t="shared" si="197"/>
        <v>0</v>
      </c>
      <c r="BZ66" s="63">
        <f t="shared" si="110"/>
        <v>0</v>
      </c>
      <c r="CA66" s="63">
        <f t="shared" si="111"/>
        <v>0</v>
      </c>
      <c r="CB66" s="63">
        <f t="shared" si="112"/>
        <v>0</v>
      </c>
      <c r="CC66" s="63">
        <f t="shared" si="113"/>
        <v>0</v>
      </c>
      <c r="CD66" s="90">
        <f t="shared" si="114"/>
        <v>0</v>
      </c>
      <c r="CE66" s="90">
        <f t="shared" si="115"/>
        <v>0</v>
      </c>
      <c r="CF66" s="63">
        <f t="shared" si="198"/>
        <v>0</v>
      </c>
      <c r="CG66" s="63">
        <f t="shared" si="199"/>
        <v>0</v>
      </c>
      <c r="CH66" s="63">
        <f t="shared" si="200"/>
        <v>0</v>
      </c>
      <c r="CI66" s="63">
        <f t="shared" si="201"/>
        <v>0</v>
      </c>
      <c r="CJ66" s="63">
        <f t="shared" si="116"/>
        <v>0</v>
      </c>
      <c r="CK66" s="63">
        <f t="shared" si="117"/>
        <v>0</v>
      </c>
      <c r="CL66" s="63">
        <f t="shared" si="118"/>
        <v>0</v>
      </c>
      <c r="CM66" s="63">
        <f t="shared" si="119"/>
        <v>0</v>
      </c>
      <c r="CN66" s="63">
        <f t="shared" si="202"/>
        <v>0</v>
      </c>
      <c r="CO66" s="63">
        <f t="shared" si="203"/>
        <v>0</v>
      </c>
      <c r="CP66" s="63">
        <f t="shared" si="204"/>
        <v>0</v>
      </c>
      <c r="CQ66" s="63">
        <f t="shared" si="205"/>
        <v>0</v>
      </c>
      <c r="CR66" s="63">
        <f t="shared" si="120"/>
        <v>0</v>
      </c>
      <c r="CS66" s="63">
        <f t="shared" si="121"/>
        <v>0</v>
      </c>
      <c r="CT66" s="63">
        <f t="shared" si="122"/>
        <v>0</v>
      </c>
      <c r="CU66" s="63">
        <f t="shared" si="123"/>
        <v>0</v>
      </c>
      <c r="CV66" s="63">
        <f t="shared" si="206"/>
        <v>0</v>
      </c>
      <c r="CW66" s="63">
        <f t="shared" si="207"/>
        <v>0</v>
      </c>
      <c r="CX66" s="63">
        <f t="shared" si="208"/>
        <v>0</v>
      </c>
      <c r="CY66" s="63">
        <f t="shared" si="209"/>
        <v>0</v>
      </c>
      <c r="CZ66" s="63">
        <f t="shared" si="124"/>
        <v>0</v>
      </c>
      <c r="DA66" s="63">
        <f t="shared" si="125"/>
        <v>0</v>
      </c>
      <c r="DB66" s="63">
        <f t="shared" si="126"/>
        <v>0</v>
      </c>
      <c r="DC66" s="63">
        <f t="shared" si="127"/>
        <v>0</v>
      </c>
      <c r="DD66" s="63">
        <f t="shared" si="210"/>
        <v>0</v>
      </c>
      <c r="DE66" s="63">
        <f t="shared" si="211"/>
        <v>0</v>
      </c>
      <c r="DF66" s="63">
        <f t="shared" si="212"/>
        <v>0</v>
      </c>
      <c r="DG66" s="63">
        <f t="shared" si="213"/>
        <v>0</v>
      </c>
      <c r="DH66" s="63">
        <f t="shared" si="128"/>
        <v>0</v>
      </c>
      <c r="DI66" s="63">
        <f t="shared" si="129"/>
        <v>0</v>
      </c>
      <c r="DJ66" s="63">
        <f t="shared" si="130"/>
        <v>0</v>
      </c>
      <c r="DK66" s="63">
        <f t="shared" si="131"/>
        <v>0</v>
      </c>
      <c r="DL66" s="63">
        <f t="shared" si="214"/>
        <v>0</v>
      </c>
      <c r="DM66" s="63">
        <f t="shared" si="215"/>
        <v>0</v>
      </c>
      <c r="DN66" s="63">
        <f t="shared" si="216"/>
        <v>0</v>
      </c>
      <c r="DO66" s="63">
        <f t="shared" si="217"/>
        <v>0</v>
      </c>
      <c r="DP66" s="63">
        <f t="shared" si="132"/>
        <v>0</v>
      </c>
      <c r="DQ66" s="63">
        <f t="shared" si="133"/>
        <v>0</v>
      </c>
      <c r="DR66" s="63">
        <f t="shared" si="134"/>
        <v>0</v>
      </c>
      <c r="DS66" s="63">
        <f t="shared" si="135"/>
        <v>0</v>
      </c>
      <c r="DT66" s="63">
        <f t="shared" si="218"/>
        <v>0</v>
      </c>
      <c r="DU66" s="63">
        <f t="shared" si="219"/>
        <v>0</v>
      </c>
      <c r="DV66" s="63">
        <f t="shared" si="220"/>
        <v>0</v>
      </c>
      <c r="DW66" s="63">
        <f t="shared" si="221"/>
        <v>0</v>
      </c>
      <c r="DX66" s="63">
        <f t="shared" si="136"/>
        <v>0</v>
      </c>
      <c r="DY66" s="63">
        <f t="shared" si="137"/>
        <v>0</v>
      </c>
      <c r="DZ66" s="63">
        <f t="shared" si="138"/>
        <v>0</v>
      </c>
      <c r="EA66" s="63">
        <f t="shared" si="139"/>
        <v>0</v>
      </c>
      <c r="EB66" s="90">
        <f t="shared" si="140"/>
        <v>0</v>
      </c>
      <c r="EC66" s="90">
        <f t="shared" si="141"/>
        <v>0</v>
      </c>
      <c r="ED66" s="91">
        <f t="shared" si="222"/>
        <v>0</v>
      </c>
      <c r="EE66" s="92">
        <f t="shared" si="142"/>
        <v>0</v>
      </c>
      <c r="EF66" s="63">
        <f t="shared" si="223"/>
        <v>1211.2489402293038</v>
      </c>
      <c r="EG66" s="63">
        <f t="shared" si="224"/>
        <v>666.18691712611724</v>
      </c>
      <c r="EH66" s="63">
        <f t="shared" si="225"/>
        <v>8739.3401047706921</v>
      </c>
      <c r="EI66" s="63">
        <f t="shared" si="226"/>
        <v>4806.6370576238814</v>
      </c>
      <c r="EJ66" s="63">
        <f t="shared" si="143"/>
        <v>181.68734103439556</v>
      </c>
      <c r="EK66" s="63">
        <f t="shared" si="144"/>
        <v>99.928037568917588</v>
      </c>
      <c r="EL66" s="63">
        <f t="shared" si="145"/>
        <v>1310.9010157156038</v>
      </c>
      <c r="EM66" s="63">
        <f t="shared" si="146"/>
        <v>720.99555864358217</v>
      </c>
      <c r="EN66" s="63">
        <f t="shared" si="227"/>
        <v>1480.4153713913713</v>
      </c>
      <c r="EO66" s="63">
        <f t="shared" si="228"/>
        <v>814.22845426525441</v>
      </c>
      <c r="EP66" s="63">
        <f t="shared" si="229"/>
        <v>10681.415683608624</v>
      </c>
      <c r="EQ66" s="63">
        <f t="shared" si="230"/>
        <v>5874.7786259847444</v>
      </c>
      <c r="ER66" s="63">
        <f t="shared" si="147"/>
        <v>222.06230570870568</v>
      </c>
      <c r="ES66" s="63">
        <f t="shared" si="148"/>
        <v>122.13426813978816</v>
      </c>
      <c r="ET66" s="63">
        <f t="shared" si="149"/>
        <v>1602.2123525412935</v>
      </c>
      <c r="EU66" s="63">
        <f t="shared" si="150"/>
        <v>881.21679389771168</v>
      </c>
      <c r="EV66" s="63">
        <f t="shared" si="231"/>
        <v>1547.7069791818883</v>
      </c>
      <c r="EW66" s="63">
        <f t="shared" si="232"/>
        <v>851.23883855003874</v>
      </c>
      <c r="EX66" s="63">
        <f t="shared" si="233"/>
        <v>11166.934578318107</v>
      </c>
      <c r="EY66" s="63">
        <f t="shared" si="234"/>
        <v>6141.8140180749597</v>
      </c>
      <c r="EZ66" s="63">
        <f t="shared" si="151"/>
        <v>232.15604687728325</v>
      </c>
      <c r="FA66" s="63">
        <f t="shared" si="152"/>
        <v>127.6858257825058</v>
      </c>
      <c r="FB66" s="63">
        <f t="shared" si="153"/>
        <v>1675.040186747716</v>
      </c>
      <c r="FC66" s="63">
        <f t="shared" si="154"/>
        <v>921.27210271124386</v>
      </c>
      <c r="FD66" s="63">
        <f t="shared" si="235"/>
        <v>1076.66572464827</v>
      </c>
      <c r="FE66" s="63">
        <f t="shared" si="236"/>
        <v>592.16614855654871</v>
      </c>
      <c r="FF66" s="63">
        <f t="shared" si="237"/>
        <v>7768.302315351727</v>
      </c>
      <c r="FG66" s="63">
        <f t="shared" si="238"/>
        <v>4272.56627344345</v>
      </c>
      <c r="FH66" s="63">
        <f t="shared" si="155"/>
        <v>161.49985869724051</v>
      </c>
      <c r="FI66" s="63">
        <f t="shared" si="156"/>
        <v>88.824922283482309</v>
      </c>
      <c r="FJ66" s="63">
        <f t="shared" si="157"/>
        <v>1165.245347302759</v>
      </c>
      <c r="FK66" s="63">
        <f t="shared" si="158"/>
        <v>640.88494101651747</v>
      </c>
      <c r="FL66" s="63">
        <f t="shared" si="239"/>
        <v>1143.957332438787</v>
      </c>
      <c r="FM66" s="63">
        <f t="shared" si="240"/>
        <v>629.17653284133303</v>
      </c>
      <c r="FN66" s="63">
        <f t="shared" si="241"/>
        <v>8253.8212100612109</v>
      </c>
      <c r="FO66" s="63">
        <f t="shared" si="242"/>
        <v>4539.6016655336662</v>
      </c>
      <c r="FP66" s="63">
        <f t="shared" si="159"/>
        <v>171.59359986581805</v>
      </c>
      <c r="FQ66" s="63">
        <f t="shared" si="160"/>
        <v>94.376479926199949</v>
      </c>
      <c r="FR66" s="63">
        <f t="shared" si="161"/>
        <v>1238.0731815091815</v>
      </c>
      <c r="FS66" s="63">
        <f t="shared" si="162"/>
        <v>680.94024983004988</v>
      </c>
      <c r="FT66" s="63">
        <f t="shared" si="243"/>
        <v>269.16643116206751</v>
      </c>
      <c r="FU66" s="63">
        <f t="shared" si="244"/>
        <v>148.04153713913718</v>
      </c>
      <c r="FV66" s="63">
        <f t="shared" si="245"/>
        <v>1942.0755788379317</v>
      </c>
      <c r="FW66" s="63">
        <f t="shared" si="246"/>
        <v>1068.1415683608625</v>
      </c>
      <c r="FX66" s="63">
        <f t="shared" si="163"/>
        <v>40.374964674310128</v>
      </c>
      <c r="FY66" s="63">
        <f t="shared" si="164"/>
        <v>22.206230570870577</v>
      </c>
      <c r="FZ66" s="63">
        <f t="shared" si="165"/>
        <v>291.31133682568975</v>
      </c>
      <c r="GA66" s="63">
        <f t="shared" si="166"/>
        <v>160.22123525412937</v>
      </c>
      <c r="GB66" s="90">
        <f t="shared" si="247"/>
        <v>55281.050249999986</v>
      </c>
      <c r="GC66" s="93">
        <f t="shared" si="168"/>
        <v>30404.577637499988</v>
      </c>
      <c r="GD66" s="94">
        <f t="shared" si="169"/>
        <v>30404.577637499988</v>
      </c>
    </row>
    <row r="67" spans="1:186" x14ac:dyDescent="0.5">
      <c r="A67" s="19" t="s">
        <v>263</v>
      </c>
      <c r="B67" s="19" t="s">
        <v>68</v>
      </c>
      <c r="C67" s="19" t="s">
        <v>103</v>
      </c>
      <c r="D67" s="19" t="s">
        <v>77</v>
      </c>
      <c r="E67" s="19" t="s">
        <v>143</v>
      </c>
      <c r="F67" s="85">
        <v>145131.30802499992</v>
      </c>
      <c r="G67" s="86">
        <v>94335.35021624995</v>
      </c>
      <c r="H67" s="86">
        <v>5</v>
      </c>
      <c r="I67" s="63">
        <v>12407.658823529435</v>
      </c>
      <c r="J67" s="87">
        <f t="shared" si="77"/>
        <v>8.5492641059860944E-2</v>
      </c>
      <c r="K67" s="88">
        <v>94335.35021624995</v>
      </c>
      <c r="L67" s="63">
        <f t="shared" si="170"/>
        <v>8064.978235294132</v>
      </c>
      <c r="M67" s="63">
        <v>21613.341176470629</v>
      </c>
      <c r="N67" s="87">
        <f t="shared" si="78"/>
        <v>0.14892266507201585</v>
      </c>
      <c r="O67" s="63">
        <f t="shared" si="79"/>
        <v>14048.671764705909</v>
      </c>
      <c r="P67" s="63">
        <v>0</v>
      </c>
      <c r="Q67" s="87">
        <f t="shared" si="80"/>
        <v>0</v>
      </c>
      <c r="R67" s="63">
        <f t="shared" si="81"/>
        <v>0</v>
      </c>
      <c r="S67" s="63">
        <v>0</v>
      </c>
      <c r="T67" s="87">
        <f t="shared" si="82"/>
        <v>0</v>
      </c>
      <c r="U67" s="63">
        <f t="shared" si="83"/>
        <v>0</v>
      </c>
      <c r="V67" s="63">
        <v>34021</v>
      </c>
      <c r="W67" s="63">
        <f t="shared" si="171"/>
        <v>22113.650000000041</v>
      </c>
      <c r="X67" s="88">
        <v>29904.126057775804</v>
      </c>
      <c r="Y67" s="87">
        <f t="shared" si="84"/>
        <v>0.20604876001410116</v>
      </c>
      <c r="Z67" s="88">
        <f t="shared" si="85"/>
        <v>19437.681937554273</v>
      </c>
      <c r="AA67" s="88">
        <v>81206.181967224096</v>
      </c>
      <c r="AB67" s="87">
        <f t="shared" si="86"/>
        <v>0.55953593385402234</v>
      </c>
      <c r="AC67" s="88">
        <f t="shared" si="87"/>
        <v>52784.018278695665</v>
      </c>
      <c r="AD67" s="63">
        <f t="shared" si="172"/>
        <v>111110.3080249999</v>
      </c>
      <c r="AE67" s="63">
        <f t="shared" si="88"/>
        <v>72221.700216249941</v>
      </c>
      <c r="AF67" s="89">
        <f t="shared" si="173"/>
        <v>145131.30802499992</v>
      </c>
      <c r="AG67" s="89">
        <f t="shared" si="89"/>
        <v>94335.350216249979</v>
      </c>
      <c r="AH67" s="63">
        <f t="shared" si="174"/>
        <v>2233.3785882352981</v>
      </c>
      <c r="AI67" s="63">
        <f t="shared" si="175"/>
        <v>1451.6960823529437</v>
      </c>
      <c r="AJ67" s="63">
        <f t="shared" si="176"/>
        <v>0</v>
      </c>
      <c r="AK67" s="63">
        <f t="shared" si="177"/>
        <v>0</v>
      </c>
      <c r="AL67" s="63">
        <f t="shared" si="90"/>
        <v>335.00678823529472</v>
      </c>
      <c r="AM67" s="63">
        <f t="shared" si="91"/>
        <v>217.75441235294156</v>
      </c>
      <c r="AN67" s="63">
        <f t="shared" si="92"/>
        <v>0</v>
      </c>
      <c r="AO67" s="63">
        <f t="shared" si="93"/>
        <v>0</v>
      </c>
      <c r="AP67" s="63">
        <f t="shared" si="178"/>
        <v>2729.6849411764756</v>
      </c>
      <c r="AQ67" s="63">
        <f t="shared" si="179"/>
        <v>1774.2952117647089</v>
      </c>
      <c r="AR67" s="63">
        <f t="shared" si="180"/>
        <v>0</v>
      </c>
      <c r="AS67" s="63">
        <f t="shared" si="181"/>
        <v>0</v>
      </c>
      <c r="AT67" s="63">
        <f t="shared" si="94"/>
        <v>409.45274117647131</v>
      </c>
      <c r="AU67" s="63">
        <f t="shared" si="95"/>
        <v>266.14428176470631</v>
      </c>
      <c r="AV67" s="63">
        <f t="shared" si="96"/>
        <v>0</v>
      </c>
      <c r="AW67" s="63">
        <f t="shared" si="97"/>
        <v>0</v>
      </c>
      <c r="AX67" s="63">
        <f t="shared" si="182"/>
        <v>2729.6849411764756</v>
      </c>
      <c r="AY67" s="63">
        <f t="shared" si="183"/>
        <v>1774.2952117647089</v>
      </c>
      <c r="AZ67" s="63">
        <f t="shared" si="184"/>
        <v>0</v>
      </c>
      <c r="BA67" s="63">
        <f t="shared" si="185"/>
        <v>0</v>
      </c>
      <c r="BB67" s="63">
        <f t="shared" si="98"/>
        <v>409.45274117647131</v>
      </c>
      <c r="BC67" s="63">
        <f t="shared" si="99"/>
        <v>266.14428176470631</v>
      </c>
      <c r="BD67" s="63">
        <f t="shared" si="100"/>
        <v>0</v>
      </c>
      <c r="BE67" s="63">
        <f t="shared" si="101"/>
        <v>0</v>
      </c>
      <c r="BF67" s="63">
        <f t="shared" si="186"/>
        <v>1985.2254117647096</v>
      </c>
      <c r="BG67" s="63">
        <f t="shared" si="187"/>
        <v>1290.396517647061</v>
      </c>
      <c r="BH67" s="63">
        <f t="shared" si="188"/>
        <v>0</v>
      </c>
      <c r="BI67" s="63">
        <f t="shared" si="189"/>
        <v>0</v>
      </c>
      <c r="BJ67" s="63">
        <f t="shared" si="102"/>
        <v>297.78381176470646</v>
      </c>
      <c r="BK67" s="63">
        <f t="shared" si="103"/>
        <v>193.55947764705914</v>
      </c>
      <c r="BL67" s="63">
        <f t="shared" si="104"/>
        <v>0</v>
      </c>
      <c r="BM67" s="63">
        <f t="shared" si="105"/>
        <v>0</v>
      </c>
      <c r="BN67" s="63">
        <f t="shared" si="190"/>
        <v>2109.3020000000042</v>
      </c>
      <c r="BO67" s="63">
        <f t="shared" si="191"/>
        <v>1371.0463000000025</v>
      </c>
      <c r="BP67" s="63">
        <f t="shared" si="192"/>
        <v>0</v>
      </c>
      <c r="BQ67" s="63">
        <f t="shared" si="193"/>
        <v>0</v>
      </c>
      <c r="BR67" s="63">
        <f t="shared" si="106"/>
        <v>316.39530000000065</v>
      </c>
      <c r="BS67" s="63">
        <f t="shared" si="107"/>
        <v>205.65694500000038</v>
      </c>
      <c r="BT67" s="63">
        <f t="shared" si="108"/>
        <v>0</v>
      </c>
      <c r="BU67" s="63">
        <f t="shared" si="109"/>
        <v>0</v>
      </c>
      <c r="BV67" s="63">
        <f t="shared" si="194"/>
        <v>620.38294117647183</v>
      </c>
      <c r="BW67" s="63">
        <f t="shared" si="195"/>
        <v>403.24891176470663</v>
      </c>
      <c r="BX67" s="63">
        <f t="shared" si="196"/>
        <v>0</v>
      </c>
      <c r="BY67" s="63">
        <f t="shared" si="197"/>
        <v>0</v>
      </c>
      <c r="BZ67" s="63">
        <f t="shared" si="110"/>
        <v>93.057441176470775</v>
      </c>
      <c r="CA67" s="63">
        <f t="shared" si="111"/>
        <v>60.487336764705994</v>
      </c>
      <c r="CB67" s="63">
        <f t="shared" si="112"/>
        <v>0</v>
      </c>
      <c r="CC67" s="63">
        <f t="shared" si="113"/>
        <v>0</v>
      </c>
      <c r="CD67" s="90">
        <f t="shared" si="114"/>
        <v>12407.658823529433</v>
      </c>
      <c r="CE67" s="90">
        <f t="shared" si="115"/>
        <v>8064.978235294132</v>
      </c>
      <c r="CF67" s="63">
        <f t="shared" si="198"/>
        <v>3890.401411764713</v>
      </c>
      <c r="CG67" s="63">
        <f t="shared" si="199"/>
        <v>2528.7609176470633</v>
      </c>
      <c r="CH67" s="63">
        <f t="shared" si="200"/>
        <v>0</v>
      </c>
      <c r="CI67" s="63">
        <f t="shared" si="201"/>
        <v>0</v>
      </c>
      <c r="CJ67" s="63">
        <f t="shared" si="116"/>
        <v>583.56021176470688</v>
      </c>
      <c r="CK67" s="63">
        <f t="shared" si="117"/>
        <v>379.31413764705945</v>
      </c>
      <c r="CL67" s="63">
        <f t="shared" si="118"/>
        <v>0</v>
      </c>
      <c r="CM67" s="63">
        <f t="shared" si="119"/>
        <v>0</v>
      </c>
      <c r="CN67" s="63">
        <f t="shared" si="202"/>
        <v>4754.9350588235384</v>
      </c>
      <c r="CO67" s="63">
        <f t="shared" si="203"/>
        <v>3090.7077882353001</v>
      </c>
      <c r="CP67" s="63">
        <f t="shared" si="204"/>
        <v>0</v>
      </c>
      <c r="CQ67" s="63">
        <f t="shared" si="205"/>
        <v>0</v>
      </c>
      <c r="CR67" s="63">
        <f t="shared" si="120"/>
        <v>713.24025882353078</v>
      </c>
      <c r="CS67" s="63">
        <f t="shared" si="121"/>
        <v>463.606168235295</v>
      </c>
      <c r="CT67" s="63">
        <f t="shared" si="122"/>
        <v>0</v>
      </c>
      <c r="CU67" s="63">
        <f t="shared" si="123"/>
        <v>0</v>
      </c>
      <c r="CV67" s="63">
        <f t="shared" si="206"/>
        <v>4754.9350588235384</v>
      </c>
      <c r="CW67" s="63">
        <f t="shared" si="207"/>
        <v>3090.7077882353001</v>
      </c>
      <c r="CX67" s="63">
        <f t="shared" si="208"/>
        <v>0</v>
      </c>
      <c r="CY67" s="63">
        <f t="shared" si="209"/>
        <v>0</v>
      </c>
      <c r="CZ67" s="63">
        <f t="shared" si="124"/>
        <v>713.24025882353078</v>
      </c>
      <c r="DA67" s="63">
        <f t="shared" si="125"/>
        <v>463.606168235295</v>
      </c>
      <c r="DB67" s="63">
        <f t="shared" si="126"/>
        <v>0</v>
      </c>
      <c r="DC67" s="63">
        <f t="shared" si="127"/>
        <v>0</v>
      </c>
      <c r="DD67" s="63">
        <f t="shared" si="210"/>
        <v>3458.1345882353007</v>
      </c>
      <c r="DE67" s="63">
        <f t="shared" si="211"/>
        <v>2247.7874823529455</v>
      </c>
      <c r="DF67" s="63">
        <f t="shared" si="212"/>
        <v>0</v>
      </c>
      <c r="DG67" s="63">
        <f t="shared" si="213"/>
        <v>0</v>
      </c>
      <c r="DH67" s="63">
        <f t="shared" si="128"/>
        <v>518.72018823529504</v>
      </c>
      <c r="DI67" s="63">
        <f t="shared" si="129"/>
        <v>337.16812235294179</v>
      </c>
      <c r="DJ67" s="63">
        <f t="shared" si="130"/>
        <v>0</v>
      </c>
      <c r="DK67" s="63">
        <f t="shared" si="131"/>
        <v>0</v>
      </c>
      <c r="DL67" s="63">
        <f t="shared" si="214"/>
        <v>3674.2680000000073</v>
      </c>
      <c r="DM67" s="63">
        <f t="shared" si="215"/>
        <v>2388.2742000000048</v>
      </c>
      <c r="DN67" s="63">
        <f t="shared" si="216"/>
        <v>0</v>
      </c>
      <c r="DO67" s="63">
        <f t="shared" si="217"/>
        <v>0</v>
      </c>
      <c r="DP67" s="63">
        <f t="shared" si="132"/>
        <v>551.14020000000107</v>
      </c>
      <c r="DQ67" s="63">
        <f t="shared" si="133"/>
        <v>358.24113000000074</v>
      </c>
      <c r="DR67" s="63">
        <f t="shared" si="134"/>
        <v>0</v>
      </c>
      <c r="DS67" s="63">
        <f t="shared" si="135"/>
        <v>0</v>
      </c>
      <c r="DT67" s="63">
        <f t="shared" si="218"/>
        <v>1080.6670588235315</v>
      </c>
      <c r="DU67" s="63">
        <f t="shared" si="219"/>
        <v>702.43358823529547</v>
      </c>
      <c r="DV67" s="63">
        <f t="shared" si="220"/>
        <v>0</v>
      </c>
      <c r="DW67" s="63">
        <f t="shared" si="221"/>
        <v>0</v>
      </c>
      <c r="DX67" s="63">
        <f t="shared" si="136"/>
        <v>162.10005882352974</v>
      </c>
      <c r="DY67" s="63">
        <f t="shared" si="137"/>
        <v>105.36503823529432</v>
      </c>
      <c r="DZ67" s="63">
        <f t="shared" si="138"/>
        <v>0</v>
      </c>
      <c r="EA67" s="63">
        <f t="shared" si="139"/>
        <v>0</v>
      </c>
      <c r="EB67" s="90">
        <f t="shared" si="140"/>
        <v>21613.341176470632</v>
      </c>
      <c r="EC67" s="90">
        <f t="shared" si="141"/>
        <v>14048.67176470591</v>
      </c>
      <c r="ED67" s="91">
        <f t="shared" si="222"/>
        <v>34021.000000000065</v>
      </c>
      <c r="EE67" s="92">
        <f t="shared" si="142"/>
        <v>22113.650000000041</v>
      </c>
      <c r="EF67" s="63">
        <f t="shared" si="223"/>
        <v>5382.7426903996447</v>
      </c>
      <c r="EG67" s="63">
        <f t="shared" si="224"/>
        <v>3498.7827487597688</v>
      </c>
      <c r="EH67" s="63">
        <f t="shared" si="225"/>
        <v>14617.112754100337</v>
      </c>
      <c r="EI67" s="63">
        <f t="shared" si="226"/>
        <v>9501.1232901652202</v>
      </c>
      <c r="EJ67" s="63">
        <f t="shared" si="143"/>
        <v>807.41140355994673</v>
      </c>
      <c r="EK67" s="63">
        <f t="shared" si="144"/>
        <v>524.81741231396529</v>
      </c>
      <c r="EL67" s="63">
        <f t="shared" si="145"/>
        <v>2192.5669131150503</v>
      </c>
      <c r="EM67" s="63">
        <f t="shared" si="146"/>
        <v>1425.1684935247829</v>
      </c>
      <c r="EN67" s="63">
        <f t="shared" si="227"/>
        <v>6578.907732710677</v>
      </c>
      <c r="EO67" s="63">
        <f t="shared" si="228"/>
        <v>4276.2900262619396</v>
      </c>
      <c r="EP67" s="63">
        <f t="shared" si="229"/>
        <v>17865.3600327893</v>
      </c>
      <c r="EQ67" s="63">
        <f t="shared" si="230"/>
        <v>11612.484021313046</v>
      </c>
      <c r="ER67" s="63">
        <f t="shared" si="147"/>
        <v>986.83615990660155</v>
      </c>
      <c r="ES67" s="63">
        <f t="shared" si="148"/>
        <v>641.44350393929096</v>
      </c>
      <c r="ET67" s="63">
        <f t="shared" si="149"/>
        <v>2679.8040049183951</v>
      </c>
      <c r="EU67" s="63">
        <f t="shared" si="150"/>
        <v>1741.872603196957</v>
      </c>
      <c r="EV67" s="63">
        <f t="shared" si="231"/>
        <v>6877.9489932884353</v>
      </c>
      <c r="EW67" s="63">
        <f t="shared" si="232"/>
        <v>4470.6668456374828</v>
      </c>
      <c r="EX67" s="63">
        <f t="shared" si="233"/>
        <v>18677.421852461543</v>
      </c>
      <c r="EY67" s="63">
        <f t="shared" si="234"/>
        <v>12140.324204100003</v>
      </c>
      <c r="EZ67" s="63">
        <f t="shared" si="151"/>
        <v>1031.6923489932653</v>
      </c>
      <c r="FA67" s="63">
        <f t="shared" si="152"/>
        <v>670.60002684562244</v>
      </c>
      <c r="FB67" s="63">
        <f t="shared" si="153"/>
        <v>2801.6132778692313</v>
      </c>
      <c r="FC67" s="63">
        <f t="shared" si="154"/>
        <v>1821.0486306150003</v>
      </c>
      <c r="FD67" s="63">
        <f t="shared" si="235"/>
        <v>4784.6601692441291</v>
      </c>
      <c r="FE67" s="63">
        <f t="shared" si="236"/>
        <v>3110.0291100086838</v>
      </c>
      <c r="FF67" s="63">
        <f t="shared" si="237"/>
        <v>12992.989114755856</v>
      </c>
      <c r="FG67" s="63">
        <f t="shared" si="238"/>
        <v>8445.442924591307</v>
      </c>
      <c r="FH67" s="63">
        <f t="shared" si="155"/>
        <v>717.69902538661938</v>
      </c>
      <c r="FI67" s="63">
        <f t="shared" si="156"/>
        <v>466.50436650130257</v>
      </c>
      <c r="FJ67" s="63">
        <f t="shared" si="157"/>
        <v>1948.9483672133783</v>
      </c>
      <c r="FK67" s="63">
        <f t="shared" si="158"/>
        <v>1266.8164386886961</v>
      </c>
      <c r="FL67" s="63">
        <f t="shared" si="239"/>
        <v>5083.7014298218874</v>
      </c>
      <c r="FM67" s="63">
        <f t="shared" si="240"/>
        <v>3304.4059293842265</v>
      </c>
      <c r="FN67" s="63">
        <f t="shared" si="241"/>
        <v>13805.050934428098</v>
      </c>
      <c r="FO67" s="63">
        <f t="shared" si="242"/>
        <v>8973.2831073782636</v>
      </c>
      <c r="FP67" s="63">
        <f t="shared" si="159"/>
        <v>762.55521447328306</v>
      </c>
      <c r="FQ67" s="63">
        <f t="shared" si="160"/>
        <v>495.66088940763393</v>
      </c>
      <c r="FR67" s="63">
        <f t="shared" si="161"/>
        <v>2070.7576401642145</v>
      </c>
      <c r="FS67" s="63">
        <f t="shared" si="162"/>
        <v>1345.9924661067396</v>
      </c>
      <c r="FT67" s="63">
        <f t="shared" si="243"/>
        <v>1196.1650423110323</v>
      </c>
      <c r="FU67" s="63">
        <f t="shared" si="244"/>
        <v>777.50727750217095</v>
      </c>
      <c r="FV67" s="63">
        <f t="shared" si="245"/>
        <v>3248.2472786889639</v>
      </c>
      <c r="FW67" s="63">
        <f t="shared" si="246"/>
        <v>2111.3607311478268</v>
      </c>
      <c r="FX67" s="63">
        <f t="shared" si="163"/>
        <v>179.42475634665485</v>
      </c>
      <c r="FY67" s="63">
        <f t="shared" si="164"/>
        <v>116.62609162532564</v>
      </c>
      <c r="FZ67" s="63">
        <f t="shared" si="165"/>
        <v>487.23709180334458</v>
      </c>
      <c r="GA67" s="63">
        <f t="shared" si="166"/>
        <v>316.70410967217401</v>
      </c>
      <c r="GB67" s="90">
        <f t="shared" si="247"/>
        <v>111110.3080249999</v>
      </c>
      <c r="GC67" s="93">
        <f t="shared" si="168"/>
        <v>72221.700216249941</v>
      </c>
      <c r="GD67" s="94">
        <f t="shared" si="169"/>
        <v>94335.350216249979</v>
      </c>
    </row>
    <row r="68" spans="1:186" x14ac:dyDescent="0.5">
      <c r="A68" s="19" t="s">
        <v>261</v>
      </c>
      <c r="B68" s="19" t="s">
        <v>29</v>
      </c>
      <c r="C68" s="19" t="s">
        <v>118</v>
      </c>
      <c r="D68" s="19" t="s">
        <v>78</v>
      </c>
      <c r="E68" s="19" t="s">
        <v>144</v>
      </c>
      <c r="F68" s="85">
        <v>152710.62232499989</v>
      </c>
      <c r="G68" s="86">
        <v>68719.780046249958</v>
      </c>
      <c r="H68" s="86">
        <v>2.6000000000000005</v>
      </c>
      <c r="I68" s="63">
        <v>18985.439997906327</v>
      </c>
      <c r="J68" s="87">
        <f t="shared" si="77"/>
        <v>0.12432298231030303</v>
      </c>
      <c r="K68" s="88">
        <v>68719.780046249958</v>
      </c>
      <c r="L68" s="63">
        <f t="shared" si="170"/>
        <v>8543.4479990578493</v>
      </c>
      <c r="M68" s="63">
        <v>871.56000209366493</v>
      </c>
      <c r="N68" s="87">
        <f t="shared" si="78"/>
        <v>5.7072650796930451E-3</v>
      </c>
      <c r="O68" s="63">
        <f t="shared" si="79"/>
        <v>392.20200094214931</v>
      </c>
      <c r="P68" s="63">
        <v>0</v>
      </c>
      <c r="Q68" s="87">
        <f t="shared" si="80"/>
        <v>0</v>
      </c>
      <c r="R68" s="63">
        <f t="shared" si="81"/>
        <v>0</v>
      </c>
      <c r="S68" s="63">
        <v>0</v>
      </c>
      <c r="T68" s="87">
        <f t="shared" si="82"/>
        <v>0</v>
      </c>
      <c r="U68" s="63">
        <f t="shared" si="83"/>
        <v>0</v>
      </c>
      <c r="V68" s="63">
        <v>19857</v>
      </c>
      <c r="W68" s="63">
        <f t="shared" si="171"/>
        <v>8935.6499999999978</v>
      </c>
      <c r="X68" s="88">
        <v>11347.596569632209</v>
      </c>
      <c r="Y68" s="87">
        <f t="shared" si="84"/>
        <v>7.4307840521284557E-2</v>
      </c>
      <c r="Z68" s="88">
        <f t="shared" si="85"/>
        <v>5106.4184563344943</v>
      </c>
      <c r="AA68" s="88">
        <v>121506.02575536768</v>
      </c>
      <c r="AB68" s="87">
        <f t="shared" si="86"/>
        <v>0.79566191208871928</v>
      </c>
      <c r="AC68" s="88">
        <f t="shared" si="87"/>
        <v>54677.71158991546</v>
      </c>
      <c r="AD68" s="63">
        <f t="shared" si="172"/>
        <v>132853.62232499989</v>
      </c>
      <c r="AE68" s="63">
        <f t="shared" si="88"/>
        <v>59784.130046249957</v>
      </c>
      <c r="AF68" s="89">
        <f t="shared" si="173"/>
        <v>152710.62232499989</v>
      </c>
      <c r="AG68" s="89">
        <f t="shared" si="89"/>
        <v>68719.780046249958</v>
      </c>
      <c r="AH68" s="63">
        <f t="shared" si="174"/>
        <v>3417.3791996231389</v>
      </c>
      <c r="AI68" s="63">
        <f t="shared" si="175"/>
        <v>1537.8206398304128</v>
      </c>
      <c r="AJ68" s="63">
        <f t="shared" si="176"/>
        <v>0</v>
      </c>
      <c r="AK68" s="63">
        <f t="shared" si="177"/>
        <v>0</v>
      </c>
      <c r="AL68" s="63">
        <f t="shared" si="90"/>
        <v>512.60687994347086</v>
      </c>
      <c r="AM68" s="63">
        <f t="shared" si="91"/>
        <v>230.6730959745619</v>
      </c>
      <c r="AN68" s="63">
        <f t="shared" si="92"/>
        <v>0</v>
      </c>
      <c r="AO68" s="63">
        <f t="shared" si="93"/>
        <v>0</v>
      </c>
      <c r="AP68" s="63">
        <f t="shared" si="178"/>
        <v>4176.7967995393919</v>
      </c>
      <c r="AQ68" s="63">
        <f t="shared" si="179"/>
        <v>1879.5585597927268</v>
      </c>
      <c r="AR68" s="63">
        <f t="shared" si="180"/>
        <v>0</v>
      </c>
      <c r="AS68" s="63">
        <f t="shared" si="181"/>
        <v>0</v>
      </c>
      <c r="AT68" s="63">
        <f t="shared" si="94"/>
        <v>626.51951993090881</v>
      </c>
      <c r="AU68" s="63">
        <f t="shared" si="95"/>
        <v>281.93378396890898</v>
      </c>
      <c r="AV68" s="63">
        <f t="shared" si="96"/>
        <v>0</v>
      </c>
      <c r="AW68" s="63">
        <f t="shared" si="97"/>
        <v>0</v>
      </c>
      <c r="AX68" s="63">
        <f t="shared" si="182"/>
        <v>4176.7967995393919</v>
      </c>
      <c r="AY68" s="63">
        <f t="shared" si="183"/>
        <v>1879.5585597927268</v>
      </c>
      <c r="AZ68" s="63">
        <f t="shared" si="184"/>
        <v>0</v>
      </c>
      <c r="BA68" s="63">
        <f t="shared" si="185"/>
        <v>0</v>
      </c>
      <c r="BB68" s="63">
        <f t="shared" si="98"/>
        <v>626.51951993090881</v>
      </c>
      <c r="BC68" s="63">
        <f t="shared" si="99"/>
        <v>281.93378396890898</v>
      </c>
      <c r="BD68" s="63">
        <f t="shared" si="100"/>
        <v>0</v>
      </c>
      <c r="BE68" s="63">
        <f t="shared" si="101"/>
        <v>0</v>
      </c>
      <c r="BF68" s="63">
        <f t="shared" si="186"/>
        <v>3037.6703996650126</v>
      </c>
      <c r="BG68" s="63">
        <f t="shared" si="187"/>
        <v>1366.9516798492559</v>
      </c>
      <c r="BH68" s="63">
        <f t="shared" si="188"/>
        <v>0</v>
      </c>
      <c r="BI68" s="63">
        <f t="shared" si="189"/>
        <v>0</v>
      </c>
      <c r="BJ68" s="63">
        <f t="shared" si="102"/>
        <v>455.65055994975188</v>
      </c>
      <c r="BK68" s="63">
        <f t="shared" si="103"/>
        <v>205.04275197738838</v>
      </c>
      <c r="BL68" s="63">
        <f t="shared" si="104"/>
        <v>0</v>
      </c>
      <c r="BM68" s="63">
        <f t="shared" si="105"/>
        <v>0</v>
      </c>
      <c r="BN68" s="63">
        <f t="shared" si="190"/>
        <v>3227.5247996440758</v>
      </c>
      <c r="BO68" s="63">
        <f t="shared" si="191"/>
        <v>1452.3861598398346</v>
      </c>
      <c r="BP68" s="63">
        <f t="shared" si="192"/>
        <v>0</v>
      </c>
      <c r="BQ68" s="63">
        <f t="shared" si="193"/>
        <v>0</v>
      </c>
      <c r="BR68" s="63">
        <f t="shared" si="106"/>
        <v>484.12871994661134</v>
      </c>
      <c r="BS68" s="63">
        <f t="shared" si="107"/>
        <v>217.85792397597518</v>
      </c>
      <c r="BT68" s="63">
        <f t="shared" si="108"/>
        <v>0</v>
      </c>
      <c r="BU68" s="63">
        <f t="shared" si="109"/>
        <v>0</v>
      </c>
      <c r="BV68" s="63">
        <f t="shared" si="194"/>
        <v>949.27199989531641</v>
      </c>
      <c r="BW68" s="63">
        <f t="shared" si="195"/>
        <v>427.17239995289248</v>
      </c>
      <c r="BX68" s="63">
        <f t="shared" si="196"/>
        <v>0</v>
      </c>
      <c r="BY68" s="63">
        <f t="shared" si="197"/>
        <v>0</v>
      </c>
      <c r="BZ68" s="63">
        <f t="shared" si="110"/>
        <v>142.39079998429744</v>
      </c>
      <c r="CA68" s="63">
        <f t="shared" si="111"/>
        <v>64.075859992933871</v>
      </c>
      <c r="CB68" s="63">
        <f t="shared" si="112"/>
        <v>0</v>
      </c>
      <c r="CC68" s="63">
        <f t="shared" si="113"/>
        <v>0</v>
      </c>
      <c r="CD68" s="90">
        <f t="shared" si="114"/>
        <v>18985.439997906331</v>
      </c>
      <c r="CE68" s="90">
        <f t="shared" si="115"/>
        <v>8543.4479990578493</v>
      </c>
      <c r="CF68" s="63">
        <f t="shared" si="198"/>
        <v>156.8808003768597</v>
      </c>
      <c r="CG68" s="63">
        <f t="shared" si="199"/>
        <v>70.596360169586873</v>
      </c>
      <c r="CH68" s="63">
        <f t="shared" si="200"/>
        <v>0</v>
      </c>
      <c r="CI68" s="63">
        <f t="shared" si="201"/>
        <v>0</v>
      </c>
      <c r="CJ68" s="63">
        <f t="shared" si="116"/>
        <v>23.532120056528953</v>
      </c>
      <c r="CK68" s="63">
        <f t="shared" si="117"/>
        <v>10.58945402543803</v>
      </c>
      <c r="CL68" s="63">
        <f t="shared" si="118"/>
        <v>0</v>
      </c>
      <c r="CM68" s="63">
        <f t="shared" si="119"/>
        <v>0</v>
      </c>
      <c r="CN68" s="63">
        <f t="shared" si="202"/>
        <v>191.74320046060629</v>
      </c>
      <c r="CO68" s="63">
        <f t="shared" si="203"/>
        <v>86.284440207272851</v>
      </c>
      <c r="CP68" s="63">
        <f t="shared" si="204"/>
        <v>0</v>
      </c>
      <c r="CQ68" s="63">
        <f t="shared" si="205"/>
        <v>0</v>
      </c>
      <c r="CR68" s="63">
        <f t="shared" si="120"/>
        <v>28.761480069090943</v>
      </c>
      <c r="CS68" s="63">
        <f t="shared" si="121"/>
        <v>12.942666031090928</v>
      </c>
      <c r="CT68" s="63">
        <f t="shared" si="122"/>
        <v>0</v>
      </c>
      <c r="CU68" s="63">
        <f t="shared" si="123"/>
        <v>0</v>
      </c>
      <c r="CV68" s="63">
        <f t="shared" si="206"/>
        <v>191.74320046060629</v>
      </c>
      <c r="CW68" s="63">
        <f t="shared" si="207"/>
        <v>86.284440207272851</v>
      </c>
      <c r="CX68" s="63">
        <f t="shared" si="208"/>
        <v>0</v>
      </c>
      <c r="CY68" s="63">
        <f t="shared" si="209"/>
        <v>0</v>
      </c>
      <c r="CZ68" s="63">
        <f t="shared" si="124"/>
        <v>28.761480069090943</v>
      </c>
      <c r="DA68" s="63">
        <f t="shared" si="125"/>
        <v>12.942666031090928</v>
      </c>
      <c r="DB68" s="63">
        <f t="shared" si="126"/>
        <v>0</v>
      </c>
      <c r="DC68" s="63">
        <f t="shared" si="127"/>
        <v>0</v>
      </c>
      <c r="DD68" s="63">
        <f t="shared" si="210"/>
        <v>139.4496003349864</v>
      </c>
      <c r="DE68" s="63">
        <f t="shared" si="211"/>
        <v>62.752320150743891</v>
      </c>
      <c r="DF68" s="63">
        <f t="shared" si="212"/>
        <v>0</v>
      </c>
      <c r="DG68" s="63">
        <f t="shared" si="213"/>
        <v>0</v>
      </c>
      <c r="DH68" s="63">
        <f t="shared" si="128"/>
        <v>20.917440050247958</v>
      </c>
      <c r="DI68" s="63">
        <f t="shared" si="129"/>
        <v>9.412848022611584</v>
      </c>
      <c r="DJ68" s="63">
        <f t="shared" si="130"/>
        <v>0</v>
      </c>
      <c r="DK68" s="63">
        <f t="shared" si="131"/>
        <v>0</v>
      </c>
      <c r="DL68" s="63">
        <f t="shared" si="214"/>
        <v>148.16520035592305</v>
      </c>
      <c r="DM68" s="63">
        <f t="shared" si="215"/>
        <v>66.674340160165386</v>
      </c>
      <c r="DN68" s="63">
        <f t="shared" si="216"/>
        <v>0</v>
      </c>
      <c r="DO68" s="63">
        <f t="shared" si="217"/>
        <v>0</v>
      </c>
      <c r="DP68" s="63">
        <f t="shared" si="132"/>
        <v>22.224780053388457</v>
      </c>
      <c r="DQ68" s="63">
        <f t="shared" si="133"/>
        <v>10.001151024024807</v>
      </c>
      <c r="DR68" s="63">
        <f t="shared" si="134"/>
        <v>0</v>
      </c>
      <c r="DS68" s="63">
        <f t="shared" si="135"/>
        <v>0</v>
      </c>
      <c r="DT68" s="63">
        <f t="shared" si="218"/>
        <v>43.578000104683248</v>
      </c>
      <c r="DU68" s="63">
        <f t="shared" si="219"/>
        <v>19.610100047107466</v>
      </c>
      <c r="DV68" s="63">
        <f t="shared" si="220"/>
        <v>0</v>
      </c>
      <c r="DW68" s="63">
        <f t="shared" si="221"/>
        <v>0</v>
      </c>
      <c r="DX68" s="63">
        <f t="shared" si="136"/>
        <v>6.536700015702487</v>
      </c>
      <c r="DY68" s="63">
        <f t="shared" si="137"/>
        <v>2.9415150070661196</v>
      </c>
      <c r="DZ68" s="63">
        <f t="shared" si="138"/>
        <v>0</v>
      </c>
      <c r="EA68" s="63">
        <f t="shared" si="139"/>
        <v>0</v>
      </c>
      <c r="EB68" s="90">
        <f t="shared" si="140"/>
        <v>871.56000209366493</v>
      </c>
      <c r="EC68" s="90">
        <f t="shared" si="141"/>
        <v>392.20200094214931</v>
      </c>
      <c r="ED68" s="91">
        <f t="shared" si="222"/>
        <v>19856.999999999996</v>
      </c>
      <c r="EE68" s="92">
        <f t="shared" si="142"/>
        <v>8935.6499999999978</v>
      </c>
      <c r="EF68" s="63">
        <f t="shared" si="223"/>
        <v>2042.5673825337976</v>
      </c>
      <c r="EG68" s="63">
        <f t="shared" si="224"/>
        <v>919.15532214020891</v>
      </c>
      <c r="EH68" s="63">
        <f t="shared" si="225"/>
        <v>21871.084635966181</v>
      </c>
      <c r="EI68" s="63">
        <f t="shared" si="226"/>
        <v>9841.9880861847832</v>
      </c>
      <c r="EJ68" s="63">
        <f t="shared" si="143"/>
        <v>306.38510738006966</v>
      </c>
      <c r="EK68" s="63">
        <f t="shared" si="144"/>
        <v>137.87329832103134</v>
      </c>
      <c r="EL68" s="63">
        <f t="shared" si="145"/>
        <v>3280.6626953949271</v>
      </c>
      <c r="EM68" s="63">
        <f t="shared" si="146"/>
        <v>1476.2982129277175</v>
      </c>
      <c r="EN68" s="63">
        <f t="shared" si="227"/>
        <v>2496.4712453190859</v>
      </c>
      <c r="EO68" s="63">
        <f t="shared" si="228"/>
        <v>1123.4120603935887</v>
      </c>
      <c r="EP68" s="63">
        <f t="shared" si="229"/>
        <v>26731.325666180888</v>
      </c>
      <c r="EQ68" s="63">
        <f t="shared" si="230"/>
        <v>12029.096549781401</v>
      </c>
      <c r="ER68" s="63">
        <f t="shared" si="147"/>
        <v>374.47068679786287</v>
      </c>
      <c r="ES68" s="63">
        <f t="shared" si="148"/>
        <v>168.51180905903831</v>
      </c>
      <c r="ET68" s="63">
        <f t="shared" si="149"/>
        <v>4009.6988499271329</v>
      </c>
      <c r="EU68" s="63">
        <f t="shared" si="150"/>
        <v>1804.3644824672101</v>
      </c>
      <c r="EV68" s="63">
        <f t="shared" si="231"/>
        <v>2609.9472110154084</v>
      </c>
      <c r="EW68" s="63">
        <f t="shared" si="232"/>
        <v>1174.4762449569337</v>
      </c>
      <c r="EX68" s="63">
        <f t="shared" si="233"/>
        <v>27946.385923734568</v>
      </c>
      <c r="EY68" s="63">
        <f t="shared" si="234"/>
        <v>12575.873665680556</v>
      </c>
      <c r="EZ68" s="63">
        <f t="shared" si="151"/>
        <v>391.49208165231124</v>
      </c>
      <c r="FA68" s="63">
        <f t="shared" si="152"/>
        <v>176.17143674354006</v>
      </c>
      <c r="FB68" s="63">
        <f t="shared" si="153"/>
        <v>4191.957888560185</v>
      </c>
      <c r="FC68" s="63">
        <f t="shared" si="154"/>
        <v>1886.3810498520834</v>
      </c>
      <c r="FD68" s="63">
        <f t="shared" si="235"/>
        <v>1815.6154511411535</v>
      </c>
      <c r="FE68" s="63">
        <f t="shared" si="236"/>
        <v>817.02695301351912</v>
      </c>
      <c r="FF68" s="63">
        <f t="shared" si="237"/>
        <v>19440.964120858829</v>
      </c>
      <c r="FG68" s="63">
        <f t="shared" si="238"/>
        <v>8748.4338543864742</v>
      </c>
      <c r="FH68" s="63">
        <f t="shared" si="155"/>
        <v>272.34231767117302</v>
      </c>
      <c r="FI68" s="63">
        <f t="shared" si="156"/>
        <v>122.55404295202786</v>
      </c>
      <c r="FJ68" s="63">
        <f t="shared" si="157"/>
        <v>2916.1446181288243</v>
      </c>
      <c r="FK68" s="63">
        <f t="shared" si="158"/>
        <v>1312.2650781579712</v>
      </c>
      <c r="FL68" s="63">
        <f t="shared" si="239"/>
        <v>1929.0914168374757</v>
      </c>
      <c r="FM68" s="63">
        <f t="shared" si="240"/>
        <v>868.09113757686407</v>
      </c>
      <c r="FN68" s="63">
        <f t="shared" si="241"/>
        <v>20656.024378412505</v>
      </c>
      <c r="FO68" s="63">
        <f t="shared" si="242"/>
        <v>9295.2109702856287</v>
      </c>
      <c r="FP68" s="63">
        <f t="shared" si="159"/>
        <v>289.36371252562134</v>
      </c>
      <c r="FQ68" s="63">
        <f t="shared" si="160"/>
        <v>130.2136706365296</v>
      </c>
      <c r="FR68" s="63">
        <f t="shared" si="161"/>
        <v>3098.4036567618755</v>
      </c>
      <c r="FS68" s="63">
        <f t="shared" si="162"/>
        <v>1394.2816455428442</v>
      </c>
      <c r="FT68" s="63">
        <f t="shared" si="243"/>
        <v>453.90386278528837</v>
      </c>
      <c r="FU68" s="63">
        <f t="shared" si="244"/>
        <v>204.25673825337978</v>
      </c>
      <c r="FV68" s="63">
        <f t="shared" si="245"/>
        <v>4860.2410302147073</v>
      </c>
      <c r="FW68" s="63">
        <f t="shared" si="246"/>
        <v>2187.1084635966185</v>
      </c>
      <c r="FX68" s="63">
        <f t="shared" si="163"/>
        <v>68.085579417793255</v>
      </c>
      <c r="FY68" s="63">
        <f t="shared" si="164"/>
        <v>30.638510738006964</v>
      </c>
      <c r="FZ68" s="63">
        <f t="shared" si="165"/>
        <v>729.03615453220607</v>
      </c>
      <c r="GA68" s="63">
        <f t="shared" si="166"/>
        <v>328.06626953949279</v>
      </c>
      <c r="GB68" s="90">
        <f t="shared" si="247"/>
        <v>132853.62232499989</v>
      </c>
      <c r="GC68" s="93">
        <f t="shared" si="168"/>
        <v>59784.130046249964</v>
      </c>
      <c r="GD68" s="94">
        <f t="shared" si="169"/>
        <v>68719.780046249958</v>
      </c>
    </row>
    <row r="69" spans="1:186" x14ac:dyDescent="0.5">
      <c r="A69" s="19" t="s">
        <v>263</v>
      </c>
      <c r="B69" s="19" t="s">
        <v>61</v>
      </c>
      <c r="C69" s="19" t="s">
        <v>131</v>
      </c>
      <c r="D69" s="19" t="s">
        <v>80</v>
      </c>
      <c r="E69" s="19" t="s">
        <v>145</v>
      </c>
      <c r="F69" s="85">
        <v>128730.16762499991</v>
      </c>
      <c r="G69" s="86">
        <v>57928.575431249963</v>
      </c>
      <c r="H69" s="86">
        <v>3.2</v>
      </c>
      <c r="I69" s="63">
        <v>0</v>
      </c>
      <c r="J69" s="87">
        <f t="shared" si="77"/>
        <v>0</v>
      </c>
      <c r="K69" s="88">
        <v>57928.575431249963</v>
      </c>
      <c r="L69" s="63">
        <f t="shared" si="170"/>
        <v>0</v>
      </c>
      <c r="M69" s="63">
        <v>0</v>
      </c>
      <c r="N69" s="87">
        <f t="shared" si="78"/>
        <v>0</v>
      </c>
      <c r="O69" s="63">
        <f t="shared" si="79"/>
        <v>0</v>
      </c>
      <c r="P69" s="63">
        <v>0</v>
      </c>
      <c r="Q69" s="87">
        <f t="shared" si="80"/>
        <v>0</v>
      </c>
      <c r="R69" s="63">
        <f t="shared" si="81"/>
        <v>0</v>
      </c>
      <c r="S69" s="63">
        <v>0</v>
      </c>
      <c r="T69" s="87">
        <f t="shared" si="82"/>
        <v>0</v>
      </c>
      <c r="U69" s="63">
        <f t="shared" si="83"/>
        <v>0</v>
      </c>
      <c r="V69" s="63">
        <v>0</v>
      </c>
      <c r="W69" s="63">
        <f t="shared" si="171"/>
        <v>0</v>
      </c>
      <c r="X69" s="88">
        <v>46808.567915098749</v>
      </c>
      <c r="Y69" s="87">
        <f t="shared" si="84"/>
        <v>0.36361770343883509</v>
      </c>
      <c r="Z69" s="88">
        <f t="shared" si="85"/>
        <v>21063.855561794437</v>
      </c>
      <c r="AA69" s="88">
        <v>81921.599709901158</v>
      </c>
      <c r="AB69" s="87">
        <f t="shared" si="86"/>
        <v>0.63638229656116485</v>
      </c>
      <c r="AC69" s="88">
        <f t="shared" si="87"/>
        <v>36864.719869455519</v>
      </c>
      <c r="AD69" s="63">
        <f t="shared" si="172"/>
        <v>128730.16762499991</v>
      </c>
      <c r="AE69" s="63">
        <f t="shared" si="88"/>
        <v>57928.575431249956</v>
      </c>
      <c r="AF69" s="89">
        <f t="shared" si="173"/>
        <v>128730.16762499991</v>
      </c>
      <c r="AG69" s="89">
        <f t="shared" si="89"/>
        <v>57928.575431249956</v>
      </c>
      <c r="AH69" s="63">
        <f t="shared" si="174"/>
        <v>0</v>
      </c>
      <c r="AI69" s="63">
        <f t="shared" si="175"/>
        <v>0</v>
      </c>
      <c r="AJ69" s="63">
        <f t="shared" si="176"/>
        <v>0</v>
      </c>
      <c r="AK69" s="63">
        <f t="shared" si="177"/>
        <v>0</v>
      </c>
      <c r="AL69" s="63">
        <f t="shared" si="90"/>
        <v>0</v>
      </c>
      <c r="AM69" s="63">
        <f t="shared" si="91"/>
        <v>0</v>
      </c>
      <c r="AN69" s="63">
        <f t="shared" si="92"/>
        <v>0</v>
      </c>
      <c r="AO69" s="63">
        <f t="shared" si="93"/>
        <v>0</v>
      </c>
      <c r="AP69" s="63">
        <f t="shared" si="178"/>
        <v>0</v>
      </c>
      <c r="AQ69" s="63">
        <f t="shared" si="179"/>
        <v>0</v>
      </c>
      <c r="AR69" s="63">
        <f t="shared" si="180"/>
        <v>0</v>
      </c>
      <c r="AS69" s="63">
        <f t="shared" si="181"/>
        <v>0</v>
      </c>
      <c r="AT69" s="63">
        <f t="shared" si="94"/>
        <v>0</v>
      </c>
      <c r="AU69" s="63">
        <f t="shared" si="95"/>
        <v>0</v>
      </c>
      <c r="AV69" s="63">
        <f t="shared" si="96"/>
        <v>0</v>
      </c>
      <c r="AW69" s="63">
        <f t="shared" si="97"/>
        <v>0</v>
      </c>
      <c r="AX69" s="63">
        <f t="shared" si="182"/>
        <v>0</v>
      </c>
      <c r="AY69" s="63">
        <f t="shared" si="183"/>
        <v>0</v>
      </c>
      <c r="AZ69" s="63">
        <f t="shared" si="184"/>
        <v>0</v>
      </c>
      <c r="BA69" s="63">
        <f t="shared" si="185"/>
        <v>0</v>
      </c>
      <c r="BB69" s="63">
        <f t="shared" si="98"/>
        <v>0</v>
      </c>
      <c r="BC69" s="63">
        <f t="shared" si="99"/>
        <v>0</v>
      </c>
      <c r="BD69" s="63">
        <f t="shared" si="100"/>
        <v>0</v>
      </c>
      <c r="BE69" s="63">
        <f t="shared" si="101"/>
        <v>0</v>
      </c>
      <c r="BF69" s="63">
        <f t="shared" si="186"/>
        <v>0</v>
      </c>
      <c r="BG69" s="63">
        <f t="shared" si="187"/>
        <v>0</v>
      </c>
      <c r="BH69" s="63">
        <f t="shared" si="188"/>
        <v>0</v>
      </c>
      <c r="BI69" s="63">
        <f t="shared" si="189"/>
        <v>0</v>
      </c>
      <c r="BJ69" s="63">
        <f t="shared" si="102"/>
        <v>0</v>
      </c>
      <c r="BK69" s="63">
        <f t="shared" si="103"/>
        <v>0</v>
      </c>
      <c r="BL69" s="63">
        <f t="shared" si="104"/>
        <v>0</v>
      </c>
      <c r="BM69" s="63">
        <f t="shared" si="105"/>
        <v>0</v>
      </c>
      <c r="BN69" s="63">
        <f t="shared" si="190"/>
        <v>0</v>
      </c>
      <c r="BO69" s="63">
        <f t="shared" si="191"/>
        <v>0</v>
      </c>
      <c r="BP69" s="63">
        <f t="shared" si="192"/>
        <v>0</v>
      </c>
      <c r="BQ69" s="63">
        <f t="shared" si="193"/>
        <v>0</v>
      </c>
      <c r="BR69" s="63">
        <f t="shared" si="106"/>
        <v>0</v>
      </c>
      <c r="BS69" s="63">
        <f t="shared" si="107"/>
        <v>0</v>
      </c>
      <c r="BT69" s="63">
        <f t="shared" si="108"/>
        <v>0</v>
      </c>
      <c r="BU69" s="63">
        <f t="shared" si="109"/>
        <v>0</v>
      </c>
      <c r="BV69" s="63">
        <f t="shared" si="194"/>
        <v>0</v>
      </c>
      <c r="BW69" s="63">
        <f t="shared" si="195"/>
        <v>0</v>
      </c>
      <c r="BX69" s="63">
        <f t="shared" si="196"/>
        <v>0</v>
      </c>
      <c r="BY69" s="63">
        <f t="shared" si="197"/>
        <v>0</v>
      </c>
      <c r="BZ69" s="63">
        <f t="shared" si="110"/>
        <v>0</v>
      </c>
      <c r="CA69" s="63">
        <f t="shared" si="111"/>
        <v>0</v>
      </c>
      <c r="CB69" s="63">
        <f t="shared" si="112"/>
        <v>0</v>
      </c>
      <c r="CC69" s="63">
        <f t="shared" si="113"/>
        <v>0</v>
      </c>
      <c r="CD69" s="90">
        <f t="shared" si="114"/>
        <v>0</v>
      </c>
      <c r="CE69" s="90">
        <f t="shared" si="115"/>
        <v>0</v>
      </c>
      <c r="CF69" s="63">
        <f t="shared" si="198"/>
        <v>0</v>
      </c>
      <c r="CG69" s="63">
        <f t="shared" si="199"/>
        <v>0</v>
      </c>
      <c r="CH69" s="63">
        <f t="shared" si="200"/>
        <v>0</v>
      </c>
      <c r="CI69" s="63">
        <f t="shared" si="201"/>
        <v>0</v>
      </c>
      <c r="CJ69" s="63">
        <f t="shared" si="116"/>
        <v>0</v>
      </c>
      <c r="CK69" s="63">
        <f t="shared" si="117"/>
        <v>0</v>
      </c>
      <c r="CL69" s="63">
        <f t="shared" si="118"/>
        <v>0</v>
      </c>
      <c r="CM69" s="63">
        <f t="shared" si="119"/>
        <v>0</v>
      </c>
      <c r="CN69" s="63">
        <f t="shared" si="202"/>
        <v>0</v>
      </c>
      <c r="CO69" s="63">
        <f t="shared" si="203"/>
        <v>0</v>
      </c>
      <c r="CP69" s="63">
        <f t="shared" si="204"/>
        <v>0</v>
      </c>
      <c r="CQ69" s="63">
        <f t="shared" si="205"/>
        <v>0</v>
      </c>
      <c r="CR69" s="63">
        <f t="shared" si="120"/>
        <v>0</v>
      </c>
      <c r="CS69" s="63">
        <f t="shared" si="121"/>
        <v>0</v>
      </c>
      <c r="CT69" s="63">
        <f t="shared" si="122"/>
        <v>0</v>
      </c>
      <c r="CU69" s="63">
        <f t="shared" si="123"/>
        <v>0</v>
      </c>
      <c r="CV69" s="63">
        <f t="shared" si="206"/>
        <v>0</v>
      </c>
      <c r="CW69" s="63">
        <f t="shared" si="207"/>
        <v>0</v>
      </c>
      <c r="CX69" s="63">
        <f t="shared" si="208"/>
        <v>0</v>
      </c>
      <c r="CY69" s="63">
        <f t="shared" si="209"/>
        <v>0</v>
      </c>
      <c r="CZ69" s="63">
        <f t="shared" si="124"/>
        <v>0</v>
      </c>
      <c r="DA69" s="63">
        <f t="shared" si="125"/>
        <v>0</v>
      </c>
      <c r="DB69" s="63">
        <f t="shared" si="126"/>
        <v>0</v>
      </c>
      <c r="DC69" s="63">
        <f t="shared" si="127"/>
        <v>0</v>
      </c>
      <c r="DD69" s="63">
        <f t="shared" si="210"/>
        <v>0</v>
      </c>
      <c r="DE69" s="63">
        <f t="shared" si="211"/>
        <v>0</v>
      </c>
      <c r="DF69" s="63">
        <f t="shared" si="212"/>
        <v>0</v>
      </c>
      <c r="DG69" s="63">
        <f t="shared" si="213"/>
        <v>0</v>
      </c>
      <c r="DH69" s="63">
        <f t="shared" si="128"/>
        <v>0</v>
      </c>
      <c r="DI69" s="63">
        <f t="shared" si="129"/>
        <v>0</v>
      </c>
      <c r="DJ69" s="63">
        <f t="shared" si="130"/>
        <v>0</v>
      </c>
      <c r="DK69" s="63">
        <f t="shared" si="131"/>
        <v>0</v>
      </c>
      <c r="DL69" s="63">
        <f t="shared" si="214"/>
        <v>0</v>
      </c>
      <c r="DM69" s="63">
        <f t="shared" si="215"/>
        <v>0</v>
      </c>
      <c r="DN69" s="63">
        <f t="shared" si="216"/>
        <v>0</v>
      </c>
      <c r="DO69" s="63">
        <f t="shared" si="217"/>
        <v>0</v>
      </c>
      <c r="DP69" s="63">
        <f t="shared" si="132"/>
        <v>0</v>
      </c>
      <c r="DQ69" s="63">
        <f t="shared" si="133"/>
        <v>0</v>
      </c>
      <c r="DR69" s="63">
        <f t="shared" si="134"/>
        <v>0</v>
      </c>
      <c r="DS69" s="63">
        <f t="shared" si="135"/>
        <v>0</v>
      </c>
      <c r="DT69" s="63">
        <f t="shared" si="218"/>
        <v>0</v>
      </c>
      <c r="DU69" s="63">
        <f t="shared" si="219"/>
        <v>0</v>
      </c>
      <c r="DV69" s="63">
        <f t="shared" si="220"/>
        <v>0</v>
      </c>
      <c r="DW69" s="63">
        <f t="shared" si="221"/>
        <v>0</v>
      </c>
      <c r="DX69" s="63">
        <f t="shared" si="136"/>
        <v>0</v>
      </c>
      <c r="DY69" s="63">
        <f t="shared" si="137"/>
        <v>0</v>
      </c>
      <c r="DZ69" s="63">
        <f t="shared" si="138"/>
        <v>0</v>
      </c>
      <c r="EA69" s="63">
        <f t="shared" si="139"/>
        <v>0</v>
      </c>
      <c r="EB69" s="90">
        <f t="shared" si="140"/>
        <v>0</v>
      </c>
      <c r="EC69" s="90">
        <f t="shared" si="141"/>
        <v>0</v>
      </c>
      <c r="ED69" s="91">
        <f t="shared" si="222"/>
        <v>0</v>
      </c>
      <c r="EE69" s="92">
        <f t="shared" si="142"/>
        <v>0</v>
      </c>
      <c r="EF69" s="63">
        <f t="shared" si="223"/>
        <v>8425.5422247177739</v>
      </c>
      <c r="EG69" s="63">
        <f t="shared" si="224"/>
        <v>3791.4940011229983</v>
      </c>
      <c r="EH69" s="63">
        <f t="shared" si="225"/>
        <v>14745.887947782208</v>
      </c>
      <c r="EI69" s="63">
        <f t="shared" si="226"/>
        <v>6635.6495765019936</v>
      </c>
      <c r="EJ69" s="63">
        <f t="shared" si="143"/>
        <v>1263.8313337076661</v>
      </c>
      <c r="EK69" s="63">
        <f t="shared" si="144"/>
        <v>568.7241001684497</v>
      </c>
      <c r="EL69" s="63">
        <f t="shared" si="145"/>
        <v>2211.8831921673313</v>
      </c>
      <c r="EM69" s="63">
        <f t="shared" si="146"/>
        <v>995.34743647529899</v>
      </c>
      <c r="EN69" s="63">
        <f t="shared" si="227"/>
        <v>10297.884941321725</v>
      </c>
      <c r="EO69" s="63">
        <f t="shared" si="228"/>
        <v>4634.0482235947757</v>
      </c>
      <c r="EP69" s="63">
        <f t="shared" si="229"/>
        <v>18022.751936178254</v>
      </c>
      <c r="EQ69" s="63">
        <f t="shared" si="230"/>
        <v>8110.2383712802139</v>
      </c>
      <c r="ER69" s="63">
        <f t="shared" si="147"/>
        <v>1544.6827411982588</v>
      </c>
      <c r="ES69" s="63">
        <f t="shared" si="148"/>
        <v>695.10723353921628</v>
      </c>
      <c r="ET69" s="63">
        <f t="shared" si="149"/>
        <v>2703.412790426738</v>
      </c>
      <c r="EU69" s="63">
        <f t="shared" si="150"/>
        <v>1216.5357556920321</v>
      </c>
      <c r="EV69" s="63">
        <f t="shared" si="231"/>
        <v>10765.970620472714</v>
      </c>
      <c r="EW69" s="63">
        <f t="shared" si="232"/>
        <v>4844.6867792127205</v>
      </c>
      <c r="EX69" s="63">
        <f t="shared" si="233"/>
        <v>18841.967933277268</v>
      </c>
      <c r="EY69" s="63">
        <f t="shared" si="234"/>
        <v>8478.8855699747692</v>
      </c>
      <c r="EZ69" s="63">
        <f t="shared" si="151"/>
        <v>1614.8955930709069</v>
      </c>
      <c r="FA69" s="63">
        <f t="shared" si="152"/>
        <v>726.70301688190807</v>
      </c>
      <c r="FB69" s="63">
        <f t="shared" si="153"/>
        <v>2826.2951899915902</v>
      </c>
      <c r="FC69" s="63">
        <f t="shared" si="154"/>
        <v>1271.8328354962152</v>
      </c>
      <c r="FD69" s="63">
        <f t="shared" si="235"/>
        <v>7489.3708664158003</v>
      </c>
      <c r="FE69" s="63">
        <f t="shared" si="236"/>
        <v>3370.21688988711</v>
      </c>
      <c r="FF69" s="63">
        <f t="shared" si="237"/>
        <v>13107.455953584185</v>
      </c>
      <c r="FG69" s="63">
        <f t="shared" si="238"/>
        <v>5898.355179112883</v>
      </c>
      <c r="FH69" s="63">
        <f t="shared" si="155"/>
        <v>1123.4056299623701</v>
      </c>
      <c r="FI69" s="63">
        <f t="shared" si="156"/>
        <v>505.53253348306646</v>
      </c>
      <c r="FJ69" s="63">
        <f t="shared" si="157"/>
        <v>1966.1183930376278</v>
      </c>
      <c r="FK69" s="63">
        <f t="shared" si="158"/>
        <v>884.75327686693242</v>
      </c>
      <c r="FL69" s="63">
        <f t="shared" si="239"/>
        <v>7957.456545566788</v>
      </c>
      <c r="FM69" s="63">
        <f t="shared" si="240"/>
        <v>3580.8554455050544</v>
      </c>
      <c r="FN69" s="63">
        <f t="shared" si="241"/>
        <v>13926.671950683198</v>
      </c>
      <c r="FO69" s="63">
        <f t="shared" si="242"/>
        <v>6267.0023778074383</v>
      </c>
      <c r="FP69" s="63">
        <f t="shared" si="159"/>
        <v>1193.6184818350182</v>
      </c>
      <c r="FQ69" s="63">
        <f t="shared" si="160"/>
        <v>537.12831682575813</v>
      </c>
      <c r="FR69" s="63">
        <f t="shared" si="161"/>
        <v>2089.0007926024796</v>
      </c>
      <c r="FS69" s="63">
        <f t="shared" si="162"/>
        <v>940.05035667111565</v>
      </c>
      <c r="FT69" s="63">
        <f t="shared" si="243"/>
        <v>1872.3427166039501</v>
      </c>
      <c r="FU69" s="63">
        <f t="shared" si="244"/>
        <v>842.55422247177751</v>
      </c>
      <c r="FV69" s="63">
        <f t="shared" si="245"/>
        <v>3276.8639883960464</v>
      </c>
      <c r="FW69" s="63">
        <f t="shared" si="246"/>
        <v>1474.5887947782207</v>
      </c>
      <c r="FX69" s="63">
        <f t="shared" si="163"/>
        <v>280.85140749059252</v>
      </c>
      <c r="FY69" s="63">
        <f t="shared" si="164"/>
        <v>126.38313337076661</v>
      </c>
      <c r="FZ69" s="63">
        <f t="shared" si="165"/>
        <v>491.52959825940695</v>
      </c>
      <c r="GA69" s="63">
        <f t="shared" si="166"/>
        <v>221.18831921673311</v>
      </c>
      <c r="GB69" s="90">
        <f t="shared" si="247"/>
        <v>128730.16762499991</v>
      </c>
      <c r="GC69" s="93">
        <f t="shared" si="168"/>
        <v>57928.575431249956</v>
      </c>
      <c r="GD69" s="94">
        <f t="shared" si="169"/>
        <v>57928.575431249956</v>
      </c>
    </row>
    <row r="70" spans="1:186" x14ac:dyDescent="0.5">
      <c r="A70" s="19" t="s">
        <v>263</v>
      </c>
      <c r="B70" s="19" t="s">
        <v>73</v>
      </c>
      <c r="C70" s="19" t="s">
        <v>146</v>
      </c>
      <c r="D70" s="19" t="s">
        <v>81</v>
      </c>
      <c r="E70" s="19" t="s">
        <v>147</v>
      </c>
      <c r="F70" s="85">
        <v>79025.316549999901</v>
      </c>
      <c r="G70" s="86">
        <v>43463.92410249995</v>
      </c>
      <c r="H70" s="86">
        <v>4</v>
      </c>
      <c r="I70" s="63">
        <v>0</v>
      </c>
      <c r="J70" s="87">
        <f t="shared" si="77"/>
        <v>0</v>
      </c>
      <c r="K70" s="88">
        <v>43463.92410249995</v>
      </c>
      <c r="L70" s="63">
        <f t="shared" si="170"/>
        <v>0</v>
      </c>
      <c r="M70" s="63">
        <v>0</v>
      </c>
      <c r="N70" s="87">
        <f t="shared" si="78"/>
        <v>0</v>
      </c>
      <c r="O70" s="63">
        <f t="shared" si="79"/>
        <v>0</v>
      </c>
      <c r="P70" s="63">
        <v>0</v>
      </c>
      <c r="Q70" s="87">
        <f t="shared" si="80"/>
        <v>0</v>
      </c>
      <c r="R70" s="63">
        <f t="shared" si="81"/>
        <v>0</v>
      </c>
      <c r="S70" s="63">
        <v>0</v>
      </c>
      <c r="T70" s="87">
        <f t="shared" si="82"/>
        <v>0</v>
      </c>
      <c r="U70" s="63">
        <f t="shared" si="83"/>
        <v>0</v>
      </c>
      <c r="V70" s="63">
        <v>0</v>
      </c>
      <c r="W70" s="63">
        <f t="shared" si="171"/>
        <v>0</v>
      </c>
      <c r="X70" s="88">
        <v>14695.345357253922</v>
      </c>
      <c r="Y70" s="87">
        <f t="shared" si="84"/>
        <v>0.18595743742394336</v>
      </c>
      <c r="Z70" s="88">
        <f t="shared" si="85"/>
        <v>8082.4399464896578</v>
      </c>
      <c r="AA70" s="88">
        <v>64329.971192745987</v>
      </c>
      <c r="AB70" s="87">
        <f t="shared" si="86"/>
        <v>0.81404256257605678</v>
      </c>
      <c r="AC70" s="88">
        <f t="shared" si="87"/>
        <v>35381.484156010301</v>
      </c>
      <c r="AD70" s="63">
        <f t="shared" si="172"/>
        <v>79025.316549999901</v>
      </c>
      <c r="AE70" s="63">
        <f t="shared" si="88"/>
        <v>43463.924102499957</v>
      </c>
      <c r="AF70" s="89">
        <f t="shared" si="173"/>
        <v>79025.316549999901</v>
      </c>
      <c r="AG70" s="89">
        <f t="shared" si="89"/>
        <v>43463.924102499957</v>
      </c>
      <c r="AH70" s="63">
        <f t="shared" si="174"/>
        <v>0</v>
      </c>
      <c r="AI70" s="63">
        <f t="shared" si="175"/>
        <v>0</v>
      </c>
      <c r="AJ70" s="63">
        <f t="shared" si="176"/>
        <v>0</v>
      </c>
      <c r="AK70" s="63">
        <f t="shared" si="177"/>
        <v>0</v>
      </c>
      <c r="AL70" s="63">
        <f t="shared" si="90"/>
        <v>0</v>
      </c>
      <c r="AM70" s="63">
        <f t="shared" si="91"/>
        <v>0</v>
      </c>
      <c r="AN70" s="63">
        <f t="shared" si="92"/>
        <v>0</v>
      </c>
      <c r="AO70" s="63">
        <f t="shared" si="93"/>
        <v>0</v>
      </c>
      <c r="AP70" s="63">
        <f t="shared" si="178"/>
        <v>0</v>
      </c>
      <c r="AQ70" s="63">
        <f t="shared" si="179"/>
        <v>0</v>
      </c>
      <c r="AR70" s="63">
        <f t="shared" si="180"/>
        <v>0</v>
      </c>
      <c r="AS70" s="63">
        <f t="shared" si="181"/>
        <v>0</v>
      </c>
      <c r="AT70" s="63">
        <f t="shared" si="94"/>
        <v>0</v>
      </c>
      <c r="AU70" s="63">
        <f t="shared" si="95"/>
        <v>0</v>
      </c>
      <c r="AV70" s="63">
        <f t="shared" si="96"/>
        <v>0</v>
      </c>
      <c r="AW70" s="63">
        <f t="shared" si="97"/>
        <v>0</v>
      </c>
      <c r="AX70" s="63">
        <f t="shared" si="182"/>
        <v>0</v>
      </c>
      <c r="AY70" s="63">
        <f t="shared" si="183"/>
        <v>0</v>
      </c>
      <c r="AZ70" s="63">
        <f t="shared" si="184"/>
        <v>0</v>
      </c>
      <c r="BA70" s="63">
        <f t="shared" si="185"/>
        <v>0</v>
      </c>
      <c r="BB70" s="63">
        <f t="shared" si="98"/>
        <v>0</v>
      </c>
      <c r="BC70" s="63">
        <f t="shared" si="99"/>
        <v>0</v>
      </c>
      <c r="BD70" s="63">
        <f t="shared" si="100"/>
        <v>0</v>
      </c>
      <c r="BE70" s="63">
        <f t="shared" si="101"/>
        <v>0</v>
      </c>
      <c r="BF70" s="63">
        <f t="shared" si="186"/>
        <v>0</v>
      </c>
      <c r="BG70" s="63">
        <f t="shared" si="187"/>
        <v>0</v>
      </c>
      <c r="BH70" s="63">
        <f t="shared" si="188"/>
        <v>0</v>
      </c>
      <c r="BI70" s="63">
        <f t="shared" si="189"/>
        <v>0</v>
      </c>
      <c r="BJ70" s="63">
        <f t="shared" si="102"/>
        <v>0</v>
      </c>
      <c r="BK70" s="63">
        <f t="shared" si="103"/>
        <v>0</v>
      </c>
      <c r="BL70" s="63">
        <f t="shared" si="104"/>
        <v>0</v>
      </c>
      <c r="BM70" s="63">
        <f t="shared" si="105"/>
        <v>0</v>
      </c>
      <c r="BN70" s="63">
        <f t="shared" si="190"/>
        <v>0</v>
      </c>
      <c r="BO70" s="63">
        <f t="shared" si="191"/>
        <v>0</v>
      </c>
      <c r="BP70" s="63">
        <f t="shared" si="192"/>
        <v>0</v>
      </c>
      <c r="BQ70" s="63">
        <f t="shared" si="193"/>
        <v>0</v>
      </c>
      <c r="BR70" s="63">
        <f t="shared" si="106"/>
        <v>0</v>
      </c>
      <c r="BS70" s="63">
        <f t="shared" si="107"/>
        <v>0</v>
      </c>
      <c r="BT70" s="63">
        <f t="shared" si="108"/>
        <v>0</v>
      </c>
      <c r="BU70" s="63">
        <f t="shared" si="109"/>
        <v>0</v>
      </c>
      <c r="BV70" s="63">
        <f t="shared" si="194"/>
        <v>0</v>
      </c>
      <c r="BW70" s="63">
        <f t="shared" si="195"/>
        <v>0</v>
      </c>
      <c r="BX70" s="63">
        <f t="shared" si="196"/>
        <v>0</v>
      </c>
      <c r="BY70" s="63">
        <f t="shared" si="197"/>
        <v>0</v>
      </c>
      <c r="BZ70" s="63">
        <f t="shared" si="110"/>
        <v>0</v>
      </c>
      <c r="CA70" s="63">
        <f t="shared" si="111"/>
        <v>0</v>
      </c>
      <c r="CB70" s="63">
        <f t="shared" si="112"/>
        <v>0</v>
      </c>
      <c r="CC70" s="63">
        <f t="shared" si="113"/>
        <v>0</v>
      </c>
      <c r="CD70" s="90">
        <f t="shared" si="114"/>
        <v>0</v>
      </c>
      <c r="CE70" s="90">
        <f t="shared" si="115"/>
        <v>0</v>
      </c>
      <c r="CF70" s="63">
        <f t="shared" si="198"/>
        <v>0</v>
      </c>
      <c r="CG70" s="63">
        <f t="shared" si="199"/>
        <v>0</v>
      </c>
      <c r="CH70" s="63">
        <f t="shared" si="200"/>
        <v>0</v>
      </c>
      <c r="CI70" s="63">
        <f t="shared" si="201"/>
        <v>0</v>
      </c>
      <c r="CJ70" s="63">
        <f t="shared" si="116"/>
        <v>0</v>
      </c>
      <c r="CK70" s="63">
        <f t="shared" si="117"/>
        <v>0</v>
      </c>
      <c r="CL70" s="63">
        <f t="shared" si="118"/>
        <v>0</v>
      </c>
      <c r="CM70" s="63">
        <f t="shared" si="119"/>
        <v>0</v>
      </c>
      <c r="CN70" s="63">
        <f t="shared" si="202"/>
        <v>0</v>
      </c>
      <c r="CO70" s="63">
        <f t="shared" si="203"/>
        <v>0</v>
      </c>
      <c r="CP70" s="63">
        <f t="shared" si="204"/>
        <v>0</v>
      </c>
      <c r="CQ70" s="63">
        <f t="shared" si="205"/>
        <v>0</v>
      </c>
      <c r="CR70" s="63">
        <f t="shared" si="120"/>
        <v>0</v>
      </c>
      <c r="CS70" s="63">
        <f t="shared" si="121"/>
        <v>0</v>
      </c>
      <c r="CT70" s="63">
        <f t="shared" si="122"/>
        <v>0</v>
      </c>
      <c r="CU70" s="63">
        <f t="shared" si="123"/>
        <v>0</v>
      </c>
      <c r="CV70" s="63">
        <f t="shared" si="206"/>
        <v>0</v>
      </c>
      <c r="CW70" s="63">
        <f t="shared" si="207"/>
        <v>0</v>
      </c>
      <c r="CX70" s="63">
        <f t="shared" si="208"/>
        <v>0</v>
      </c>
      <c r="CY70" s="63">
        <f t="shared" si="209"/>
        <v>0</v>
      </c>
      <c r="CZ70" s="63">
        <f t="shared" si="124"/>
        <v>0</v>
      </c>
      <c r="DA70" s="63">
        <f t="shared" si="125"/>
        <v>0</v>
      </c>
      <c r="DB70" s="63">
        <f t="shared" si="126"/>
        <v>0</v>
      </c>
      <c r="DC70" s="63">
        <f t="shared" si="127"/>
        <v>0</v>
      </c>
      <c r="DD70" s="63">
        <f t="shared" si="210"/>
        <v>0</v>
      </c>
      <c r="DE70" s="63">
        <f t="shared" si="211"/>
        <v>0</v>
      </c>
      <c r="DF70" s="63">
        <f t="shared" si="212"/>
        <v>0</v>
      </c>
      <c r="DG70" s="63">
        <f t="shared" si="213"/>
        <v>0</v>
      </c>
      <c r="DH70" s="63">
        <f t="shared" si="128"/>
        <v>0</v>
      </c>
      <c r="DI70" s="63">
        <f t="shared" si="129"/>
        <v>0</v>
      </c>
      <c r="DJ70" s="63">
        <f t="shared" si="130"/>
        <v>0</v>
      </c>
      <c r="DK70" s="63">
        <f t="shared" si="131"/>
        <v>0</v>
      </c>
      <c r="DL70" s="63">
        <f t="shared" si="214"/>
        <v>0</v>
      </c>
      <c r="DM70" s="63">
        <f t="shared" si="215"/>
        <v>0</v>
      </c>
      <c r="DN70" s="63">
        <f t="shared" si="216"/>
        <v>0</v>
      </c>
      <c r="DO70" s="63">
        <f t="shared" si="217"/>
        <v>0</v>
      </c>
      <c r="DP70" s="63">
        <f t="shared" si="132"/>
        <v>0</v>
      </c>
      <c r="DQ70" s="63">
        <f t="shared" si="133"/>
        <v>0</v>
      </c>
      <c r="DR70" s="63">
        <f t="shared" si="134"/>
        <v>0</v>
      </c>
      <c r="DS70" s="63">
        <f t="shared" si="135"/>
        <v>0</v>
      </c>
      <c r="DT70" s="63">
        <f t="shared" si="218"/>
        <v>0</v>
      </c>
      <c r="DU70" s="63">
        <f t="shared" si="219"/>
        <v>0</v>
      </c>
      <c r="DV70" s="63">
        <f t="shared" si="220"/>
        <v>0</v>
      </c>
      <c r="DW70" s="63">
        <f t="shared" si="221"/>
        <v>0</v>
      </c>
      <c r="DX70" s="63">
        <f t="shared" si="136"/>
        <v>0</v>
      </c>
      <c r="DY70" s="63">
        <f t="shared" si="137"/>
        <v>0</v>
      </c>
      <c r="DZ70" s="63">
        <f t="shared" si="138"/>
        <v>0</v>
      </c>
      <c r="EA70" s="63">
        <f t="shared" si="139"/>
        <v>0</v>
      </c>
      <c r="EB70" s="90">
        <f t="shared" si="140"/>
        <v>0</v>
      </c>
      <c r="EC70" s="90">
        <f t="shared" si="141"/>
        <v>0</v>
      </c>
      <c r="ED70" s="91">
        <f t="shared" si="222"/>
        <v>0</v>
      </c>
      <c r="EE70" s="92">
        <f t="shared" si="142"/>
        <v>0</v>
      </c>
      <c r="EF70" s="63">
        <f t="shared" si="223"/>
        <v>2645.162164305706</v>
      </c>
      <c r="EG70" s="63">
        <f t="shared" si="224"/>
        <v>1454.8391903681384</v>
      </c>
      <c r="EH70" s="63">
        <f t="shared" si="225"/>
        <v>11579.394814694277</v>
      </c>
      <c r="EI70" s="63">
        <f t="shared" si="226"/>
        <v>6368.6671480818541</v>
      </c>
      <c r="EJ70" s="63">
        <f t="shared" si="143"/>
        <v>396.77432464585587</v>
      </c>
      <c r="EK70" s="63">
        <f t="shared" si="144"/>
        <v>218.22587855522076</v>
      </c>
      <c r="EL70" s="63">
        <f t="shared" si="145"/>
        <v>1736.9092222041415</v>
      </c>
      <c r="EM70" s="63">
        <f t="shared" si="146"/>
        <v>955.30007221227811</v>
      </c>
      <c r="EN70" s="63">
        <f t="shared" si="227"/>
        <v>3232.9759785958627</v>
      </c>
      <c r="EO70" s="63">
        <f t="shared" si="228"/>
        <v>1778.1367882277248</v>
      </c>
      <c r="EP70" s="63">
        <f t="shared" si="229"/>
        <v>14152.593662404117</v>
      </c>
      <c r="EQ70" s="63">
        <f t="shared" si="230"/>
        <v>7783.9265143222665</v>
      </c>
      <c r="ER70" s="63">
        <f t="shared" si="147"/>
        <v>484.94639678937938</v>
      </c>
      <c r="ES70" s="63">
        <f t="shared" si="148"/>
        <v>266.7205182341587</v>
      </c>
      <c r="ET70" s="63">
        <f t="shared" si="149"/>
        <v>2122.8890493606173</v>
      </c>
      <c r="EU70" s="63">
        <f t="shared" si="150"/>
        <v>1167.5889771483398</v>
      </c>
      <c r="EV70" s="63">
        <f t="shared" si="231"/>
        <v>3379.9294321684024</v>
      </c>
      <c r="EW70" s="63">
        <f t="shared" si="232"/>
        <v>1858.9611876926215</v>
      </c>
      <c r="EX70" s="63">
        <f t="shared" si="233"/>
        <v>14795.893374331577</v>
      </c>
      <c r="EY70" s="63">
        <f t="shared" si="234"/>
        <v>8137.74135588237</v>
      </c>
      <c r="EZ70" s="63">
        <f t="shared" si="151"/>
        <v>506.98941482526033</v>
      </c>
      <c r="FA70" s="63">
        <f t="shared" si="152"/>
        <v>278.84417815389321</v>
      </c>
      <c r="FB70" s="63">
        <f t="shared" si="153"/>
        <v>2219.3840061497367</v>
      </c>
      <c r="FC70" s="63">
        <f t="shared" si="154"/>
        <v>1220.6612033823556</v>
      </c>
      <c r="FD70" s="63">
        <f t="shared" si="235"/>
        <v>2351.2552571606275</v>
      </c>
      <c r="FE70" s="63">
        <f t="shared" si="236"/>
        <v>1293.1903914383454</v>
      </c>
      <c r="FF70" s="63">
        <f t="shared" si="237"/>
        <v>10292.795390839357</v>
      </c>
      <c r="FG70" s="63">
        <f t="shared" si="238"/>
        <v>5661.0374649616488</v>
      </c>
      <c r="FH70" s="63">
        <f t="shared" si="155"/>
        <v>352.68828857409409</v>
      </c>
      <c r="FI70" s="63">
        <f t="shared" si="156"/>
        <v>193.9785587157518</v>
      </c>
      <c r="FJ70" s="63">
        <f t="shared" si="157"/>
        <v>1543.9193086259036</v>
      </c>
      <c r="FK70" s="63">
        <f t="shared" si="158"/>
        <v>849.15561974424725</v>
      </c>
      <c r="FL70" s="63">
        <f t="shared" si="239"/>
        <v>2498.2087107331668</v>
      </c>
      <c r="FM70" s="63">
        <f t="shared" si="240"/>
        <v>1374.0147909032419</v>
      </c>
      <c r="FN70" s="63">
        <f t="shared" si="241"/>
        <v>10936.095102766818</v>
      </c>
      <c r="FO70" s="63">
        <f t="shared" si="242"/>
        <v>6014.8523065217514</v>
      </c>
      <c r="FP70" s="63">
        <f t="shared" si="159"/>
        <v>374.73130660997498</v>
      </c>
      <c r="FQ70" s="63">
        <f t="shared" si="160"/>
        <v>206.10221863548628</v>
      </c>
      <c r="FR70" s="63">
        <f t="shared" si="161"/>
        <v>1640.4142654150226</v>
      </c>
      <c r="FS70" s="63">
        <f t="shared" si="162"/>
        <v>902.22784597826274</v>
      </c>
      <c r="FT70" s="63">
        <f t="shared" si="243"/>
        <v>587.81381429015687</v>
      </c>
      <c r="FU70" s="63">
        <f t="shared" si="244"/>
        <v>323.29759785958635</v>
      </c>
      <c r="FV70" s="63">
        <f t="shared" si="245"/>
        <v>2573.1988477098394</v>
      </c>
      <c r="FW70" s="63">
        <f t="shared" si="246"/>
        <v>1415.2593662404122</v>
      </c>
      <c r="FX70" s="63">
        <f t="shared" si="163"/>
        <v>88.172072143523522</v>
      </c>
      <c r="FY70" s="63">
        <f t="shared" si="164"/>
        <v>48.494639678937951</v>
      </c>
      <c r="FZ70" s="63">
        <f t="shared" si="165"/>
        <v>385.97982715647589</v>
      </c>
      <c r="GA70" s="63">
        <f t="shared" si="166"/>
        <v>212.28890493606181</v>
      </c>
      <c r="GB70" s="90">
        <f t="shared" si="247"/>
        <v>79025.316549999901</v>
      </c>
      <c r="GC70" s="93">
        <f t="shared" si="168"/>
        <v>43463.924102499957</v>
      </c>
      <c r="GD70" s="94">
        <f t="shared" si="169"/>
        <v>43463.924102499957</v>
      </c>
    </row>
    <row r="71" spans="1:186" x14ac:dyDescent="0.5">
      <c r="A71" s="19" t="s">
        <v>260</v>
      </c>
      <c r="B71" s="19" t="s">
        <v>86</v>
      </c>
      <c r="C71" s="19" t="s">
        <v>125</v>
      </c>
      <c r="D71" s="19" t="s">
        <v>82</v>
      </c>
      <c r="E71" s="19" t="s">
        <v>148</v>
      </c>
      <c r="F71" s="85">
        <v>87386.09012499993</v>
      </c>
      <c r="G71" s="86">
        <v>56800.958581249957</v>
      </c>
      <c r="H71" s="86">
        <v>3</v>
      </c>
      <c r="I71" s="63">
        <v>0</v>
      </c>
      <c r="J71" s="87">
        <f t="shared" si="77"/>
        <v>0</v>
      </c>
      <c r="K71" s="88">
        <v>56800.958581249957</v>
      </c>
      <c r="L71" s="63">
        <f t="shared" si="170"/>
        <v>0</v>
      </c>
      <c r="M71" s="63">
        <v>0</v>
      </c>
      <c r="N71" s="87">
        <f t="shared" si="78"/>
        <v>0</v>
      </c>
      <c r="O71" s="63">
        <f t="shared" si="79"/>
        <v>0</v>
      </c>
      <c r="P71" s="63">
        <v>0</v>
      </c>
      <c r="Q71" s="87">
        <f t="shared" si="80"/>
        <v>0</v>
      </c>
      <c r="R71" s="63">
        <f t="shared" si="81"/>
        <v>0</v>
      </c>
      <c r="S71" s="63">
        <v>0</v>
      </c>
      <c r="T71" s="87">
        <f t="shared" si="82"/>
        <v>0</v>
      </c>
      <c r="U71" s="63">
        <f t="shared" si="83"/>
        <v>0</v>
      </c>
      <c r="V71" s="63">
        <v>0</v>
      </c>
      <c r="W71" s="63">
        <f t="shared" si="171"/>
        <v>0</v>
      </c>
      <c r="X71" s="88">
        <v>41749.842509229798</v>
      </c>
      <c r="Y71" s="87">
        <f t="shared" si="84"/>
        <v>0.47776302211838811</v>
      </c>
      <c r="Z71" s="88">
        <f t="shared" si="85"/>
        <v>27137.39763099937</v>
      </c>
      <c r="AA71" s="88">
        <v>45636.247615770131</v>
      </c>
      <c r="AB71" s="87">
        <f t="shared" si="86"/>
        <v>0.52223697788161194</v>
      </c>
      <c r="AC71" s="88">
        <f t="shared" si="87"/>
        <v>29663.56095025059</v>
      </c>
      <c r="AD71" s="63">
        <f t="shared" si="172"/>
        <v>87386.09012499993</v>
      </c>
      <c r="AE71" s="63">
        <f t="shared" si="88"/>
        <v>56800.958581249957</v>
      </c>
      <c r="AF71" s="89">
        <f t="shared" si="173"/>
        <v>87386.09012499993</v>
      </c>
      <c r="AG71" s="89">
        <f t="shared" si="89"/>
        <v>56800.958581249957</v>
      </c>
      <c r="AH71" s="63">
        <f t="shared" si="174"/>
        <v>0</v>
      </c>
      <c r="AI71" s="63">
        <f t="shared" si="175"/>
        <v>0</v>
      </c>
      <c r="AJ71" s="63">
        <f t="shared" si="176"/>
        <v>0</v>
      </c>
      <c r="AK71" s="63">
        <f t="shared" si="177"/>
        <v>0</v>
      </c>
      <c r="AL71" s="63">
        <f t="shared" si="90"/>
        <v>0</v>
      </c>
      <c r="AM71" s="63">
        <f t="shared" si="91"/>
        <v>0</v>
      </c>
      <c r="AN71" s="63">
        <f t="shared" si="92"/>
        <v>0</v>
      </c>
      <c r="AO71" s="63">
        <f t="shared" si="93"/>
        <v>0</v>
      </c>
      <c r="AP71" s="63">
        <f t="shared" si="178"/>
        <v>0</v>
      </c>
      <c r="AQ71" s="63">
        <f t="shared" si="179"/>
        <v>0</v>
      </c>
      <c r="AR71" s="63">
        <f t="shared" si="180"/>
        <v>0</v>
      </c>
      <c r="AS71" s="63">
        <f t="shared" si="181"/>
        <v>0</v>
      </c>
      <c r="AT71" s="63">
        <f t="shared" si="94"/>
        <v>0</v>
      </c>
      <c r="AU71" s="63">
        <f t="shared" si="95"/>
        <v>0</v>
      </c>
      <c r="AV71" s="63">
        <f t="shared" si="96"/>
        <v>0</v>
      </c>
      <c r="AW71" s="63">
        <f t="shared" si="97"/>
        <v>0</v>
      </c>
      <c r="AX71" s="63">
        <f t="shared" si="182"/>
        <v>0</v>
      </c>
      <c r="AY71" s="63">
        <f t="shared" si="183"/>
        <v>0</v>
      </c>
      <c r="AZ71" s="63">
        <f t="shared" si="184"/>
        <v>0</v>
      </c>
      <c r="BA71" s="63">
        <f t="shared" si="185"/>
        <v>0</v>
      </c>
      <c r="BB71" s="63">
        <f t="shared" si="98"/>
        <v>0</v>
      </c>
      <c r="BC71" s="63">
        <f t="shared" si="99"/>
        <v>0</v>
      </c>
      <c r="BD71" s="63">
        <f t="shared" si="100"/>
        <v>0</v>
      </c>
      <c r="BE71" s="63">
        <f t="shared" si="101"/>
        <v>0</v>
      </c>
      <c r="BF71" s="63">
        <f t="shared" si="186"/>
        <v>0</v>
      </c>
      <c r="BG71" s="63">
        <f t="shared" si="187"/>
        <v>0</v>
      </c>
      <c r="BH71" s="63">
        <f t="shared" si="188"/>
        <v>0</v>
      </c>
      <c r="BI71" s="63">
        <f t="shared" si="189"/>
        <v>0</v>
      </c>
      <c r="BJ71" s="63">
        <f t="shared" si="102"/>
        <v>0</v>
      </c>
      <c r="BK71" s="63">
        <f t="shared" si="103"/>
        <v>0</v>
      </c>
      <c r="BL71" s="63">
        <f t="shared" si="104"/>
        <v>0</v>
      </c>
      <c r="BM71" s="63">
        <f t="shared" si="105"/>
        <v>0</v>
      </c>
      <c r="BN71" s="63">
        <f t="shared" si="190"/>
        <v>0</v>
      </c>
      <c r="BO71" s="63">
        <f t="shared" si="191"/>
        <v>0</v>
      </c>
      <c r="BP71" s="63">
        <f t="shared" si="192"/>
        <v>0</v>
      </c>
      <c r="BQ71" s="63">
        <f t="shared" si="193"/>
        <v>0</v>
      </c>
      <c r="BR71" s="63">
        <f t="shared" si="106"/>
        <v>0</v>
      </c>
      <c r="BS71" s="63">
        <f t="shared" si="107"/>
        <v>0</v>
      </c>
      <c r="BT71" s="63">
        <f t="shared" si="108"/>
        <v>0</v>
      </c>
      <c r="BU71" s="63">
        <f t="shared" si="109"/>
        <v>0</v>
      </c>
      <c r="BV71" s="63">
        <f t="shared" si="194"/>
        <v>0</v>
      </c>
      <c r="BW71" s="63">
        <f t="shared" si="195"/>
        <v>0</v>
      </c>
      <c r="BX71" s="63">
        <f t="shared" si="196"/>
        <v>0</v>
      </c>
      <c r="BY71" s="63">
        <f t="shared" si="197"/>
        <v>0</v>
      </c>
      <c r="BZ71" s="63">
        <f t="shared" si="110"/>
        <v>0</v>
      </c>
      <c r="CA71" s="63">
        <f t="shared" si="111"/>
        <v>0</v>
      </c>
      <c r="CB71" s="63">
        <f t="shared" si="112"/>
        <v>0</v>
      </c>
      <c r="CC71" s="63">
        <f t="shared" si="113"/>
        <v>0</v>
      </c>
      <c r="CD71" s="90">
        <f t="shared" si="114"/>
        <v>0</v>
      </c>
      <c r="CE71" s="90">
        <f t="shared" si="115"/>
        <v>0</v>
      </c>
      <c r="CF71" s="63">
        <f t="shared" si="198"/>
        <v>0</v>
      </c>
      <c r="CG71" s="63">
        <f t="shared" si="199"/>
        <v>0</v>
      </c>
      <c r="CH71" s="63">
        <f t="shared" si="200"/>
        <v>0</v>
      </c>
      <c r="CI71" s="63">
        <f t="shared" si="201"/>
        <v>0</v>
      </c>
      <c r="CJ71" s="63">
        <f t="shared" si="116"/>
        <v>0</v>
      </c>
      <c r="CK71" s="63">
        <f t="shared" si="117"/>
        <v>0</v>
      </c>
      <c r="CL71" s="63">
        <f t="shared" si="118"/>
        <v>0</v>
      </c>
      <c r="CM71" s="63">
        <f t="shared" si="119"/>
        <v>0</v>
      </c>
      <c r="CN71" s="63">
        <f t="shared" si="202"/>
        <v>0</v>
      </c>
      <c r="CO71" s="63">
        <f t="shared" si="203"/>
        <v>0</v>
      </c>
      <c r="CP71" s="63">
        <f t="shared" si="204"/>
        <v>0</v>
      </c>
      <c r="CQ71" s="63">
        <f t="shared" si="205"/>
        <v>0</v>
      </c>
      <c r="CR71" s="63">
        <f t="shared" si="120"/>
        <v>0</v>
      </c>
      <c r="CS71" s="63">
        <f t="shared" si="121"/>
        <v>0</v>
      </c>
      <c r="CT71" s="63">
        <f t="shared" si="122"/>
        <v>0</v>
      </c>
      <c r="CU71" s="63">
        <f t="shared" si="123"/>
        <v>0</v>
      </c>
      <c r="CV71" s="63">
        <f t="shared" si="206"/>
        <v>0</v>
      </c>
      <c r="CW71" s="63">
        <f t="shared" si="207"/>
        <v>0</v>
      </c>
      <c r="CX71" s="63">
        <f t="shared" si="208"/>
        <v>0</v>
      </c>
      <c r="CY71" s="63">
        <f t="shared" si="209"/>
        <v>0</v>
      </c>
      <c r="CZ71" s="63">
        <f t="shared" si="124"/>
        <v>0</v>
      </c>
      <c r="DA71" s="63">
        <f t="shared" si="125"/>
        <v>0</v>
      </c>
      <c r="DB71" s="63">
        <f t="shared" si="126"/>
        <v>0</v>
      </c>
      <c r="DC71" s="63">
        <f t="shared" si="127"/>
        <v>0</v>
      </c>
      <c r="DD71" s="63">
        <f t="shared" si="210"/>
        <v>0</v>
      </c>
      <c r="DE71" s="63">
        <f t="shared" si="211"/>
        <v>0</v>
      </c>
      <c r="DF71" s="63">
        <f t="shared" si="212"/>
        <v>0</v>
      </c>
      <c r="DG71" s="63">
        <f t="shared" si="213"/>
        <v>0</v>
      </c>
      <c r="DH71" s="63">
        <f t="shared" si="128"/>
        <v>0</v>
      </c>
      <c r="DI71" s="63">
        <f t="shared" si="129"/>
        <v>0</v>
      </c>
      <c r="DJ71" s="63">
        <f t="shared" si="130"/>
        <v>0</v>
      </c>
      <c r="DK71" s="63">
        <f t="shared" si="131"/>
        <v>0</v>
      </c>
      <c r="DL71" s="63">
        <f t="shared" si="214"/>
        <v>0</v>
      </c>
      <c r="DM71" s="63">
        <f t="shared" si="215"/>
        <v>0</v>
      </c>
      <c r="DN71" s="63">
        <f t="shared" si="216"/>
        <v>0</v>
      </c>
      <c r="DO71" s="63">
        <f t="shared" si="217"/>
        <v>0</v>
      </c>
      <c r="DP71" s="63">
        <f t="shared" si="132"/>
        <v>0</v>
      </c>
      <c r="DQ71" s="63">
        <f t="shared" si="133"/>
        <v>0</v>
      </c>
      <c r="DR71" s="63">
        <f t="shared" si="134"/>
        <v>0</v>
      </c>
      <c r="DS71" s="63">
        <f t="shared" si="135"/>
        <v>0</v>
      </c>
      <c r="DT71" s="63">
        <f t="shared" si="218"/>
        <v>0</v>
      </c>
      <c r="DU71" s="63">
        <f t="shared" si="219"/>
        <v>0</v>
      </c>
      <c r="DV71" s="63">
        <f t="shared" si="220"/>
        <v>0</v>
      </c>
      <c r="DW71" s="63">
        <f t="shared" si="221"/>
        <v>0</v>
      </c>
      <c r="DX71" s="63">
        <f t="shared" si="136"/>
        <v>0</v>
      </c>
      <c r="DY71" s="63">
        <f t="shared" si="137"/>
        <v>0</v>
      </c>
      <c r="DZ71" s="63">
        <f t="shared" si="138"/>
        <v>0</v>
      </c>
      <c r="EA71" s="63">
        <f t="shared" si="139"/>
        <v>0</v>
      </c>
      <c r="EB71" s="90">
        <f t="shared" si="140"/>
        <v>0</v>
      </c>
      <c r="EC71" s="90">
        <f t="shared" si="141"/>
        <v>0</v>
      </c>
      <c r="ED71" s="91">
        <f t="shared" si="222"/>
        <v>0</v>
      </c>
      <c r="EE71" s="92">
        <f t="shared" si="142"/>
        <v>0</v>
      </c>
      <c r="EF71" s="63">
        <f t="shared" si="223"/>
        <v>7514.9716516613635</v>
      </c>
      <c r="EG71" s="63">
        <f t="shared" si="224"/>
        <v>4884.7315735798866</v>
      </c>
      <c r="EH71" s="63">
        <f t="shared" si="225"/>
        <v>8214.5245708386228</v>
      </c>
      <c r="EI71" s="63">
        <f t="shared" si="226"/>
        <v>5339.4409710451064</v>
      </c>
      <c r="EJ71" s="63">
        <f t="shared" si="143"/>
        <v>1127.2457477492044</v>
      </c>
      <c r="EK71" s="63">
        <f t="shared" si="144"/>
        <v>732.70973603698292</v>
      </c>
      <c r="EL71" s="63">
        <f t="shared" si="145"/>
        <v>1232.1786856257934</v>
      </c>
      <c r="EM71" s="63">
        <f t="shared" si="146"/>
        <v>800.91614565676593</v>
      </c>
      <c r="EN71" s="63">
        <f t="shared" si="227"/>
        <v>9184.9653520305565</v>
      </c>
      <c r="EO71" s="63">
        <f t="shared" si="228"/>
        <v>5970.227478819862</v>
      </c>
      <c r="EP71" s="63">
        <f t="shared" si="229"/>
        <v>10039.974475469429</v>
      </c>
      <c r="EQ71" s="63">
        <f t="shared" si="230"/>
        <v>6525.9834090551303</v>
      </c>
      <c r="ER71" s="63">
        <f t="shared" si="147"/>
        <v>1377.7448028045835</v>
      </c>
      <c r="ES71" s="63">
        <f t="shared" si="148"/>
        <v>895.53412182297927</v>
      </c>
      <c r="ET71" s="63">
        <f t="shared" si="149"/>
        <v>1505.9961713204143</v>
      </c>
      <c r="EU71" s="63">
        <f t="shared" si="150"/>
        <v>978.89751135826953</v>
      </c>
      <c r="EV71" s="63">
        <f t="shared" si="231"/>
        <v>9602.4637771228536</v>
      </c>
      <c r="EW71" s="63">
        <f t="shared" si="232"/>
        <v>6241.6014551298558</v>
      </c>
      <c r="EX71" s="63">
        <f t="shared" si="233"/>
        <v>10496.33695162713</v>
      </c>
      <c r="EY71" s="63">
        <f t="shared" si="234"/>
        <v>6822.6190185576361</v>
      </c>
      <c r="EZ71" s="63">
        <f t="shared" si="151"/>
        <v>1440.3695665684279</v>
      </c>
      <c r="FA71" s="63">
        <f t="shared" si="152"/>
        <v>936.24021826947831</v>
      </c>
      <c r="FB71" s="63">
        <f t="shared" si="153"/>
        <v>1574.4505427440695</v>
      </c>
      <c r="FC71" s="63">
        <f t="shared" si="154"/>
        <v>1023.3928527836454</v>
      </c>
      <c r="FD71" s="63">
        <f t="shared" si="235"/>
        <v>6679.9748014767683</v>
      </c>
      <c r="FE71" s="63">
        <f t="shared" si="236"/>
        <v>4341.9836209598998</v>
      </c>
      <c r="FF71" s="63">
        <f t="shared" si="237"/>
        <v>7301.7996185232214</v>
      </c>
      <c r="FG71" s="63">
        <f t="shared" si="238"/>
        <v>4746.1697520400949</v>
      </c>
      <c r="FH71" s="63">
        <f t="shared" si="155"/>
        <v>1001.9962202215152</v>
      </c>
      <c r="FI71" s="63">
        <f t="shared" si="156"/>
        <v>651.29754314398497</v>
      </c>
      <c r="FJ71" s="63">
        <f t="shared" si="157"/>
        <v>1095.2699427784833</v>
      </c>
      <c r="FK71" s="63">
        <f t="shared" si="158"/>
        <v>711.92546280601425</v>
      </c>
      <c r="FL71" s="63">
        <f t="shared" si="239"/>
        <v>7097.4732265690664</v>
      </c>
      <c r="FM71" s="63">
        <f t="shared" si="240"/>
        <v>4613.3575972698936</v>
      </c>
      <c r="FN71" s="63">
        <f t="shared" si="241"/>
        <v>7758.1620946809226</v>
      </c>
      <c r="FO71" s="63">
        <f t="shared" si="242"/>
        <v>5042.8053615426006</v>
      </c>
      <c r="FP71" s="63">
        <f t="shared" si="159"/>
        <v>1064.62098398536</v>
      </c>
      <c r="FQ71" s="63">
        <f t="shared" si="160"/>
        <v>692.003639590484</v>
      </c>
      <c r="FR71" s="63">
        <f t="shared" si="161"/>
        <v>1163.7243142021384</v>
      </c>
      <c r="FS71" s="63">
        <f t="shared" si="162"/>
        <v>756.42080423139009</v>
      </c>
      <c r="FT71" s="63">
        <f t="shared" si="243"/>
        <v>1669.9937003691921</v>
      </c>
      <c r="FU71" s="63">
        <f t="shared" si="244"/>
        <v>1085.4959052399749</v>
      </c>
      <c r="FV71" s="63">
        <f t="shared" si="245"/>
        <v>1825.4499046308053</v>
      </c>
      <c r="FW71" s="63">
        <f t="shared" si="246"/>
        <v>1186.5424380100237</v>
      </c>
      <c r="FX71" s="63">
        <f t="shared" si="163"/>
        <v>250.49905505537879</v>
      </c>
      <c r="FY71" s="63">
        <f t="shared" si="164"/>
        <v>162.82438578599624</v>
      </c>
      <c r="FZ71" s="63">
        <f t="shared" si="165"/>
        <v>273.81748569462081</v>
      </c>
      <c r="GA71" s="63">
        <f t="shared" si="166"/>
        <v>177.98136570150356</v>
      </c>
      <c r="GB71" s="90">
        <f t="shared" si="247"/>
        <v>87386.09012499993</v>
      </c>
      <c r="GC71" s="93">
        <f t="shared" si="168"/>
        <v>56800.958581249964</v>
      </c>
      <c r="GD71" s="94">
        <f t="shared" si="169"/>
        <v>56800.958581249964</v>
      </c>
    </row>
    <row r="72" spans="1:186" x14ac:dyDescent="0.5">
      <c r="A72" s="19" t="s">
        <v>263</v>
      </c>
      <c r="B72" s="19" t="s">
        <v>61</v>
      </c>
      <c r="C72" s="19" t="s">
        <v>131</v>
      </c>
      <c r="D72" s="19" t="s">
        <v>83</v>
      </c>
      <c r="E72" s="19" t="s">
        <v>149</v>
      </c>
      <c r="F72" s="85">
        <v>64803.186374999968</v>
      </c>
      <c r="G72" s="86">
        <v>29161.433868749988</v>
      </c>
      <c r="H72" s="86">
        <v>3.2</v>
      </c>
      <c r="I72" s="63">
        <v>0</v>
      </c>
      <c r="J72" s="87">
        <f t="shared" si="77"/>
        <v>0</v>
      </c>
      <c r="K72" s="88">
        <v>29161.433868749988</v>
      </c>
      <c r="L72" s="63">
        <f t="shared" ref="L72:L81" si="248">K72*J72</f>
        <v>0</v>
      </c>
      <c r="M72" s="63">
        <v>0</v>
      </c>
      <c r="N72" s="87">
        <f t="shared" si="78"/>
        <v>0</v>
      </c>
      <c r="O72" s="63">
        <f t="shared" si="79"/>
        <v>0</v>
      </c>
      <c r="P72" s="63">
        <v>0</v>
      </c>
      <c r="Q72" s="87">
        <f t="shared" si="80"/>
        <v>0</v>
      </c>
      <c r="R72" s="63">
        <f t="shared" si="81"/>
        <v>0</v>
      </c>
      <c r="S72" s="63">
        <v>0</v>
      </c>
      <c r="T72" s="87">
        <f t="shared" si="82"/>
        <v>0</v>
      </c>
      <c r="U72" s="63">
        <f t="shared" si="83"/>
        <v>0</v>
      </c>
      <c r="V72" s="63">
        <v>0</v>
      </c>
      <c r="W72" s="63">
        <f t="shared" ref="W72:W81" si="249">SUM(L72,O72,R72,U72)</f>
        <v>0</v>
      </c>
      <c r="X72" s="88">
        <v>11017.537400439209</v>
      </c>
      <c r="Y72" s="87">
        <f t="shared" si="84"/>
        <v>0.17001536524274366</v>
      </c>
      <c r="Z72" s="88">
        <f t="shared" si="85"/>
        <v>4957.8918301976446</v>
      </c>
      <c r="AA72" s="88">
        <v>53785.648974560761</v>
      </c>
      <c r="AB72" s="87">
        <f t="shared" si="86"/>
        <v>0.82998463475725637</v>
      </c>
      <c r="AC72" s="88">
        <f t="shared" si="87"/>
        <v>24203.542038552343</v>
      </c>
      <c r="AD72" s="63">
        <f t="shared" ref="AD72:AD81" si="250">X72+AA72</f>
        <v>64803.186374999968</v>
      </c>
      <c r="AE72" s="63">
        <f t="shared" si="88"/>
        <v>29161.433868749988</v>
      </c>
      <c r="AF72" s="89">
        <f t="shared" ref="AF72:AF81" si="251">SUM(V72,AD72)</f>
        <v>64803.186374999968</v>
      </c>
      <c r="AG72" s="89">
        <f t="shared" si="89"/>
        <v>29161.433868749988</v>
      </c>
      <c r="AH72" s="63">
        <f t="shared" ref="AH72:AH81" si="252">I72*18%</f>
        <v>0</v>
      </c>
      <c r="AI72" s="63">
        <f t="shared" ref="AI72:AI81" si="253">L72*18%</f>
        <v>0</v>
      </c>
      <c r="AJ72" s="63">
        <f t="shared" ref="AJ72:AJ81" si="254">P72*18%</f>
        <v>0</v>
      </c>
      <c r="AK72" s="63">
        <f t="shared" ref="AK72:AK81" si="255">R72*18%</f>
        <v>0</v>
      </c>
      <c r="AL72" s="63">
        <f t="shared" si="90"/>
        <v>0</v>
      </c>
      <c r="AM72" s="63">
        <f t="shared" si="91"/>
        <v>0</v>
      </c>
      <c r="AN72" s="63">
        <f t="shared" si="92"/>
        <v>0</v>
      </c>
      <c r="AO72" s="63">
        <f t="shared" si="93"/>
        <v>0</v>
      </c>
      <c r="AP72" s="63">
        <f t="shared" ref="AP72:AP81" si="256">I72*22%</f>
        <v>0</v>
      </c>
      <c r="AQ72" s="63">
        <f t="shared" ref="AQ72:AQ81" si="257">L72*22%</f>
        <v>0</v>
      </c>
      <c r="AR72" s="63">
        <f t="shared" ref="AR72:AR81" si="258">P72*22%</f>
        <v>0</v>
      </c>
      <c r="AS72" s="63">
        <f t="shared" ref="AS72:AS81" si="259">R72*22%</f>
        <v>0</v>
      </c>
      <c r="AT72" s="63">
        <f t="shared" si="94"/>
        <v>0</v>
      </c>
      <c r="AU72" s="63">
        <f t="shared" si="95"/>
        <v>0</v>
      </c>
      <c r="AV72" s="63">
        <f t="shared" si="96"/>
        <v>0</v>
      </c>
      <c r="AW72" s="63">
        <f t="shared" si="97"/>
        <v>0</v>
      </c>
      <c r="AX72" s="63">
        <f t="shared" ref="AX72:AX81" si="260">I72*22%</f>
        <v>0</v>
      </c>
      <c r="AY72" s="63">
        <f t="shared" ref="AY72:AY81" si="261">L72*22%</f>
        <v>0</v>
      </c>
      <c r="AZ72" s="63">
        <f t="shared" ref="AZ72:AZ81" si="262">P72*22%</f>
        <v>0</v>
      </c>
      <c r="BA72" s="63">
        <f t="shared" ref="BA72:BA81" si="263">R72*22%</f>
        <v>0</v>
      </c>
      <c r="BB72" s="63">
        <f t="shared" si="98"/>
        <v>0</v>
      </c>
      <c r="BC72" s="63">
        <f t="shared" si="99"/>
        <v>0</v>
      </c>
      <c r="BD72" s="63">
        <f t="shared" si="100"/>
        <v>0</v>
      </c>
      <c r="BE72" s="63">
        <f t="shared" si="101"/>
        <v>0</v>
      </c>
      <c r="BF72" s="63">
        <f t="shared" ref="BF72:BF81" si="264">I72*16%</f>
        <v>0</v>
      </c>
      <c r="BG72" s="63">
        <f t="shared" ref="BG72:BG81" si="265">L72*16%</f>
        <v>0</v>
      </c>
      <c r="BH72" s="63">
        <f t="shared" ref="BH72:BH81" si="266">P72*16%</f>
        <v>0</v>
      </c>
      <c r="BI72" s="63">
        <f t="shared" ref="BI72:BI81" si="267">R72*16%</f>
        <v>0</v>
      </c>
      <c r="BJ72" s="63">
        <f t="shared" si="102"/>
        <v>0</v>
      </c>
      <c r="BK72" s="63">
        <f t="shared" si="103"/>
        <v>0</v>
      </c>
      <c r="BL72" s="63">
        <f t="shared" si="104"/>
        <v>0</v>
      </c>
      <c r="BM72" s="63">
        <f t="shared" si="105"/>
        <v>0</v>
      </c>
      <c r="BN72" s="63">
        <f t="shared" ref="BN72:BN81" si="268">I72*17%</f>
        <v>0</v>
      </c>
      <c r="BO72" s="63">
        <f t="shared" ref="BO72:BO81" si="269">L72*17%</f>
        <v>0</v>
      </c>
      <c r="BP72" s="63">
        <f t="shared" ref="BP72:BP81" si="270">P72*17%</f>
        <v>0</v>
      </c>
      <c r="BQ72" s="63">
        <f t="shared" ref="BQ72:BQ81" si="271">R72*17%</f>
        <v>0</v>
      </c>
      <c r="BR72" s="63">
        <f t="shared" si="106"/>
        <v>0</v>
      </c>
      <c r="BS72" s="63">
        <f t="shared" si="107"/>
        <v>0</v>
      </c>
      <c r="BT72" s="63">
        <f t="shared" si="108"/>
        <v>0</v>
      </c>
      <c r="BU72" s="63">
        <f t="shared" si="109"/>
        <v>0</v>
      </c>
      <c r="BV72" s="63">
        <f t="shared" ref="BV72:BV81" si="272">I72*5%</f>
        <v>0</v>
      </c>
      <c r="BW72" s="63">
        <f t="shared" ref="BW72:BW81" si="273">L72*5%</f>
        <v>0</v>
      </c>
      <c r="BX72" s="63">
        <f t="shared" ref="BX72:BX81" si="274">P72*5%</f>
        <v>0</v>
      </c>
      <c r="BY72" s="63">
        <f t="shared" ref="BY72:BY81" si="275">R72*5%</f>
        <v>0</v>
      </c>
      <c r="BZ72" s="63">
        <f t="shared" si="110"/>
        <v>0</v>
      </c>
      <c r="CA72" s="63">
        <f t="shared" si="111"/>
        <v>0</v>
      </c>
      <c r="CB72" s="63">
        <f t="shared" si="112"/>
        <v>0</v>
      </c>
      <c r="CC72" s="63">
        <f t="shared" si="113"/>
        <v>0</v>
      </c>
      <c r="CD72" s="90">
        <f t="shared" si="114"/>
        <v>0</v>
      </c>
      <c r="CE72" s="90">
        <f t="shared" si="115"/>
        <v>0</v>
      </c>
      <c r="CF72" s="63">
        <f t="shared" ref="CF72:CF81" si="276">M72*18%</f>
        <v>0</v>
      </c>
      <c r="CG72" s="63">
        <f t="shared" ref="CG72:CG81" si="277">O72*18%</f>
        <v>0</v>
      </c>
      <c r="CH72" s="63">
        <f t="shared" ref="CH72:CH81" si="278">S72*18%</f>
        <v>0</v>
      </c>
      <c r="CI72" s="63">
        <f t="shared" ref="CI72:CI81" si="279">U72*18%</f>
        <v>0</v>
      </c>
      <c r="CJ72" s="63">
        <f t="shared" si="116"/>
        <v>0</v>
      </c>
      <c r="CK72" s="63">
        <f t="shared" si="117"/>
        <v>0</v>
      </c>
      <c r="CL72" s="63">
        <f t="shared" si="118"/>
        <v>0</v>
      </c>
      <c r="CM72" s="63">
        <f t="shared" si="119"/>
        <v>0</v>
      </c>
      <c r="CN72" s="63">
        <f t="shared" ref="CN72:CN81" si="280">M72*22%</f>
        <v>0</v>
      </c>
      <c r="CO72" s="63">
        <f t="shared" ref="CO72:CO81" si="281">O72*22%</f>
        <v>0</v>
      </c>
      <c r="CP72" s="63">
        <f t="shared" ref="CP72:CP81" si="282">S72*22%</f>
        <v>0</v>
      </c>
      <c r="CQ72" s="63">
        <f t="shared" ref="CQ72:CQ81" si="283">U72*22%</f>
        <v>0</v>
      </c>
      <c r="CR72" s="63">
        <f t="shared" si="120"/>
        <v>0</v>
      </c>
      <c r="CS72" s="63">
        <f t="shared" si="121"/>
        <v>0</v>
      </c>
      <c r="CT72" s="63">
        <f t="shared" si="122"/>
        <v>0</v>
      </c>
      <c r="CU72" s="63">
        <f t="shared" si="123"/>
        <v>0</v>
      </c>
      <c r="CV72" s="63">
        <f t="shared" ref="CV72:CV81" si="284">M72*22%</f>
        <v>0</v>
      </c>
      <c r="CW72" s="63">
        <f t="shared" ref="CW72:CW81" si="285">O72*22%</f>
        <v>0</v>
      </c>
      <c r="CX72" s="63">
        <f t="shared" ref="CX72:CX81" si="286">S72*22%</f>
        <v>0</v>
      </c>
      <c r="CY72" s="63">
        <f t="shared" ref="CY72:CY81" si="287">U72*22%</f>
        <v>0</v>
      </c>
      <c r="CZ72" s="63">
        <f t="shared" si="124"/>
        <v>0</v>
      </c>
      <c r="DA72" s="63">
        <f t="shared" si="125"/>
        <v>0</v>
      </c>
      <c r="DB72" s="63">
        <f t="shared" si="126"/>
        <v>0</v>
      </c>
      <c r="DC72" s="63">
        <f t="shared" si="127"/>
        <v>0</v>
      </c>
      <c r="DD72" s="63">
        <f t="shared" ref="DD72:DD81" si="288">M72*16%</f>
        <v>0</v>
      </c>
      <c r="DE72" s="63">
        <f t="shared" ref="DE72:DE81" si="289">O72*16%</f>
        <v>0</v>
      </c>
      <c r="DF72" s="63">
        <f t="shared" ref="DF72:DF81" si="290">S72*16%</f>
        <v>0</v>
      </c>
      <c r="DG72" s="63">
        <f t="shared" ref="DG72:DG81" si="291">U72*16%</f>
        <v>0</v>
      </c>
      <c r="DH72" s="63">
        <f t="shared" si="128"/>
        <v>0</v>
      </c>
      <c r="DI72" s="63">
        <f t="shared" si="129"/>
        <v>0</v>
      </c>
      <c r="DJ72" s="63">
        <f t="shared" si="130"/>
        <v>0</v>
      </c>
      <c r="DK72" s="63">
        <f t="shared" si="131"/>
        <v>0</v>
      </c>
      <c r="DL72" s="63">
        <f t="shared" ref="DL72:DL81" si="292">M72*17%</f>
        <v>0</v>
      </c>
      <c r="DM72" s="63">
        <f t="shared" ref="DM72:DM81" si="293">O72*17%</f>
        <v>0</v>
      </c>
      <c r="DN72" s="63">
        <f t="shared" ref="DN72:DN81" si="294">S72*17%</f>
        <v>0</v>
      </c>
      <c r="DO72" s="63">
        <f t="shared" ref="DO72:DO81" si="295">U72*17%</f>
        <v>0</v>
      </c>
      <c r="DP72" s="63">
        <f t="shared" si="132"/>
        <v>0</v>
      </c>
      <c r="DQ72" s="63">
        <f t="shared" si="133"/>
        <v>0</v>
      </c>
      <c r="DR72" s="63">
        <f t="shared" si="134"/>
        <v>0</v>
      </c>
      <c r="DS72" s="63">
        <f t="shared" si="135"/>
        <v>0</v>
      </c>
      <c r="DT72" s="63">
        <f t="shared" ref="DT72:DT81" si="296">M72*5%</f>
        <v>0</v>
      </c>
      <c r="DU72" s="63">
        <f t="shared" ref="DU72:DU81" si="297">O72*5%</f>
        <v>0</v>
      </c>
      <c r="DV72" s="63">
        <f t="shared" ref="DV72:DV81" si="298">S72*5%</f>
        <v>0</v>
      </c>
      <c r="DW72" s="63">
        <f t="shared" ref="DW72:DW81" si="299">U72*5%</f>
        <v>0</v>
      </c>
      <c r="DX72" s="63">
        <f t="shared" si="136"/>
        <v>0</v>
      </c>
      <c r="DY72" s="63">
        <f t="shared" si="137"/>
        <v>0</v>
      </c>
      <c r="DZ72" s="63">
        <f t="shared" si="138"/>
        <v>0</v>
      </c>
      <c r="EA72" s="63">
        <f t="shared" si="139"/>
        <v>0</v>
      </c>
      <c r="EB72" s="90">
        <f t="shared" si="140"/>
        <v>0</v>
      </c>
      <c r="EC72" s="90">
        <f t="shared" si="141"/>
        <v>0</v>
      </c>
      <c r="ED72" s="91">
        <f t="shared" ref="ED72:ED81" si="300">SUM(CD72,EB72)</f>
        <v>0</v>
      </c>
      <c r="EE72" s="92">
        <f t="shared" si="142"/>
        <v>0</v>
      </c>
      <c r="EF72" s="63">
        <f t="shared" ref="EF72:EF81" si="301">X72*18%</f>
        <v>1983.1567320790575</v>
      </c>
      <c r="EG72" s="63">
        <f t="shared" ref="EG72:EG81" si="302">Z72*18%</f>
        <v>892.42052943557599</v>
      </c>
      <c r="EH72" s="63">
        <f t="shared" ref="EH72:EH81" si="303">AA72*18%</f>
        <v>9681.4168154209365</v>
      </c>
      <c r="EI72" s="63">
        <f t="shared" ref="EI72:EI81" si="304">AC72*18%</f>
        <v>4356.637566939422</v>
      </c>
      <c r="EJ72" s="63">
        <f t="shared" si="143"/>
        <v>297.47350981185861</v>
      </c>
      <c r="EK72" s="63">
        <f t="shared" si="144"/>
        <v>133.86307941533639</v>
      </c>
      <c r="EL72" s="63">
        <f t="shared" si="145"/>
        <v>1452.2125223131404</v>
      </c>
      <c r="EM72" s="63">
        <f t="shared" si="146"/>
        <v>653.49563504091327</v>
      </c>
      <c r="EN72" s="63">
        <f t="shared" ref="EN72:EN81" si="305">X72*22%</f>
        <v>2423.8582280966261</v>
      </c>
      <c r="EO72" s="63">
        <f t="shared" ref="EO72:EO81" si="306">Z72*22%</f>
        <v>1090.7362026434819</v>
      </c>
      <c r="EP72" s="63">
        <f t="shared" ref="EP72:EP81" si="307">AA72*22%</f>
        <v>11832.842774403367</v>
      </c>
      <c r="EQ72" s="63">
        <f t="shared" ref="EQ72:EQ81" si="308">AC72*22%</f>
        <v>5324.7792484815154</v>
      </c>
      <c r="ER72" s="63">
        <f t="shared" si="147"/>
        <v>363.57873421449392</v>
      </c>
      <c r="ES72" s="63">
        <f t="shared" si="148"/>
        <v>163.61043039652228</v>
      </c>
      <c r="ET72" s="63">
        <f t="shared" si="149"/>
        <v>1774.9264161605049</v>
      </c>
      <c r="EU72" s="63">
        <f t="shared" si="150"/>
        <v>798.71688727222727</v>
      </c>
      <c r="EV72" s="63">
        <f t="shared" ref="EV72:EV81" si="309">X72*23%</f>
        <v>2534.033602101018</v>
      </c>
      <c r="EW72" s="63">
        <f t="shared" ref="EW72:EW81" si="310">Z72*23%</f>
        <v>1140.3151209454584</v>
      </c>
      <c r="EX72" s="63">
        <f t="shared" ref="EX72:EX81" si="311">AA72*23%</f>
        <v>12370.699264148976</v>
      </c>
      <c r="EY72" s="63">
        <f t="shared" ref="EY72:EY81" si="312">AC72*23%</f>
        <v>5566.8146688670395</v>
      </c>
      <c r="EZ72" s="63">
        <f t="shared" si="151"/>
        <v>380.10504031515268</v>
      </c>
      <c r="FA72" s="63">
        <f t="shared" si="152"/>
        <v>171.04726814181876</v>
      </c>
      <c r="FB72" s="63">
        <f t="shared" si="153"/>
        <v>1855.6048896223463</v>
      </c>
      <c r="FC72" s="63">
        <f t="shared" si="154"/>
        <v>835.02220033005585</v>
      </c>
      <c r="FD72" s="63">
        <f t="shared" ref="FD72:FD81" si="313">X72*16%</f>
        <v>1762.8059840702736</v>
      </c>
      <c r="FE72" s="63">
        <f t="shared" ref="FE72:FE81" si="314">Z72*16%</f>
        <v>793.2626928316231</v>
      </c>
      <c r="FF72" s="63">
        <f t="shared" ref="FF72:FF81" si="315">AA72*16%</f>
        <v>8605.7038359297221</v>
      </c>
      <c r="FG72" s="63">
        <f t="shared" ref="FG72:FG81" si="316">AC72*16%</f>
        <v>3872.5667261683748</v>
      </c>
      <c r="FH72" s="63">
        <f t="shared" si="155"/>
        <v>264.42089761054103</v>
      </c>
      <c r="FI72" s="63">
        <f t="shared" si="156"/>
        <v>118.98940392474346</v>
      </c>
      <c r="FJ72" s="63">
        <f t="shared" si="157"/>
        <v>1290.8555753894582</v>
      </c>
      <c r="FK72" s="63">
        <f t="shared" si="158"/>
        <v>580.88500892525622</v>
      </c>
      <c r="FL72" s="63">
        <f t="shared" ref="FL72:FL81" si="317">X72*17%</f>
        <v>1872.9813580746656</v>
      </c>
      <c r="FM72" s="63">
        <f t="shared" ref="FM72:FM81" si="318">Z72*17%</f>
        <v>842.8416111335996</v>
      </c>
      <c r="FN72" s="63">
        <f t="shared" ref="FN72:FN81" si="319">AA72*17%</f>
        <v>9143.5603256753293</v>
      </c>
      <c r="FO72" s="63">
        <f t="shared" ref="FO72:FO81" si="320">AC72*17%</f>
        <v>4114.6021465538988</v>
      </c>
      <c r="FP72" s="63">
        <f t="shared" si="159"/>
        <v>280.94720371119985</v>
      </c>
      <c r="FQ72" s="63">
        <f t="shared" si="160"/>
        <v>126.42624167003993</v>
      </c>
      <c r="FR72" s="63">
        <f t="shared" si="161"/>
        <v>1371.5340488512993</v>
      </c>
      <c r="FS72" s="63">
        <f t="shared" si="162"/>
        <v>617.1903219830848</v>
      </c>
      <c r="FT72" s="63">
        <f t="shared" ref="FT72:FT81" si="321">X72*4%</f>
        <v>440.70149601756839</v>
      </c>
      <c r="FU72" s="63">
        <f t="shared" ref="FU72:FU81" si="322">Z72*4%</f>
        <v>198.31567320790577</v>
      </c>
      <c r="FV72" s="63">
        <f t="shared" ref="FV72:FV81" si="323">AA72*4%</f>
        <v>2151.4259589824305</v>
      </c>
      <c r="FW72" s="63">
        <f t="shared" ref="FW72:FW81" si="324">AC72*4%</f>
        <v>968.14168154209369</v>
      </c>
      <c r="FX72" s="63">
        <f t="shared" si="163"/>
        <v>66.105224402635258</v>
      </c>
      <c r="FY72" s="63">
        <f t="shared" si="164"/>
        <v>29.747350981185864</v>
      </c>
      <c r="FZ72" s="63">
        <f t="shared" si="165"/>
        <v>322.71389384736455</v>
      </c>
      <c r="GA72" s="63">
        <f t="shared" si="166"/>
        <v>145.22125223131405</v>
      </c>
      <c r="GB72" s="90">
        <f t="shared" si="247"/>
        <v>64803.186374999968</v>
      </c>
      <c r="GC72" s="93">
        <f t="shared" si="168"/>
        <v>29161.433868749988</v>
      </c>
      <c r="GD72" s="94">
        <f t="shared" si="169"/>
        <v>29161.433868749988</v>
      </c>
    </row>
    <row r="73" spans="1:186" x14ac:dyDescent="0.5">
      <c r="A73" s="19" t="s">
        <v>262</v>
      </c>
      <c r="B73" s="19" t="s">
        <v>16</v>
      </c>
      <c r="C73" s="19" t="s">
        <v>140</v>
      </c>
      <c r="D73" s="19" t="s">
        <v>84</v>
      </c>
      <c r="E73" s="19" t="s">
        <v>150</v>
      </c>
      <c r="F73" s="85">
        <v>131349.32459999988</v>
      </c>
      <c r="G73" s="86">
        <v>59107.196069999947</v>
      </c>
      <c r="H73" s="86">
        <v>2.8000000000000003</v>
      </c>
      <c r="I73" s="63">
        <v>0</v>
      </c>
      <c r="J73" s="87">
        <f t="shared" ref="J73:J81" si="325">I73/F73</f>
        <v>0</v>
      </c>
      <c r="K73" s="88">
        <v>59107.196069999947</v>
      </c>
      <c r="L73" s="63">
        <f t="shared" si="248"/>
        <v>0</v>
      </c>
      <c r="M73" s="63">
        <v>0</v>
      </c>
      <c r="N73" s="87">
        <f t="shared" ref="N73:N81" si="326">M73/F73</f>
        <v>0</v>
      </c>
      <c r="O73" s="63">
        <f t="shared" ref="O73:O81" si="327">N73*G73</f>
        <v>0</v>
      </c>
      <c r="P73" s="63">
        <v>4197</v>
      </c>
      <c r="Q73" s="87">
        <f t="shared" ref="Q73:Q81" si="328">P73/F73</f>
        <v>3.1952962170008779E-2</v>
      </c>
      <c r="R73" s="63">
        <f t="shared" ref="R73:R81" si="329">Q73*G73</f>
        <v>1888.6499999999999</v>
      </c>
      <c r="S73" s="63">
        <v>0</v>
      </c>
      <c r="T73" s="87">
        <f t="shared" ref="T73:T81" si="330">S73/F73</f>
        <v>0</v>
      </c>
      <c r="U73" s="63">
        <f t="shared" ref="U73:U81" si="331">T73*G73</f>
        <v>0</v>
      </c>
      <c r="V73" s="63">
        <v>4197</v>
      </c>
      <c r="W73" s="63">
        <f t="shared" si="249"/>
        <v>1888.6499999999999</v>
      </c>
      <c r="X73" s="88">
        <v>5179.8588049656946</v>
      </c>
      <c r="Y73" s="87">
        <f t="shared" ref="Y73:Y81" si="332">X73/F73</f>
        <v>3.9435747543734988E-2</v>
      </c>
      <c r="Z73" s="88">
        <f t="shared" ref="Z73:Z81" si="333">Y73*G73</f>
        <v>2330.9364622345629</v>
      </c>
      <c r="AA73" s="88">
        <v>121972.46579503418</v>
      </c>
      <c r="AB73" s="87">
        <f t="shared" ref="AB73:AB81" si="334">AA73/F73</f>
        <v>0.92861129028625622</v>
      </c>
      <c r="AC73" s="88">
        <f t="shared" ref="AC73:AC81" si="335">AB73*G73</f>
        <v>54887.609607765386</v>
      </c>
      <c r="AD73" s="63">
        <f t="shared" si="250"/>
        <v>127152.32459999988</v>
      </c>
      <c r="AE73" s="63">
        <f t="shared" ref="AE73:AE81" si="336">SUM(Z73,AC73)</f>
        <v>57218.546069999946</v>
      </c>
      <c r="AF73" s="89">
        <f t="shared" si="251"/>
        <v>131349.32459999988</v>
      </c>
      <c r="AG73" s="89">
        <f t="shared" ref="AG73:AG81" si="337">W73+AE73</f>
        <v>59107.196069999947</v>
      </c>
      <c r="AH73" s="63">
        <f t="shared" si="252"/>
        <v>0</v>
      </c>
      <c r="AI73" s="63">
        <f t="shared" si="253"/>
        <v>0</v>
      </c>
      <c r="AJ73" s="63">
        <f t="shared" si="254"/>
        <v>755.45999999999992</v>
      </c>
      <c r="AK73" s="63">
        <f t="shared" si="255"/>
        <v>339.95699999999994</v>
      </c>
      <c r="AL73" s="63">
        <f t="shared" ref="AL73:AL81" si="338">AH73*15%</f>
        <v>0</v>
      </c>
      <c r="AM73" s="63">
        <f t="shared" ref="AM73:AM81" si="339">AI73*15%</f>
        <v>0</v>
      </c>
      <c r="AN73" s="63">
        <f t="shared" ref="AN73:AN81" si="340">AJ73*15%</f>
        <v>113.31899999999999</v>
      </c>
      <c r="AO73" s="63">
        <f t="shared" ref="AO73:AO81" si="341">AK73*15%</f>
        <v>50.993549999999992</v>
      </c>
      <c r="AP73" s="63">
        <f t="shared" si="256"/>
        <v>0</v>
      </c>
      <c r="AQ73" s="63">
        <f t="shared" si="257"/>
        <v>0</v>
      </c>
      <c r="AR73" s="63">
        <f t="shared" si="258"/>
        <v>923.34</v>
      </c>
      <c r="AS73" s="63">
        <f t="shared" si="259"/>
        <v>415.50299999999999</v>
      </c>
      <c r="AT73" s="63">
        <f t="shared" ref="AT73:AT81" si="342">AP73*15%</f>
        <v>0</v>
      </c>
      <c r="AU73" s="63">
        <f t="shared" ref="AU73:AU81" si="343">AQ73*15%</f>
        <v>0</v>
      </c>
      <c r="AV73" s="63">
        <f t="shared" ref="AV73:AV81" si="344">AR73*15%</f>
        <v>138.501</v>
      </c>
      <c r="AW73" s="63">
        <f t="shared" ref="AW73:AW81" si="345">AS73*15%</f>
        <v>62.325449999999996</v>
      </c>
      <c r="AX73" s="63">
        <f t="shared" si="260"/>
        <v>0</v>
      </c>
      <c r="AY73" s="63">
        <f t="shared" si="261"/>
        <v>0</v>
      </c>
      <c r="AZ73" s="63">
        <f t="shared" si="262"/>
        <v>923.34</v>
      </c>
      <c r="BA73" s="63">
        <f t="shared" si="263"/>
        <v>415.50299999999999</v>
      </c>
      <c r="BB73" s="63">
        <f t="shared" ref="BB73:BB81" si="346">AX73*15%</f>
        <v>0</v>
      </c>
      <c r="BC73" s="63">
        <f t="shared" ref="BC73:BC81" si="347">AY73*15%</f>
        <v>0</v>
      </c>
      <c r="BD73" s="63">
        <f t="shared" ref="BD73:BD81" si="348">AZ73*15%</f>
        <v>138.501</v>
      </c>
      <c r="BE73" s="63">
        <f t="shared" ref="BE73:BE81" si="349">BA73*15%</f>
        <v>62.325449999999996</v>
      </c>
      <c r="BF73" s="63">
        <f t="shared" si="264"/>
        <v>0</v>
      </c>
      <c r="BG73" s="63">
        <f t="shared" si="265"/>
        <v>0</v>
      </c>
      <c r="BH73" s="63">
        <f t="shared" si="266"/>
        <v>671.52</v>
      </c>
      <c r="BI73" s="63">
        <f t="shared" si="267"/>
        <v>302.18399999999997</v>
      </c>
      <c r="BJ73" s="63">
        <f t="shared" ref="BJ73:BJ81" si="350">BF73*15%</f>
        <v>0</v>
      </c>
      <c r="BK73" s="63">
        <f t="shared" ref="BK73:BK81" si="351">BG73*15%</f>
        <v>0</v>
      </c>
      <c r="BL73" s="63">
        <f t="shared" ref="BL73:BL81" si="352">BH73*15%</f>
        <v>100.72799999999999</v>
      </c>
      <c r="BM73" s="63">
        <f t="shared" ref="BM73:BM81" si="353">BI73*15%</f>
        <v>45.327599999999997</v>
      </c>
      <c r="BN73" s="63">
        <f t="shared" si="268"/>
        <v>0</v>
      </c>
      <c r="BO73" s="63">
        <f t="shared" si="269"/>
        <v>0</v>
      </c>
      <c r="BP73" s="63">
        <f t="shared" si="270"/>
        <v>713.49</v>
      </c>
      <c r="BQ73" s="63">
        <f t="shared" si="271"/>
        <v>321.07049999999998</v>
      </c>
      <c r="BR73" s="63">
        <f t="shared" ref="BR73:BR81" si="354">BN73*15%</f>
        <v>0</v>
      </c>
      <c r="BS73" s="63">
        <f t="shared" ref="BS73:BS81" si="355">BO73*15%</f>
        <v>0</v>
      </c>
      <c r="BT73" s="63">
        <f t="shared" ref="BT73:BT81" si="356">BP73*15%</f>
        <v>107.0235</v>
      </c>
      <c r="BU73" s="63">
        <f t="shared" ref="BU73:BU81" si="357">BQ73*15%</f>
        <v>48.160574999999994</v>
      </c>
      <c r="BV73" s="63">
        <f t="shared" si="272"/>
        <v>0</v>
      </c>
      <c r="BW73" s="63">
        <f t="shared" si="273"/>
        <v>0</v>
      </c>
      <c r="BX73" s="63">
        <f t="shared" si="274"/>
        <v>209.85000000000002</v>
      </c>
      <c r="BY73" s="63">
        <f t="shared" si="275"/>
        <v>94.432500000000005</v>
      </c>
      <c r="BZ73" s="63">
        <f t="shared" ref="BZ73:BZ81" si="358">BV73*15%</f>
        <v>0</v>
      </c>
      <c r="CA73" s="63">
        <f t="shared" ref="CA73:CA81" si="359">BW73*15%</f>
        <v>0</v>
      </c>
      <c r="CB73" s="63">
        <f t="shared" ref="CB73:CB81" si="360">BX73*15%</f>
        <v>31.477500000000003</v>
      </c>
      <c r="CC73" s="63">
        <f t="shared" ref="CC73:CC81" si="361">BY73*15%</f>
        <v>14.164875</v>
      </c>
      <c r="CD73" s="90">
        <f t="shared" ref="CD73:CD81" si="362">SUM(AH73,AJ73,AP73,AR73,AX73,AZ73,BF73,BH73,BN73,BP73,BV73,BX73)</f>
        <v>4197</v>
      </c>
      <c r="CE73" s="90">
        <f t="shared" ref="CE73:CE81" si="363">SUM(AI73,AK73,AQ73,AS73,AY73,BA73,BG73,BI73,BO73,BQ73,BW73,BY73)</f>
        <v>1888.65</v>
      </c>
      <c r="CF73" s="63">
        <f t="shared" si="276"/>
        <v>0</v>
      </c>
      <c r="CG73" s="63">
        <f t="shared" si="277"/>
        <v>0</v>
      </c>
      <c r="CH73" s="63">
        <f t="shared" si="278"/>
        <v>0</v>
      </c>
      <c r="CI73" s="63">
        <f t="shared" si="279"/>
        <v>0</v>
      </c>
      <c r="CJ73" s="63">
        <f t="shared" ref="CJ73:CJ81" si="364">CF73*15%</f>
        <v>0</v>
      </c>
      <c r="CK73" s="63">
        <f t="shared" ref="CK73:CK81" si="365">CG73*15%</f>
        <v>0</v>
      </c>
      <c r="CL73" s="63">
        <f t="shared" ref="CL73:CL81" si="366">CH73*15%</f>
        <v>0</v>
      </c>
      <c r="CM73" s="63">
        <f t="shared" ref="CM73:CM81" si="367">CI73*15%</f>
        <v>0</v>
      </c>
      <c r="CN73" s="63">
        <f t="shared" si="280"/>
        <v>0</v>
      </c>
      <c r="CO73" s="63">
        <f t="shared" si="281"/>
        <v>0</v>
      </c>
      <c r="CP73" s="63">
        <f t="shared" si="282"/>
        <v>0</v>
      </c>
      <c r="CQ73" s="63">
        <f t="shared" si="283"/>
        <v>0</v>
      </c>
      <c r="CR73" s="63">
        <f t="shared" ref="CR73:CR81" si="368">CN73*15%</f>
        <v>0</v>
      </c>
      <c r="CS73" s="63">
        <f t="shared" ref="CS73:CS81" si="369">CO73*15%</f>
        <v>0</v>
      </c>
      <c r="CT73" s="63">
        <f t="shared" ref="CT73:CT81" si="370">CP73*15%</f>
        <v>0</v>
      </c>
      <c r="CU73" s="63">
        <f t="shared" ref="CU73:CU81" si="371">CQ73*15%</f>
        <v>0</v>
      </c>
      <c r="CV73" s="63">
        <f t="shared" si="284"/>
        <v>0</v>
      </c>
      <c r="CW73" s="63">
        <f t="shared" si="285"/>
        <v>0</v>
      </c>
      <c r="CX73" s="63">
        <f t="shared" si="286"/>
        <v>0</v>
      </c>
      <c r="CY73" s="63">
        <f t="shared" si="287"/>
        <v>0</v>
      </c>
      <c r="CZ73" s="63">
        <f t="shared" ref="CZ73:CZ81" si="372">CV73*15%</f>
        <v>0</v>
      </c>
      <c r="DA73" s="63">
        <f t="shared" ref="DA73:DA81" si="373">CW73*15%</f>
        <v>0</v>
      </c>
      <c r="DB73" s="63">
        <f t="shared" ref="DB73:DB81" si="374">CX73*15%</f>
        <v>0</v>
      </c>
      <c r="DC73" s="63">
        <f t="shared" ref="DC73:DC81" si="375">CY73*15%</f>
        <v>0</v>
      </c>
      <c r="DD73" s="63">
        <f t="shared" si="288"/>
        <v>0</v>
      </c>
      <c r="DE73" s="63">
        <f t="shared" si="289"/>
        <v>0</v>
      </c>
      <c r="DF73" s="63">
        <f t="shared" si="290"/>
        <v>0</v>
      </c>
      <c r="DG73" s="63">
        <f t="shared" si="291"/>
        <v>0</v>
      </c>
      <c r="DH73" s="63">
        <f t="shared" ref="DH73:DH81" si="376">DD73*15%</f>
        <v>0</v>
      </c>
      <c r="DI73" s="63">
        <f t="shared" ref="DI73:DI81" si="377">DE73*15%</f>
        <v>0</v>
      </c>
      <c r="DJ73" s="63">
        <f t="shared" ref="DJ73:DJ81" si="378">DF73*15%</f>
        <v>0</v>
      </c>
      <c r="DK73" s="63">
        <f t="shared" ref="DK73:DK81" si="379">DG73*15%</f>
        <v>0</v>
      </c>
      <c r="DL73" s="63">
        <f t="shared" si="292"/>
        <v>0</v>
      </c>
      <c r="DM73" s="63">
        <f t="shared" si="293"/>
        <v>0</v>
      </c>
      <c r="DN73" s="63">
        <f t="shared" si="294"/>
        <v>0</v>
      </c>
      <c r="DO73" s="63">
        <f t="shared" si="295"/>
        <v>0</v>
      </c>
      <c r="DP73" s="63">
        <f t="shared" ref="DP73:DP81" si="380">DL73*15%</f>
        <v>0</v>
      </c>
      <c r="DQ73" s="63">
        <f t="shared" ref="DQ73:DQ81" si="381">DM73*15%</f>
        <v>0</v>
      </c>
      <c r="DR73" s="63">
        <f t="shared" ref="DR73:DR81" si="382">DN73*15%</f>
        <v>0</v>
      </c>
      <c r="DS73" s="63">
        <f t="shared" ref="DS73:DS81" si="383">DO73*15%</f>
        <v>0</v>
      </c>
      <c r="DT73" s="63">
        <f t="shared" si="296"/>
        <v>0</v>
      </c>
      <c r="DU73" s="63">
        <f t="shared" si="297"/>
        <v>0</v>
      </c>
      <c r="DV73" s="63">
        <f t="shared" si="298"/>
        <v>0</v>
      </c>
      <c r="DW73" s="63">
        <f t="shared" si="299"/>
        <v>0</v>
      </c>
      <c r="DX73" s="63">
        <f t="shared" ref="DX73:DX81" si="384">DT73*15%</f>
        <v>0</v>
      </c>
      <c r="DY73" s="63">
        <f t="shared" ref="DY73:DY81" si="385">DU73*15%</f>
        <v>0</v>
      </c>
      <c r="DZ73" s="63">
        <f t="shared" ref="DZ73:DZ81" si="386">DV73*15%</f>
        <v>0</v>
      </c>
      <c r="EA73" s="63">
        <f t="shared" ref="EA73:EA81" si="387">DW73*15%</f>
        <v>0</v>
      </c>
      <c r="EB73" s="90">
        <f t="shared" ref="EB73:EB81" si="388">SUM(CF73,CH73,CN73,CP73,CV73,CX73,DD73,DF73,DL73,DN73,DT73,DV73)</f>
        <v>0</v>
      </c>
      <c r="EC73" s="90">
        <f t="shared" ref="EC73:EC81" si="389">SUM(CG73,CI73,CO73,CQ73,CW73,CY73,DE73,DG73,DM73,DO73,DU73,DW73)</f>
        <v>0</v>
      </c>
      <c r="ED73" s="91">
        <f t="shared" si="300"/>
        <v>4197</v>
      </c>
      <c r="EE73" s="92">
        <f t="shared" ref="EE73:EE81" si="390">CE73+EC73</f>
        <v>1888.65</v>
      </c>
      <c r="EF73" s="63">
        <f t="shared" si="301"/>
        <v>932.37458489382504</v>
      </c>
      <c r="EG73" s="63">
        <f t="shared" si="302"/>
        <v>419.5685632022213</v>
      </c>
      <c r="EH73" s="63">
        <f t="shared" si="303"/>
        <v>21955.043843106152</v>
      </c>
      <c r="EI73" s="63">
        <f t="shared" si="304"/>
        <v>9879.769729397769</v>
      </c>
      <c r="EJ73" s="63">
        <f t="shared" ref="EJ73:EJ81" si="391">EF73*15%</f>
        <v>139.85618773407376</v>
      </c>
      <c r="EK73" s="63">
        <f t="shared" ref="EK73:EK81" si="392">EG73*15%</f>
        <v>62.935284480333195</v>
      </c>
      <c r="EL73" s="63">
        <f t="shared" ref="EL73:EL81" si="393">EH73*15%</f>
        <v>3293.2565764659225</v>
      </c>
      <c r="EM73" s="63">
        <f t="shared" ref="EM73:EM81" si="394">EI73*15%</f>
        <v>1481.9654594096653</v>
      </c>
      <c r="EN73" s="63">
        <f t="shared" si="305"/>
        <v>1139.5689370924529</v>
      </c>
      <c r="EO73" s="63">
        <f t="shared" si="306"/>
        <v>512.80602169160386</v>
      </c>
      <c r="EP73" s="63">
        <f t="shared" si="307"/>
        <v>26833.942474907519</v>
      </c>
      <c r="EQ73" s="63">
        <f t="shared" si="308"/>
        <v>12075.274113708385</v>
      </c>
      <c r="ER73" s="63">
        <f t="shared" ref="ER73:ER81" si="395">EN73*15%</f>
        <v>170.93534056386792</v>
      </c>
      <c r="ES73" s="63">
        <f t="shared" ref="ES73:ES81" si="396">EO73*15%</f>
        <v>76.920903253740576</v>
      </c>
      <c r="ET73" s="63">
        <f t="shared" ref="ET73:ET81" si="397">EP73*15%</f>
        <v>4025.0913712361275</v>
      </c>
      <c r="EU73" s="63">
        <f t="shared" ref="EU73:EU81" si="398">EQ73*15%</f>
        <v>1811.2911170562577</v>
      </c>
      <c r="EV73" s="63">
        <f t="shared" si="309"/>
        <v>1191.3675251421098</v>
      </c>
      <c r="EW73" s="63">
        <f t="shared" si="310"/>
        <v>536.11538631394944</v>
      </c>
      <c r="EX73" s="63">
        <f t="shared" si="311"/>
        <v>28053.667132857863</v>
      </c>
      <c r="EY73" s="63">
        <f t="shared" si="312"/>
        <v>12624.150209786039</v>
      </c>
      <c r="EZ73" s="63">
        <f t="shared" ref="EZ73:EZ81" si="399">EV73*15%</f>
        <v>178.70512877131645</v>
      </c>
      <c r="FA73" s="63">
        <f t="shared" ref="FA73:FA81" si="400">EW73*15%</f>
        <v>80.417307947092411</v>
      </c>
      <c r="FB73" s="63">
        <f t="shared" ref="FB73:FB81" si="401">EX73*15%</f>
        <v>4208.0500699286795</v>
      </c>
      <c r="FC73" s="63">
        <f t="shared" ref="FC73:FC81" si="402">EY73*15%</f>
        <v>1893.6225314679059</v>
      </c>
      <c r="FD73" s="63">
        <f t="shared" si="313"/>
        <v>828.77740879451119</v>
      </c>
      <c r="FE73" s="63">
        <f t="shared" si="314"/>
        <v>372.94983395753007</v>
      </c>
      <c r="FF73" s="63">
        <f t="shared" si="315"/>
        <v>19515.594527205471</v>
      </c>
      <c r="FG73" s="63">
        <f t="shared" si="316"/>
        <v>8782.0175372424619</v>
      </c>
      <c r="FH73" s="63">
        <f t="shared" ref="FH73:FH81" si="403">FD73*15%</f>
        <v>124.31661131917667</v>
      </c>
      <c r="FI73" s="63">
        <f t="shared" ref="FI73:FI81" si="404">FE73*15%</f>
        <v>55.942475093629511</v>
      </c>
      <c r="FJ73" s="63">
        <f t="shared" ref="FJ73:FJ81" si="405">FF73*15%</f>
        <v>2927.3391790808205</v>
      </c>
      <c r="FK73" s="63">
        <f t="shared" ref="FK73:FK81" si="406">FG73*15%</f>
        <v>1317.3026305863693</v>
      </c>
      <c r="FL73" s="63">
        <f t="shared" si="317"/>
        <v>880.57599684416812</v>
      </c>
      <c r="FM73" s="63">
        <f t="shared" si="318"/>
        <v>396.25919857987572</v>
      </c>
      <c r="FN73" s="63">
        <f t="shared" si="319"/>
        <v>20735.319185155811</v>
      </c>
      <c r="FO73" s="63">
        <f t="shared" si="320"/>
        <v>9330.8936333201164</v>
      </c>
      <c r="FP73" s="63">
        <f t="shared" ref="FP73:FP81" si="407">FL73*15%</f>
        <v>132.0863995266252</v>
      </c>
      <c r="FQ73" s="63">
        <f t="shared" ref="FQ73:FQ81" si="408">FM73*15%</f>
        <v>59.438879786981353</v>
      </c>
      <c r="FR73" s="63">
        <f t="shared" ref="FR73:FR81" si="409">FN73*15%</f>
        <v>3110.2978777733715</v>
      </c>
      <c r="FS73" s="63">
        <f t="shared" ref="FS73:FS81" si="410">FO73*15%</f>
        <v>1399.6340449980173</v>
      </c>
      <c r="FT73" s="63">
        <f t="shared" si="321"/>
        <v>207.1943521986278</v>
      </c>
      <c r="FU73" s="63">
        <f t="shared" si="322"/>
        <v>93.237458489382519</v>
      </c>
      <c r="FV73" s="63">
        <f t="shared" si="323"/>
        <v>4878.8986318013676</v>
      </c>
      <c r="FW73" s="63">
        <f t="shared" si="324"/>
        <v>2195.5043843106155</v>
      </c>
      <c r="FX73" s="63">
        <f t="shared" ref="FX73:FX81" si="411">FT73*15%</f>
        <v>31.079152829794168</v>
      </c>
      <c r="FY73" s="63">
        <f t="shared" ref="FY73:FY81" si="412">FU73*15%</f>
        <v>13.985618773407378</v>
      </c>
      <c r="FZ73" s="63">
        <f t="shared" ref="FZ73:FZ81" si="413">FV73*15%</f>
        <v>731.83479477020512</v>
      </c>
      <c r="GA73" s="63">
        <f t="shared" ref="GA73:GA81" si="414">FW73*15%</f>
        <v>329.32565764659233</v>
      </c>
      <c r="GB73" s="90">
        <f t="shared" ref="GB73:GB81" si="415">SUM(EF73,EH73,EN73,EP73,EV73,EX73,FD73,FF73,FL73,FN73,FT73,FV73)</f>
        <v>127152.32459999986</v>
      </c>
      <c r="GC73" s="93">
        <f t="shared" ref="GC73:GC81" si="416">SUM(EG73,EI73,EO73,EQ73,EW73,EY73,FE73,FG73,FM73,FO73,FU73,FW73)</f>
        <v>57218.54606999996</v>
      </c>
      <c r="GD73" s="94">
        <f t="shared" ref="GD73:GD81" si="417">EE73+GC73</f>
        <v>59107.196069999962</v>
      </c>
    </row>
    <row r="74" spans="1:186" x14ac:dyDescent="0.5">
      <c r="A74" s="19" t="s">
        <v>257</v>
      </c>
      <c r="B74" s="19" t="s">
        <v>20</v>
      </c>
      <c r="C74" s="19" t="s">
        <v>133</v>
      </c>
      <c r="D74" s="19" t="s">
        <v>85</v>
      </c>
      <c r="E74" s="19" t="s">
        <v>151</v>
      </c>
      <c r="F74" s="85">
        <v>83572.797824999972</v>
      </c>
      <c r="G74" s="86">
        <v>37607.759021249985</v>
      </c>
      <c r="H74" s="86">
        <v>2.6000000000000005</v>
      </c>
      <c r="I74" s="63">
        <v>0</v>
      </c>
      <c r="J74" s="87">
        <f t="shared" si="325"/>
        <v>0</v>
      </c>
      <c r="K74" s="88">
        <v>37607.759021249985</v>
      </c>
      <c r="L74" s="63">
        <f t="shared" si="248"/>
        <v>0</v>
      </c>
      <c r="M74" s="63">
        <v>0</v>
      </c>
      <c r="N74" s="87">
        <f t="shared" si="326"/>
        <v>0</v>
      </c>
      <c r="O74" s="63">
        <f t="shared" si="327"/>
        <v>0</v>
      </c>
      <c r="P74" s="63">
        <v>0</v>
      </c>
      <c r="Q74" s="87">
        <f t="shared" si="328"/>
        <v>0</v>
      </c>
      <c r="R74" s="63">
        <f t="shared" si="329"/>
        <v>0</v>
      </c>
      <c r="S74" s="63">
        <v>0</v>
      </c>
      <c r="T74" s="87">
        <f t="shared" si="330"/>
        <v>0</v>
      </c>
      <c r="U74" s="63">
        <f t="shared" si="331"/>
        <v>0</v>
      </c>
      <c r="V74" s="63">
        <v>0</v>
      </c>
      <c r="W74" s="63">
        <f t="shared" si="249"/>
        <v>0</v>
      </c>
      <c r="X74" s="88">
        <v>16485.971167638538</v>
      </c>
      <c r="Y74" s="87">
        <f t="shared" si="332"/>
        <v>0.19726479903377034</v>
      </c>
      <c r="Z74" s="88">
        <f t="shared" si="333"/>
        <v>7418.6870254373416</v>
      </c>
      <c r="AA74" s="88">
        <v>67086.826657361438</v>
      </c>
      <c r="AB74" s="87">
        <f t="shared" si="334"/>
        <v>0.80273520096622974</v>
      </c>
      <c r="AC74" s="88">
        <f t="shared" si="335"/>
        <v>30189.071995812646</v>
      </c>
      <c r="AD74" s="63">
        <f t="shared" si="250"/>
        <v>83572.797824999972</v>
      </c>
      <c r="AE74" s="63">
        <f t="shared" si="336"/>
        <v>37607.759021249985</v>
      </c>
      <c r="AF74" s="89">
        <f t="shared" si="251"/>
        <v>83572.797824999972</v>
      </c>
      <c r="AG74" s="89">
        <f t="shared" si="337"/>
        <v>37607.759021249985</v>
      </c>
      <c r="AH74" s="63">
        <f t="shared" si="252"/>
        <v>0</v>
      </c>
      <c r="AI74" s="63">
        <f t="shared" si="253"/>
        <v>0</v>
      </c>
      <c r="AJ74" s="63">
        <f t="shared" si="254"/>
        <v>0</v>
      </c>
      <c r="AK74" s="63">
        <f t="shared" si="255"/>
        <v>0</v>
      </c>
      <c r="AL74" s="63">
        <f t="shared" si="338"/>
        <v>0</v>
      </c>
      <c r="AM74" s="63">
        <f t="shared" si="339"/>
        <v>0</v>
      </c>
      <c r="AN74" s="63">
        <f t="shared" si="340"/>
        <v>0</v>
      </c>
      <c r="AO74" s="63">
        <f t="shared" si="341"/>
        <v>0</v>
      </c>
      <c r="AP74" s="63">
        <f t="shared" si="256"/>
        <v>0</v>
      </c>
      <c r="AQ74" s="63">
        <f t="shared" si="257"/>
        <v>0</v>
      </c>
      <c r="AR74" s="63">
        <f t="shared" si="258"/>
        <v>0</v>
      </c>
      <c r="AS74" s="63">
        <f t="shared" si="259"/>
        <v>0</v>
      </c>
      <c r="AT74" s="63">
        <f t="shared" si="342"/>
        <v>0</v>
      </c>
      <c r="AU74" s="63">
        <f t="shared" si="343"/>
        <v>0</v>
      </c>
      <c r="AV74" s="63">
        <f t="shared" si="344"/>
        <v>0</v>
      </c>
      <c r="AW74" s="63">
        <f t="shared" si="345"/>
        <v>0</v>
      </c>
      <c r="AX74" s="63">
        <f t="shared" si="260"/>
        <v>0</v>
      </c>
      <c r="AY74" s="63">
        <f t="shared" si="261"/>
        <v>0</v>
      </c>
      <c r="AZ74" s="63">
        <f t="shared" si="262"/>
        <v>0</v>
      </c>
      <c r="BA74" s="63">
        <f t="shared" si="263"/>
        <v>0</v>
      </c>
      <c r="BB74" s="63">
        <f t="shared" si="346"/>
        <v>0</v>
      </c>
      <c r="BC74" s="63">
        <f t="shared" si="347"/>
        <v>0</v>
      </c>
      <c r="BD74" s="63">
        <f t="shared" si="348"/>
        <v>0</v>
      </c>
      <c r="BE74" s="63">
        <f t="shared" si="349"/>
        <v>0</v>
      </c>
      <c r="BF74" s="63">
        <f t="shared" si="264"/>
        <v>0</v>
      </c>
      <c r="BG74" s="63">
        <f t="shared" si="265"/>
        <v>0</v>
      </c>
      <c r="BH74" s="63">
        <f t="shared" si="266"/>
        <v>0</v>
      </c>
      <c r="BI74" s="63">
        <f t="shared" si="267"/>
        <v>0</v>
      </c>
      <c r="BJ74" s="63">
        <f t="shared" si="350"/>
        <v>0</v>
      </c>
      <c r="BK74" s="63">
        <f t="shared" si="351"/>
        <v>0</v>
      </c>
      <c r="BL74" s="63">
        <f t="shared" si="352"/>
        <v>0</v>
      </c>
      <c r="BM74" s="63">
        <f t="shared" si="353"/>
        <v>0</v>
      </c>
      <c r="BN74" s="63">
        <f t="shared" si="268"/>
        <v>0</v>
      </c>
      <c r="BO74" s="63">
        <f t="shared" si="269"/>
        <v>0</v>
      </c>
      <c r="BP74" s="63">
        <f t="shared" si="270"/>
        <v>0</v>
      </c>
      <c r="BQ74" s="63">
        <f t="shared" si="271"/>
        <v>0</v>
      </c>
      <c r="BR74" s="63">
        <f t="shared" si="354"/>
        <v>0</v>
      </c>
      <c r="BS74" s="63">
        <f t="shared" si="355"/>
        <v>0</v>
      </c>
      <c r="BT74" s="63">
        <f t="shared" si="356"/>
        <v>0</v>
      </c>
      <c r="BU74" s="63">
        <f t="shared" si="357"/>
        <v>0</v>
      </c>
      <c r="BV74" s="63">
        <f t="shared" si="272"/>
        <v>0</v>
      </c>
      <c r="BW74" s="63">
        <f t="shared" si="273"/>
        <v>0</v>
      </c>
      <c r="BX74" s="63">
        <f t="shared" si="274"/>
        <v>0</v>
      </c>
      <c r="BY74" s="63">
        <f t="shared" si="275"/>
        <v>0</v>
      </c>
      <c r="BZ74" s="63">
        <f t="shared" si="358"/>
        <v>0</v>
      </c>
      <c r="CA74" s="63">
        <f t="shared" si="359"/>
        <v>0</v>
      </c>
      <c r="CB74" s="63">
        <f t="shared" si="360"/>
        <v>0</v>
      </c>
      <c r="CC74" s="63">
        <f t="shared" si="361"/>
        <v>0</v>
      </c>
      <c r="CD74" s="90">
        <f t="shared" si="362"/>
        <v>0</v>
      </c>
      <c r="CE74" s="90">
        <f t="shared" si="363"/>
        <v>0</v>
      </c>
      <c r="CF74" s="63">
        <f t="shared" si="276"/>
        <v>0</v>
      </c>
      <c r="CG74" s="63">
        <f t="shared" si="277"/>
        <v>0</v>
      </c>
      <c r="CH74" s="63">
        <f t="shared" si="278"/>
        <v>0</v>
      </c>
      <c r="CI74" s="63">
        <f t="shared" si="279"/>
        <v>0</v>
      </c>
      <c r="CJ74" s="63">
        <f t="shared" si="364"/>
        <v>0</v>
      </c>
      <c r="CK74" s="63">
        <f t="shared" si="365"/>
        <v>0</v>
      </c>
      <c r="CL74" s="63">
        <f t="shared" si="366"/>
        <v>0</v>
      </c>
      <c r="CM74" s="63">
        <f t="shared" si="367"/>
        <v>0</v>
      </c>
      <c r="CN74" s="63">
        <f t="shared" si="280"/>
        <v>0</v>
      </c>
      <c r="CO74" s="63">
        <f t="shared" si="281"/>
        <v>0</v>
      </c>
      <c r="CP74" s="63">
        <f t="shared" si="282"/>
        <v>0</v>
      </c>
      <c r="CQ74" s="63">
        <f t="shared" si="283"/>
        <v>0</v>
      </c>
      <c r="CR74" s="63">
        <f t="shared" si="368"/>
        <v>0</v>
      </c>
      <c r="CS74" s="63">
        <f t="shared" si="369"/>
        <v>0</v>
      </c>
      <c r="CT74" s="63">
        <f t="shared" si="370"/>
        <v>0</v>
      </c>
      <c r="CU74" s="63">
        <f t="shared" si="371"/>
        <v>0</v>
      </c>
      <c r="CV74" s="63">
        <f t="shared" si="284"/>
        <v>0</v>
      </c>
      <c r="CW74" s="63">
        <f t="shared" si="285"/>
        <v>0</v>
      </c>
      <c r="CX74" s="63">
        <f t="shared" si="286"/>
        <v>0</v>
      </c>
      <c r="CY74" s="63">
        <f t="shared" si="287"/>
        <v>0</v>
      </c>
      <c r="CZ74" s="63">
        <f t="shared" si="372"/>
        <v>0</v>
      </c>
      <c r="DA74" s="63">
        <f t="shared" si="373"/>
        <v>0</v>
      </c>
      <c r="DB74" s="63">
        <f t="shared" si="374"/>
        <v>0</v>
      </c>
      <c r="DC74" s="63">
        <f t="shared" si="375"/>
        <v>0</v>
      </c>
      <c r="DD74" s="63">
        <f t="shared" si="288"/>
        <v>0</v>
      </c>
      <c r="DE74" s="63">
        <f t="shared" si="289"/>
        <v>0</v>
      </c>
      <c r="DF74" s="63">
        <f t="shared" si="290"/>
        <v>0</v>
      </c>
      <c r="DG74" s="63">
        <f t="shared" si="291"/>
        <v>0</v>
      </c>
      <c r="DH74" s="63">
        <f t="shared" si="376"/>
        <v>0</v>
      </c>
      <c r="DI74" s="63">
        <f t="shared" si="377"/>
        <v>0</v>
      </c>
      <c r="DJ74" s="63">
        <f t="shared" si="378"/>
        <v>0</v>
      </c>
      <c r="DK74" s="63">
        <f t="shared" si="379"/>
        <v>0</v>
      </c>
      <c r="DL74" s="63">
        <f t="shared" si="292"/>
        <v>0</v>
      </c>
      <c r="DM74" s="63">
        <f t="shared" si="293"/>
        <v>0</v>
      </c>
      <c r="DN74" s="63">
        <f t="shared" si="294"/>
        <v>0</v>
      </c>
      <c r="DO74" s="63">
        <f t="shared" si="295"/>
        <v>0</v>
      </c>
      <c r="DP74" s="63">
        <f t="shared" si="380"/>
        <v>0</v>
      </c>
      <c r="DQ74" s="63">
        <f t="shared" si="381"/>
        <v>0</v>
      </c>
      <c r="DR74" s="63">
        <f t="shared" si="382"/>
        <v>0</v>
      </c>
      <c r="DS74" s="63">
        <f t="shared" si="383"/>
        <v>0</v>
      </c>
      <c r="DT74" s="63">
        <f t="shared" si="296"/>
        <v>0</v>
      </c>
      <c r="DU74" s="63">
        <f t="shared" si="297"/>
        <v>0</v>
      </c>
      <c r="DV74" s="63">
        <f t="shared" si="298"/>
        <v>0</v>
      </c>
      <c r="DW74" s="63">
        <f t="shared" si="299"/>
        <v>0</v>
      </c>
      <c r="DX74" s="63">
        <f t="shared" si="384"/>
        <v>0</v>
      </c>
      <c r="DY74" s="63">
        <f t="shared" si="385"/>
        <v>0</v>
      </c>
      <c r="DZ74" s="63">
        <f t="shared" si="386"/>
        <v>0</v>
      </c>
      <c r="EA74" s="63">
        <f t="shared" si="387"/>
        <v>0</v>
      </c>
      <c r="EB74" s="90">
        <f t="shared" si="388"/>
        <v>0</v>
      </c>
      <c r="EC74" s="90">
        <f t="shared" si="389"/>
        <v>0</v>
      </c>
      <c r="ED74" s="91">
        <f t="shared" si="300"/>
        <v>0</v>
      </c>
      <c r="EE74" s="92">
        <f t="shared" si="390"/>
        <v>0</v>
      </c>
      <c r="EF74" s="63">
        <f t="shared" si="301"/>
        <v>2967.4748101749365</v>
      </c>
      <c r="EG74" s="63">
        <f t="shared" si="302"/>
        <v>1335.3636645787215</v>
      </c>
      <c r="EH74" s="63">
        <f t="shared" si="303"/>
        <v>12075.628798325059</v>
      </c>
      <c r="EI74" s="63">
        <f t="shared" si="304"/>
        <v>5434.0329592462758</v>
      </c>
      <c r="EJ74" s="63">
        <f t="shared" si="391"/>
        <v>445.12122152624045</v>
      </c>
      <c r="EK74" s="63">
        <f t="shared" si="392"/>
        <v>200.3045496868082</v>
      </c>
      <c r="EL74" s="63">
        <f t="shared" si="393"/>
        <v>1811.3443197487588</v>
      </c>
      <c r="EM74" s="63">
        <f t="shared" si="394"/>
        <v>815.10494388694133</v>
      </c>
      <c r="EN74" s="63">
        <f t="shared" si="305"/>
        <v>3626.9136568804784</v>
      </c>
      <c r="EO74" s="63">
        <f t="shared" si="306"/>
        <v>1632.1111455962152</v>
      </c>
      <c r="EP74" s="63">
        <f t="shared" si="307"/>
        <v>14759.101864619517</v>
      </c>
      <c r="EQ74" s="63">
        <f t="shared" si="308"/>
        <v>6641.5958390787819</v>
      </c>
      <c r="ER74" s="63">
        <f t="shared" si="395"/>
        <v>544.03704853207171</v>
      </c>
      <c r="ES74" s="63">
        <f t="shared" si="396"/>
        <v>244.81667183943227</v>
      </c>
      <c r="ET74" s="63">
        <f t="shared" si="397"/>
        <v>2213.8652796929273</v>
      </c>
      <c r="EU74" s="63">
        <f t="shared" si="398"/>
        <v>996.23937586181728</v>
      </c>
      <c r="EV74" s="63">
        <f t="shared" si="309"/>
        <v>3791.7733685568637</v>
      </c>
      <c r="EW74" s="63">
        <f t="shared" si="310"/>
        <v>1706.2980158505886</v>
      </c>
      <c r="EX74" s="63">
        <f t="shared" si="311"/>
        <v>15429.970131193131</v>
      </c>
      <c r="EY74" s="63">
        <f t="shared" si="312"/>
        <v>6943.4865590369091</v>
      </c>
      <c r="EZ74" s="63">
        <f t="shared" si="399"/>
        <v>568.76600528352958</v>
      </c>
      <c r="FA74" s="63">
        <f t="shared" si="400"/>
        <v>255.94470237758827</v>
      </c>
      <c r="FB74" s="63">
        <f t="shared" si="401"/>
        <v>2314.4955196789697</v>
      </c>
      <c r="FC74" s="63">
        <f t="shared" si="402"/>
        <v>1041.5229838555363</v>
      </c>
      <c r="FD74" s="63">
        <f t="shared" si="313"/>
        <v>2637.7553868221662</v>
      </c>
      <c r="FE74" s="63">
        <f t="shared" si="314"/>
        <v>1186.9899240699747</v>
      </c>
      <c r="FF74" s="63">
        <f t="shared" si="315"/>
        <v>10733.89226517783</v>
      </c>
      <c r="FG74" s="63">
        <f t="shared" si="316"/>
        <v>4830.2515193300233</v>
      </c>
      <c r="FH74" s="63">
        <f t="shared" si="403"/>
        <v>395.66330802332493</v>
      </c>
      <c r="FI74" s="63">
        <f t="shared" si="404"/>
        <v>178.04848861049621</v>
      </c>
      <c r="FJ74" s="63">
        <f t="shared" si="405"/>
        <v>1610.0838397766745</v>
      </c>
      <c r="FK74" s="63">
        <f t="shared" si="406"/>
        <v>724.53772789950347</v>
      </c>
      <c r="FL74" s="63">
        <f t="shared" si="317"/>
        <v>2802.6150984985516</v>
      </c>
      <c r="FM74" s="63">
        <f t="shared" si="318"/>
        <v>1261.1767943243481</v>
      </c>
      <c r="FN74" s="63">
        <f t="shared" si="319"/>
        <v>11404.760531751444</v>
      </c>
      <c r="FO74" s="63">
        <f t="shared" si="320"/>
        <v>5132.1422392881504</v>
      </c>
      <c r="FP74" s="63">
        <f t="shared" si="407"/>
        <v>420.39226477478275</v>
      </c>
      <c r="FQ74" s="63">
        <f t="shared" si="408"/>
        <v>189.1765191486522</v>
      </c>
      <c r="FR74" s="63">
        <f t="shared" si="409"/>
        <v>1710.7140797627167</v>
      </c>
      <c r="FS74" s="63">
        <f t="shared" si="410"/>
        <v>769.82133589322257</v>
      </c>
      <c r="FT74" s="63">
        <f t="shared" si="321"/>
        <v>659.43884670554155</v>
      </c>
      <c r="FU74" s="63">
        <f t="shared" si="322"/>
        <v>296.74748101749367</v>
      </c>
      <c r="FV74" s="63">
        <f t="shared" si="323"/>
        <v>2683.4730662944576</v>
      </c>
      <c r="FW74" s="63">
        <f t="shared" si="324"/>
        <v>1207.5628798325058</v>
      </c>
      <c r="FX74" s="63">
        <f t="shared" si="411"/>
        <v>98.915827005831233</v>
      </c>
      <c r="FY74" s="63">
        <f t="shared" si="412"/>
        <v>44.512122152624052</v>
      </c>
      <c r="FZ74" s="63">
        <f t="shared" si="413"/>
        <v>402.52095994416862</v>
      </c>
      <c r="GA74" s="63">
        <f t="shared" si="414"/>
        <v>181.13443197487587</v>
      </c>
      <c r="GB74" s="90">
        <f t="shared" si="415"/>
        <v>83572.797824999987</v>
      </c>
      <c r="GC74" s="93">
        <f t="shared" si="416"/>
        <v>37607.759021249985</v>
      </c>
      <c r="GD74" s="94">
        <f t="shared" si="417"/>
        <v>37607.759021249985</v>
      </c>
    </row>
    <row r="75" spans="1:186" x14ac:dyDescent="0.5">
      <c r="A75" s="19" t="s">
        <v>263</v>
      </c>
      <c r="B75" s="19" t="s">
        <v>73</v>
      </c>
      <c r="C75" s="19" t="s">
        <v>146</v>
      </c>
      <c r="D75" s="19" t="s">
        <v>87</v>
      </c>
      <c r="E75" s="19" t="s">
        <v>152</v>
      </c>
      <c r="F75" s="85">
        <v>148669.4145499999</v>
      </c>
      <c r="G75" s="86">
        <v>96635.119457499939</v>
      </c>
      <c r="H75" s="86">
        <v>5</v>
      </c>
      <c r="I75" s="63">
        <v>0</v>
      </c>
      <c r="J75" s="87">
        <f t="shared" si="325"/>
        <v>0</v>
      </c>
      <c r="K75" s="88">
        <v>96635.119457499939</v>
      </c>
      <c r="L75" s="63">
        <f t="shared" si="248"/>
        <v>0</v>
      </c>
      <c r="M75" s="63">
        <v>0</v>
      </c>
      <c r="N75" s="87">
        <f t="shared" si="326"/>
        <v>0</v>
      </c>
      <c r="O75" s="63">
        <f t="shared" si="327"/>
        <v>0</v>
      </c>
      <c r="P75" s="63">
        <v>0</v>
      </c>
      <c r="Q75" s="87">
        <f t="shared" si="328"/>
        <v>0</v>
      </c>
      <c r="R75" s="63">
        <f t="shared" si="329"/>
        <v>0</v>
      </c>
      <c r="S75" s="63">
        <v>0</v>
      </c>
      <c r="T75" s="87">
        <f t="shared" si="330"/>
        <v>0</v>
      </c>
      <c r="U75" s="63">
        <f t="shared" si="331"/>
        <v>0</v>
      </c>
      <c r="V75" s="63">
        <v>0</v>
      </c>
      <c r="W75" s="63">
        <f t="shared" si="249"/>
        <v>0</v>
      </c>
      <c r="X75" s="88">
        <v>19174.891130925607</v>
      </c>
      <c r="Y75" s="87">
        <f t="shared" si="332"/>
        <v>0.12897670438109371</v>
      </c>
      <c r="Z75" s="88">
        <f t="shared" si="333"/>
        <v>12463.679235101647</v>
      </c>
      <c r="AA75" s="88">
        <v>129494.52341907429</v>
      </c>
      <c r="AB75" s="87">
        <f t="shared" si="334"/>
        <v>0.87102329561890635</v>
      </c>
      <c r="AC75" s="88">
        <f t="shared" si="335"/>
        <v>84171.440222398305</v>
      </c>
      <c r="AD75" s="63">
        <f t="shared" si="250"/>
        <v>148669.4145499999</v>
      </c>
      <c r="AE75" s="63">
        <f t="shared" si="336"/>
        <v>96635.119457499954</v>
      </c>
      <c r="AF75" s="89">
        <f t="shared" si="251"/>
        <v>148669.4145499999</v>
      </c>
      <c r="AG75" s="89">
        <f t="shared" si="337"/>
        <v>96635.119457499954</v>
      </c>
      <c r="AH75" s="63">
        <f t="shared" si="252"/>
        <v>0</v>
      </c>
      <c r="AI75" s="63">
        <f t="shared" si="253"/>
        <v>0</v>
      </c>
      <c r="AJ75" s="63">
        <f t="shared" si="254"/>
        <v>0</v>
      </c>
      <c r="AK75" s="63">
        <f t="shared" si="255"/>
        <v>0</v>
      </c>
      <c r="AL75" s="63">
        <f t="shared" si="338"/>
        <v>0</v>
      </c>
      <c r="AM75" s="63">
        <f t="shared" si="339"/>
        <v>0</v>
      </c>
      <c r="AN75" s="63">
        <f t="shared" si="340"/>
        <v>0</v>
      </c>
      <c r="AO75" s="63">
        <f t="shared" si="341"/>
        <v>0</v>
      </c>
      <c r="AP75" s="63">
        <f t="shared" si="256"/>
        <v>0</v>
      </c>
      <c r="AQ75" s="63">
        <f t="shared" si="257"/>
        <v>0</v>
      </c>
      <c r="AR75" s="63">
        <f t="shared" si="258"/>
        <v>0</v>
      </c>
      <c r="AS75" s="63">
        <f t="shared" si="259"/>
        <v>0</v>
      </c>
      <c r="AT75" s="63">
        <f t="shared" si="342"/>
        <v>0</v>
      </c>
      <c r="AU75" s="63">
        <f t="shared" si="343"/>
        <v>0</v>
      </c>
      <c r="AV75" s="63">
        <f t="shared" si="344"/>
        <v>0</v>
      </c>
      <c r="AW75" s="63">
        <f t="shared" si="345"/>
        <v>0</v>
      </c>
      <c r="AX75" s="63">
        <f t="shared" si="260"/>
        <v>0</v>
      </c>
      <c r="AY75" s="63">
        <f t="shared" si="261"/>
        <v>0</v>
      </c>
      <c r="AZ75" s="63">
        <f t="shared" si="262"/>
        <v>0</v>
      </c>
      <c r="BA75" s="63">
        <f t="shared" si="263"/>
        <v>0</v>
      </c>
      <c r="BB75" s="63">
        <f t="shared" si="346"/>
        <v>0</v>
      </c>
      <c r="BC75" s="63">
        <f t="shared" si="347"/>
        <v>0</v>
      </c>
      <c r="BD75" s="63">
        <f t="shared" si="348"/>
        <v>0</v>
      </c>
      <c r="BE75" s="63">
        <f t="shared" si="349"/>
        <v>0</v>
      </c>
      <c r="BF75" s="63">
        <f t="shared" si="264"/>
        <v>0</v>
      </c>
      <c r="BG75" s="63">
        <f t="shared" si="265"/>
        <v>0</v>
      </c>
      <c r="BH75" s="63">
        <f t="shared" si="266"/>
        <v>0</v>
      </c>
      <c r="BI75" s="63">
        <f t="shared" si="267"/>
        <v>0</v>
      </c>
      <c r="BJ75" s="63">
        <f t="shared" si="350"/>
        <v>0</v>
      </c>
      <c r="BK75" s="63">
        <f t="shared" si="351"/>
        <v>0</v>
      </c>
      <c r="BL75" s="63">
        <f t="shared" si="352"/>
        <v>0</v>
      </c>
      <c r="BM75" s="63">
        <f t="shared" si="353"/>
        <v>0</v>
      </c>
      <c r="BN75" s="63">
        <f t="shared" si="268"/>
        <v>0</v>
      </c>
      <c r="BO75" s="63">
        <f t="shared" si="269"/>
        <v>0</v>
      </c>
      <c r="BP75" s="63">
        <f t="shared" si="270"/>
        <v>0</v>
      </c>
      <c r="BQ75" s="63">
        <f t="shared" si="271"/>
        <v>0</v>
      </c>
      <c r="BR75" s="63">
        <f t="shared" si="354"/>
        <v>0</v>
      </c>
      <c r="BS75" s="63">
        <f t="shared" si="355"/>
        <v>0</v>
      </c>
      <c r="BT75" s="63">
        <f t="shared" si="356"/>
        <v>0</v>
      </c>
      <c r="BU75" s="63">
        <f t="shared" si="357"/>
        <v>0</v>
      </c>
      <c r="BV75" s="63">
        <f t="shared" si="272"/>
        <v>0</v>
      </c>
      <c r="BW75" s="63">
        <f t="shared" si="273"/>
        <v>0</v>
      </c>
      <c r="BX75" s="63">
        <f t="shared" si="274"/>
        <v>0</v>
      </c>
      <c r="BY75" s="63">
        <f t="shared" si="275"/>
        <v>0</v>
      </c>
      <c r="BZ75" s="63">
        <f t="shared" si="358"/>
        <v>0</v>
      </c>
      <c r="CA75" s="63">
        <f t="shared" si="359"/>
        <v>0</v>
      </c>
      <c r="CB75" s="63">
        <f t="shared" si="360"/>
        <v>0</v>
      </c>
      <c r="CC75" s="63">
        <f t="shared" si="361"/>
        <v>0</v>
      </c>
      <c r="CD75" s="90">
        <f t="shared" si="362"/>
        <v>0</v>
      </c>
      <c r="CE75" s="90">
        <f t="shared" si="363"/>
        <v>0</v>
      </c>
      <c r="CF75" s="63">
        <f t="shared" si="276"/>
        <v>0</v>
      </c>
      <c r="CG75" s="63">
        <f t="shared" si="277"/>
        <v>0</v>
      </c>
      <c r="CH75" s="63">
        <f t="shared" si="278"/>
        <v>0</v>
      </c>
      <c r="CI75" s="63">
        <f t="shared" si="279"/>
        <v>0</v>
      </c>
      <c r="CJ75" s="63">
        <f t="shared" si="364"/>
        <v>0</v>
      </c>
      <c r="CK75" s="63">
        <f t="shared" si="365"/>
        <v>0</v>
      </c>
      <c r="CL75" s="63">
        <f t="shared" si="366"/>
        <v>0</v>
      </c>
      <c r="CM75" s="63">
        <f t="shared" si="367"/>
        <v>0</v>
      </c>
      <c r="CN75" s="63">
        <f t="shared" si="280"/>
        <v>0</v>
      </c>
      <c r="CO75" s="63">
        <f t="shared" si="281"/>
        <v>0</v>
      </c>
      <c r="CP75" s="63">
        <f t="shared" si="282"/>
        <v>0</v>
      </c>
      <c r="CQ75" s="63">
        <f t="shared" si="283"/>
        <v>0</v>
      </c>
      <c r="CR75" s="63">
        <f t="shared" si="368"/>
        <v>0</v>
      </c>
      <c r="CS75" s="63">
        <f t="shared" si="369"/>
        <v>0</v>
      </c>
      <c r="CT75" s="63">
        <f t="shared" si="370"/>
        <v>0</v>
      </c>
      <c r="CU75" s="63">
        <f t="shared" si="371"/>
        <v>0</v>
      </c>
      <c r="CV75" s="63">
        <f t="shared" si="284"/>
        <v>0</v>
      </c>
      <c r="CW75" s="63">
        <f t="shared" si="285"/>
        <v>0</v>
      </c>
      <c r="CX75" s="63">
        <f t="shared" si="286"/>
        <v>0</v>
      </c>
      <c r="CY75" s="63">
        <f t="shared" si="287"/>
        <v>0</v>
      </c>
      <c r="CZ75" s="63">
        <f t="shared" si="372"/>
        <v>0</v>
      </c>
      <c r="DA75" s="63">
        <f t="shared" si="373"/>
        <v>0</v>
      </c>
      <c r="DB75" s="63">
        <f t="shared" si="374"/>
        <v>0</v>
      </c>
      <c r="DC75" s="63">
        <f t="shared" si="375"/>
        <v>0</v>
      </c>
      <c r="DD75" s="63">
        <f t="shared" si="288"/>
        <v>0</v>
      </c>
      <c r="DE75" s="63">
        <f t="shared" si="289"/>
        <v>0</v>
      </c>
      <c r="DF75" s="63">
        <f t="shared" si="290"/>
        <v>0</v>
      </c>
      <c r="DG75" s="63">
        <f t="shared" si="291"/>
        <v>0</v>
      </c>
      <c r="DH75" s="63">
        <f t="shared" si="376"/>
        <v>0</v>
      </c>
      <c r="DI75" s="63">
        <f t="shared" si="377"/>
        <v>0</v>
      </c>
      <c r="DJ75" s="63">
        <f t="shared" si="378"/>
        <v>0</v>
      </c>
      <c r="DK75" s="63">
        <f t="shared" si="379"/>
        <v>0</v>
      </c>
      <c r="DL75" s="63">
        <f t="shared" si="292"/>
        <v>0</v>
      </c>
      <c r="DM75" s="63">
        <f t="shared" si="293"/>
        <v>0</v>
      </c>
      <c r="DN75" s="63">
        <f t="shared" si="294"/>
        <v>0</v>
      </c>
      <c r="DO75" s="63">
        <f t="shared" si="295"/>
        <v>0</v>
      </c>
      <c r="DP75" s="63">
        <f t="shared" si="380"/>
        <v>0</v>
      </c>
      <c r="DQ75" s="63">
        <f t="shared" si="381"/>
        <v>0</v>
      </c>
      <c r="DR75" s="63">
        <f t="shared" si="382"/>
        <v>0</v>
      </c>
      <c r="DS75" s="63">
        <f t="shared" si="383"/>
        <v>0</v>
      </c>
      <c r="DT75" s="63">
        <f t="shared" si="296"/>
        <v>0</v>
      </c>
      <c r="DU75" s="63">
        <f t="shared" si="297"/>
        <v>0</v>
      </c>
      <c r="DV75" s="63">
        <f t="shared" si="298"/>
        <v>0</v>
      </c>
      <c r="DW75" s="63">
        <f t="shared" si="299"/>
        <v>0</v>
      </c>
      <c r="DX75" s="63">
        <f t="shared" si="384"/>
        <v>0</v>
      </c>
      <c r="DY75" s="63">
        <f t="shared" si="385"/>
        <v>0</v>
      </c>
      <c r="DZ75" s="63">
        <f t="shared" si="386"/>
        <v>0</v>
      </c>
      <c r="EA75" s="63">
        <f t="shared" si="387"/>
        <v>0</v>
      </c>
      <c r="EB75" s="90">
        <f t="shared" si="388"/>
        <v>0</v>
      </c>
      <c r="EC75" s="90">
        <f t="shared" si="389"/>
        <v>0</v>
      </c>
      <c r="ED75" s="91">
        <f t="shared" si="300"/>
        <v>0</v>
      </c>
      <c r="EE75" s="92">
        <f t="shared" si="390"/>
        <v>0</v>
      </c>
      <c r="EF75" s="63">
        <f t="shared" si="301"/>
        <v>3451.4804035666093</v>
      </c>
      <c r="EG75" s="63">
        <f t="shared" si="302"/>
        <v>2243.4622623182963</v>
      </c>
      <c r="EH75" s="63">
        <f t="shared" si="303"/>
        <v>23309.014215433373</v>
      </c>
      <c r="EI75" s="63">
        <f t="shared" si="304"/>
        <v>15150.859240031694</v>
      </c>
      <c r="EJ75" s="63">
        <f t="shared" si="391"/>
        <v>517.72206053499133</v>
      </c>
      <c r="EK75" s="63">
        <f t="shared" si="392"/>
        <v>336.51933934774445</v>
      </c>
      <c r="EL75" s="63">
        <f t="shared" si="393"/>
        <v>3496.3521323150057</v>
      </c>
      <c r="EM75" s="63">
        <f t="shared" si="394"/>
        <v>2272.6288860047539</v>
      </c>
      <c r="EN75" s="63">
        <f t="shared" si="305"/>
        <v>4218.4760488036336</v>
      </c>
      <c r="EO75" s="63">
        <f t="shared" si="306"/>
        <v>2742.0094317223625</v>
      </c>
      <c r="EP75" s="63">
        <f t="shared" si="307"/>
        <v>28488.795152196344</v>
      </c>
      <c r="EQ75" s="63">
        <f t="shared" si="308"/>
        <v>18517.716848927626</v>
      </c>
      <c r="ER75" s="63">
        <f t="shared" si="395"/>
        <v>632.77140732054499</v>
      </c>
      <c r="ES75" s="63">
        <f t="shared" si="396"/>
        <v>411.30141475835438</v>
      </c>
      <c r="ET75" s="63">
        <f t="shared" si="397"/>
        <v>4273.3192728294516</v>
      </c>
      <c r="EU75" s="63">
        <f t="shared" si="398"/>
        <v>2777.6575273391441</v>
      </c>
      <c r="EV75" s="63">
        <f t="shared" si="309"/>
        <v>4410.2249601128897</v>
      </c>
      <c r="EW75" s="63">
        <f t="shared" si="310"/>
        <v>2866.646224073379</v>
      </c>
      <c r="EX75" s="63">
        <f t="shared" si="311"/>
        <v>29783.74038638709</v>
      </c>
      <c r="EY75" s="63">
        <f t="shared" si="312"/>
        <v>19359.431251151611</v>
      </c>
      <c r="EZ75" s="63">
        <f t="shared" si="399"/>
        <v>661.53374401693338</v>
      </c>
      <c r="FA75" s="63">
        <f t="shared" si="400"/>
        <v>429.99693361100685</v>
      </c>
      <c r="FB75" s="63">
        <f t="shared" si="401"/>
        <v>4467.5610579580634</v>
      </c>
      <c r="FC75" s="63">
        <f t="shared" si="402"/>
        <v>2903.9146876727414</v>
      </c>
      <c r="FD75" s="63">
        <f t="shared" si="313"/>
        <v>3067.9825809480972</v>
      </c>
      <c r="FE75" s="63">
        <f t="shared" si="314"/>
        <v>1994.1886776162635</v>
      </c>
      <c r="FF75" s="63">
        <f t="shared" si="315"/>
        <v>20719.123747051886</v>
      </c>
      <c r="FG75" s="63">
        <f t="shared" si="316"/>
        <v>13467.430435583728</v>
      </c>
      <c r="FH75" s="63">
        <f t="shared" si="403"/>
        <v>460.19738714221455</v>
      </c>
      <c r="FI75" s="63">
        <f t="shared" si="404"/>
        <v>299.12830164243951</v>
      </c>
      <c r="FJ75" s="63">
        <f t="shared" si="405"/>
        <v>3107.868562057783</v>
      </c>
      <c r="FK75" s="63">
        <f t="shared" si="406"/>
        <v>2020.1145653375593</v>
      </c>
      <c r="FL75" s="63">
        <f t="shared" si="317"/>
        <v>3259.7314922573537</v>
      </c>
      <c r="FM75" s="63">
        <f t="shared" si="318"/>
        <v>2118.8254699672802</v>
      </c>
      <c r="FN75" s="63">
        <f t="shared" si="319"/>
        <v>22014.068981242632</v>
      </c>
      <c r="FO75" s="63">
        <f t="shared" si="320"/>
        <v>14309.144837807713</v>
      </c>
      <c r="FP75" s="63">
        <f t="shared" si="407"/>
        <v>488.95972383860305</v>
      </c>
      <c r="FQ75" s="63">
        <f t="shared" si="408"/>
        <v>317.82382049509204</v>
      </c>
      <c r="FR75" s="63">
        <f t="shared" si="409"/>
        <v>3302.1103471863948</v>
      </c>
      <c r="FS75" s="63">
        <f t="shared" si="410"/>
        <v>2146.371725671157</v>
      </c>
      <c r="FT75" s="63">
        <f t="shared" si="321"/>
        <v>766.99564523702429</v>
      </c>
      <c r="FU75" s="63">
        <f t="shared" si="322"/>
        <v>498.54716940406587</v>
      </c>
      <c r="FV75" s="63">
        <f t="shared" si="323"/>
        <v>5179.7809367629716</v>
      </c>
      <c r="FW75" s="63">
        <f t="shared" si="324"/>
        <v>3366.8576088959321</v>
      </c>
      <c r="FX75" s="63">
        <f t="shared" si="411"/>
        <v>115.04934678555364</v>
      </c>
      <c r="FY75" s="63">
        <f t="shared" si="412"/>
        <v>74.782075410609878</v>
      </c>
      <c r="FZ75" s="63">
        <f t="shared" si="413"/>
        <v>776.96714051444576</v>
      </c>
      <c r="GA75" s="63">
        <f t="shared" si="414"/>
        <v>505.02864133438982</v>
      </c>
      <c r="GB75" s="90">
        <f t="shared" si="415"/>
        <v>148669.41454999993</v>
      </c>
      <c r="GC75" s="93">
        <f t="shared" si="416"/>
        <v>96635.119457499968</v>
      </c>
      <c r="GD75" s="94">
        <f t="shared" si="417"/>
        <v>96635.119457499968</v>
      </c>
    </row>
    <row r="76" spans="1:186" x14ac:dyDescent="0.5">
      <c r="A76" s="19" t="s">
        <v>263</v>
      </c>
      <c r="B76" s="19" t="s">
        <v>73</v>
      </c>
      <c r="C76" s="19" t="s">
        <v>146</v>
      </c>
      <c r="D76" s="19" t="s">
        <v>88</v>
      </c>
      <c r="E76" s="19" t="s">
        <v>153</v>
      </c>
      <c r="F76" s="85">
        <v>85276.641324999946</v>
      </c>
      <c r="G76" s="86">
        <v>55429.816861249965</v>
      </c>
      <c r="H76" s="86">
        <v>5</v>
      </c>
      <c r="I76" s="63">
        <v>13232.631578947367</v>
      </c>
      <c r="J76" s="87">
        <f t="shared" si="325"/>
        <v>0.15517299196290052</v>
      </c>
      <c r="K76" s="88">
        <v>55429.816861249965</v>
      </c>
      <c r="L76" s="63">
        <f t="shared" si="248"/>
        <v>8601.2105263157882</v>
      </c>
      <c r="M76" s="63">
        <v>6107.3684210526317</v>
      </c>
      <c r="N76" s="87">
        <f t="shared" si="326"/>
        <v>7.1618303982877177E-2</v>
      </c>
      <c r="O76" s="63">
        <f t="shared" si="327"/>
        <v>3969.7894736842109</v>
      </c>
      <c r="P76" s="63">
        <v>0</v>
      </c>
      <c r="Q76" s="87">
        <f t="shared" si="328"/>
        <v>0</v>
      </c>
      <c r="R76" s="63">
        <f t="shared" si="329"/>
        <v>0</v>
      </c>
      <c r="S76" s="63">
        <v>0</v>
      </c>
      <c r="T76" s="87">
        <f t="shared" si="330"/>
        <v>0</v>
      </c>
      <c r="U76" s="63">
        <f t="shared" si="331"/>
        <v>0</v>
      </c>
      <c r="V76" s="63">
        <v>19340</v>
      </c>
      <c r="W76" s="63">
        <f t="shared" si="249"/>
        <v>12571</v>
      </c>
      <c r="X76" s="88">
        <v>4627.5633113752219</v>
      </c>
      <c r="Y76" s="87">
        <f t="shared" si="332"/>
        <v>5.4265309227400263E-2</v>
      </c>
      <c r="Z76" s="88">
        <f t="shared" si="333"/>
        <v>3007.9161523938942</v>
      </c>
      <c r="AA76" s="88">
        <v>61309.078013624719</v>
      </c>
      <c r="AB76" s="87">
        <f t="shared" si="334"/>
        <v>0.71894339482682201</v>
      </c>
      <c r="AC76" s="88">
        <f t="shared" si="335"/>
        <v>39850.900708856068</v>
      </c>
      <c r="AD76" s="63">
        <f t="shared" si="250"/>
        <v>65936.641324999946</v>
      </c>
      <c r="AE76" s="63">
        <f t="shared" si="336"/>
        <v>42858.816861249965</v>
      </c>
      <c r="AF76" s="89">
        <f t="shared" si="251"/>
        <v>85276.641324999946</v>
      </c>
      <c r="AG76" s="89">
        <f t="shared" si="337"/>
        <v>55429.816861249965</v>
      </c>
      <c r="AH76" s="63">
        <f t="shared" si="252"/>
        <v>2381.8736842105259</v>
      </c>
      <c r="AI76" s="63">
        <f t="shared" si="253"/>
        <v>1548.2178947368418</v>
      </c>
      <c r="AJ76" s="63">
        <f t="shared" si="254"/>
        <v>0</v>
      </c>
      <c r="AK76" s="63">
        <f t="shared" si="255"/>
        <v>0</v>
      </c>
      <c r="AL76" s="63">
        <f t="shared" si="338"/>
        <v>357.28105263157886</v>
      </c>
      <c r="AM76" s="63">
        <f t="shared" si="339"/>
        <v>232.23268421052626</v>
      </c>
      <c r="AN76" s="63">
        <f t="shared" si="340"/>
        <v>0</v>
      </c>
      <c r="AO76" s="63">
        <f t="shared" si="341"/>
        <v>0</v>
      </c>
      <c r="AP76" s="63">
        <f t="shared" si="256"/>
        <v>2911.1789473684207</v>
      </c>
      <c r="AQ76" s="63">
        <f t="shared" si="257"/>
        <v>1892.2663157894733</v>
      </c>
      <c r="AR76" s="63">
        <f t="shared" si="258"/>
        <v>0</v>
      </c>
      <c r="AS76" s="63">
        <f t="shared" si="259"/>
        <v>0</v>
      </c>
      <c r="AT76" s="63">
        <f t="shared" si="342"/>
        <v>436.67684210526312</v>
      </c>
      <c r="AU76" s="63">
        <f t="shared" si="343"/>
        <v>283.83994736842101</v>
      </c>
      <c r="AV76" s="63">
        <f t="shared" si="344"/>
        <v>0</v>
      </c>
      <c r="AW76" s="63">
        <f t="shared" si="345"/>
        <v>0</v>
      </c>
      <c r="AX76" s="63">
        <f t="shared" si="260"/>
        <v>2911.1789473684207</v>
      </c>
      <c r="AY76" s="63">
        <f t="shared" si="261"/>
        <v>1892.2663157894733</v>
      </c>
      <c r="AZ76" s="63">
        <f t="shared" si="262"/>
        <v>0</v>
      </c>
      <c r="BA76" s="63">
        <f t="shared" si="263"/>
        <v>0</v>
      </c>
      <c r="BB76" s="63">
        <f t="shared" si="346"/>
        <v>436.67684210526312</v>
      </c>
      <c r="BC76" s="63">
        <f t="shared" si="347"/>
        <v>283.83994736842101</v>
      </c>
      <c r="BD76" s="63">
        <f t="shared" si="348"/>
        <v>0</v>
      </c>
      <c r="BE76" s="63">
        <f t="shared" si="349"/>
        <v>0</v>
      </c>
      <c r="BF76" s="63">
        <f t="shared" si="264"/>
        <v>2117.2210526315785</v>
      </c>
      <c r="BG76" s="63">
        <f t="shared" si="265"/>
        <v>1376.193684210526</v>
      </c>
      <c r="BH76" s="63">
        <f t="shared" si="266"/>
        <v>0</v>
      </c>
      <c r="BI76" s="63">
        <f t="shared" si="267"/>
        <v>0</v>
      </c>
      <c r="BJ76" s="63">
        <f t="shared" si="350"/>
        <v>317.58315789473676</v>
      </c>
      <c r="BK76" s="63">
        <f t="shared" si="351"/>
        <v>206.42905263157891</v>
      </c>
      <c r="BL76" s="63">
        <f t="shared" si="352"/>
        <v>0</v>
      </c>
      <c r="BM76" s="63">
        <f t="shared" si="353"/>
        <v>0</v>
      </c>
      <c r="BN76" s="63">
        <f t="shared" si="268"/>
        <v>2249.5473684210524</v>
      </c>
      <c r="BO76" s="63">
        <f t="shared" si="269"/>
        <v>1462.205789473684</v>
      </c>
      <c r="BP76" s="63">
        <f t="shared" si="270"/>
        <v>0</v>
      </c>
      <c r="BQ76" s="63">
        <f t="shared" si="271"/>
        <v>0</v>
      </c>
      <c r="BR76" s="63">
        <f t="shared" si="354"/>
        <v>337.43210526315784</v>
      </c>
      <c r="BS76" s="63">
        <f t="shared" si="355"/>
        <v>219.3308684210526</v>
      </c>
      <c r="BT76" s="63">
        <f t="shared" si="356"/>
        <v>0</v>
      </c>
      <c r="BU76" s="63">
        <f t="shared" si="357"/>
        <v>0</v>
      </c>
      <c r="BV76" s="63">
        <f t="shared" si="272"/>
        <v>661.63157894736833</v>
      </c>
      <c r="BW76" s="63">
        <f t="shared" si="273"/>
        <v>430.06052631578945</v>
      </c>
      <c r="BX76" s="63">
        <f t="shared" si="274"/>
        <v>0</v>
      </c>
      <c r="BY76" s="63">
        <f t="shared" si="275"/>
        <v>0</v>
      </c>
      <c r="BZ76" s="63">
        <f t="shared" si="358"/>
        <v>99.24473684210524</v>
      </c>
      <c r="CA76" s="63">
        <f t="shared" si="359"/>
        <v>64.509078947368408</v>
      </c>
      <c r="CB76" s="63">
        <f t="shared" si="360"/>
        <v>0</v>
      </c>
      <c r="CC76" s="63">
        <f t="shared" si="361"/>
        <v>0</v>
      </c>
      <c r="CD76" s="90">
        <f t="shared" si="362"/>
        <v>13232.631578947365</v>
      </c>
      <c r="CE76" s="90">
        <f t="shared" si="363"/>
        <v>8601.2105263157864</v>
      </c>
      <c r="CF76" s="63">
        <f t="shared" si="276"/>
        <v>1099.3263157894737</v>
      </c>
      <c r="CG76" s="63">
        <f t="shared" si="277"/>
        <v>714.56210526315795</v>
      </c>
      <c r="CH76" s="63">
        <f t="shared" si="278"/>
        <v>0</v>
      </c>
      <c r="CI76" s="63">
        <f t="shared" si="279"/>
        <v>0</v>
      </c>
      <c r="CJ76" s="63">
        <f t="shared" si="364"/>
        <v>164.89894736842106</v>
      </c>
      <c r="CK76" s="63">
        <f t="shared" si="365"/>
        <v>107.18431578947369</v>
      </c>
      <c r="CL76" s="63">
        <f t="shared" si="366"/>
        <v>0</v>
      </c>
      <c r="CM76" s="63">
        <f t="shared" si="367"/>
        <v>0</v>
      </c>
      <c r="CN76" s="63">
        <f t="shared" si="280"/>
        <v>1343.621052631579</v>
      </c>
      <c r="CO76" s="63">
        <f t="shared" si="281"/>
        <v>873.35368421052635</v>
      </c>
      <c r="CP76" s="63">
        <f t="shared" si="282"/>
        <v>0</v>
      </c>
      <c r="CQ76" s="63">
        <f t="shared" si="283"/>
        <v>0</v>
      </c>
      <c r="CR76" s="63">
        <f t="shared" si="368"/>
        <v>201.54315789473685</v>
      </c>
      <c r="CS76" s="63">
        <f t="shared" si="369"/>
        <v>131.00305263157895</v>
      </c>
      <c r="CT76" s="63">
        <f t="shared" si="370"/>
        <v>0</v>
      </c>
      <c r="CU76" s="63">
        <f t="shared" si="371"/>
        <v>0</v>
      </c>
      <c r="CV76" s="63">
        <f t="shared" si="284"/>
        <v>1343.621052631579</v>
      </c>
      <c r="CW76" s="63">
        <f t="shared" si="285"/>
        <v>873.35368421052635</v>
      </c>
      <c r="CX76" s="63">
        <f t="shared" si="286"/>
        <v>0</v>
      </c>
      <c r="CY76" s="63">
        <f t="shared" si="287"/>
        <v>0</v>
      </c>
      <c r="CZ76" s="63">
        <f t="shared" si="372"/>
        <v>201.54315789473685</v>
      </c>
      <c r="DA76" s="63">
        <f t="shared" si="373"/>
        <v>131.00305263157895</v>
      </c>
      <c r="DB76" s="63">
        <f t="shared" si="374"/>
        <v>0</v>
      </c>
      <c r="DC76" s="63">
        <f t="shared" si="375"/>
        <v>0</v>
      </c>
      <c r="DD76" s="63">
        <f t="shared" si="288"/>
        <v>977.17894736842106</v>
      </c>
      <c r="DE76" s="63">
        <f t="shared" si="289"/>
        <v>635.16631578947374</v>
      </c>
      <c r="DF76" s="63">
        <f t="shared" si="290"/>
        <v>0</v>
      </c>
      <c r="DG76" s="63">
        <f t="shared" si="291"/>
        <v>0</v>
      </c>
      <c r="DH76" s="63">
        <f t="shared" si="376"/>
        <v>146.57684210526315</v>
      </c>
      <c r="DI76" s="63">
        <f t="shared" si="377"/>
        <v>95.274947368421053</v>
      </c>
      <c r="DJ76" s="63">
        <f t="shared" si="378"/>
        <v>0</v>
      </c>
      <c r="DK76" s="63">
        <f t="shared" si="379"/>
        <v>0</v>
      </c>
      <c r="DL76" s="63">
        <f t="shared" si="292"/>
        <v>1038.2526315789476</v>
      </c>
      <c r="DM76" s="63">
        <f t="shared" si="293"/>
        <v>674.8642105263159</v>
      </c>
      <c r="DN76" s="63">
        <f t="shared" si="294"/>
        <v>0</v>
      </c>
      <c r="DO76" s="63">
        <f t="shared" si="295"/>
        <v>0</v>
      </c>
      <c r="DP76" s="63">
        <f t="shared" si="380"/>
        <v>155.73789473684212</v>
      </c>
      <c r="DQ76" s="63">
        <f t="shared" si="381"/>
        <v>101.22963157894738</v>
      </c>
      <c r="DR76" s="63">
        <f t="shared" si="382"/>
        <v>0</v>
      </c>
      <c r="DS76" s="63">
        <f t="shared" si="383"/>
        <v>0</v>
      </c>
      <c r="DT76" s="63">
        <f t="shared" si="296"/>
        <v>305.36842105263162</v>
      </c>
      <c r="DU76" s="63">
        <f t="shared" si="297"/>
        <v>198.48947368421057</v>
      </c>
      <c r="DV76" s="63">
        <f t="shared" si="298"/>
        <v>0</v>
      </c>
      <c r="DW76" s="63">
        <f t="shared" si="299"/>
        <v>0</v>
      </c>
      <c r="DX76" s="63">
        <f t="shared" si="384"/>
        <v>45.805263157894743</v>
      </c>
      <c r="DY76" s="63">
        <f t="shared" si="385"/>
        <v>29.773421052631583</v>
      </c>
      <c r="DZ76" s="63">
        <f t="shared" si="386"/>
        <v>0</v>
      </c>
      <c r="EA76" s="63">
        <f t="shared" si="387"/>
        <v>0</v>
      </c>
      <c r="EB76" s="90">
        <f t="shared" si="388"/>
        <v>6107.3684210526317</v>
      </c>
      <c r="EC76" s="90">
        <f t="shared" si="389"/>
        <v>3969.7894736842109</v>
      </c>
      <c r="ED76" s="91">
        <f t="shared" si="300"/>
        <v>19339.999999999996</v>
      </c>
      <c r="EE76" s="92">
        <f t="shared" si="390"/>
        <v>12570.999999999996</v>
      </c>
      <c r="EF76" s="63">
        <f t="shared" si="301"/>
        <v>832.96139604753989</v>
      </c>
      <c r="EG76" s="63">
        <f t="shared" si="302"/>
        <v>541.42490743090093</v>
      </c>
      <c r="EH76" s="63">
        <f t="shared" si="303"/>
        <v>11035.63404245245</v>
      </c>
      <c r="EI76" s="63">
        <f t="shared" si="304"/>
        <v>7173.1621275940925</v>
      </c>
      <c r="EJ76" s="63">
        <f t="shared" si="391"/>
        <v>124.94420940713098</v>
      </c>
      <c r="EK76" s="63">
        <f t="shared" si="392"/>
        <v>81.21373611463514</v>
      </c>
      <c r="EL76" s="63">
        <f t="shared" si="393"/>
        <v>1655.3451063678674</v>
      </c>
      <c r="EM76" s="63">
        <f t="shared" si="394"/>
        <v>1075.9743191391137</v>
      </c>
      <c r="EN76" s="63">
        <f t="shared" si="305"/>
        <v>1018.0639285025488</v>
      </c>
      <c r="EO76" s="63">
        <f t="shared" si="306"/>
        <v>661.74155352665673</v>
      </c>
      <c r="EP76" s="63">
        <f t="shared" si="307"/>
        <v>13487.997162997439</v>
      </c>
      <c r="EQ76" s="63">
        <f t="shared" si="308"/>
        <v>8767.1981559483356</v>
      </c>
      <c r="ER76" s="63">
        <f t="shared" si="395"/>
        <v>152.70958927538231</v>
      </c>
      <c r="ES76" s="63">
        <f t="shared" si="396"/>
        <v>99.261233028998504</v>
      </c>
      <c r="ET76" s="63">
        <f t="shared" si="397"/>
        <v>2023.1995744496157</v>
      </c>
      <c r="EU76" s="63">
        <f t="shared" si="398"/>
        <v>1315.0797233922503</v>
      </c>
      <c r="EV76" s="63">
        <f t="shared" si="309"/>
        <v>1064.3395616163011</v>
      </c>
      <c r="EW76" s="63">
        <f t="shared" si="310"/>
        <v>691.82071505059571</v>
      </c>
      <c r="EX76" s="63">
        <f t="shared" si="311"/>
        <v>14101.087943133685</v>
      </c>
      <c r="EY76" s="63">
        <f t="shared" si="312"/>
        <v>9165.7071630368955</v>
      </c>
      <c r="EZ76" s="63">
        <f t="shared" si="399"/>
        <v>159.65093424244517</v>
      </c>
      <c r="FA76" s="63">
        <f t="shared" si="400"/>
        <v>103.77310725758936</v>
      </c>
      <c r="FB76" s="63">
        <f t="shared" si="401"/>
        <v>2115.1631914700529</v>
      </c>
      <c r="FC76" s="63">
        <f t="shared" si="402"/>
        <v>1374.8560744555343</v>
      </c>
      <c r="FD76" s="63">
        <f t="shared" si="313"/>
        <v>740.41012982003554</v>
      </c>
      <c r="FE76" s="63">
        <f t="shared" si="314"/>
        <v>481.26658438302309</v>
      </c>
      <c r="FF76" s="63">
        <f t="shared" si="315"/>
        <v>9809.452482179955</v>
      </c>
      <c r="FG76" s="63">
        <f t="shared" si="316"/>
        <v>6376.1441134169709</v>
      </c>
      <c r="FH76" s="63">
        <f t="shared" si="403"/>
        <v>111.06151947300533</v>
      </c>
      <c r="FI76" s="63">
        <f t="shared" si="404"/>
        <v>72.189987657453457</v>
      </c>
      <c r="FJ76" s="63">
        <f t="shared" si="405"/>
        <v>1471.4178723269931</v>
      </c>
      <c r="FK76" s="63">
        <f t="shared" si="406"/>
        <v>956.42161701254554</v>
      </c>
      <c r="FL76" s="63">
        <f t="shared" si="317"/>
        <v>786.68576293378783</v>
      </c>
      <c r="FM76" s="63">
        <f t="shared" si="318"/>
        <v>511.34574590696207</v>
      </c>
      <c r="FN76" s="63">
        <f t="shared" si="319"/>
        <v>10422.543262316203</v>
      </c>
      <c r="FO76" s="63">
        <f t="shared" si="320"/>
        <v>6774.6531205055317</v>
      </c>
      <c r="FP76" s="63">
        <f t="shared" si="407"/>
        <v>118.00286444006817</v>
      </c>
      <c r="FQ76" s="63">
        <f t="shared" si="408"/>
        <v>76.701861886044313</v>
      </c>
      <c r="FR76" s="63">
        <f t="shared" si="409"/>
        <v>1563.3814893474305</v>
      </c>
      <c r="FS76" s="63">
        <f t="shared" si="410"/>
        <v>1016.1979680758297</v>
      </c>
      <c r="FT76" s="63">
        <f t="shared" si="321"/>
        <v>185.10253245500888</v>
      </c>
      <c r="FU76" s="63">
        <f t="shared" si="322"/>
        <v>120.31664609575577</v>
      </c>
      <c r="FV76" s="63">
        <f t="shared" si="323"/>
        <v>2452.3631205449888</v>
      </c>
      <c r="FW76" s="63">
        <f t="shared" si="324"/>
        <v>1594.0360283542427</v>
      </c>
      <c r="FX76" s="63">
        <f t="shared" si="411"/>
        <v>27.765379868251333</v>
      </c>
      <c r="FY76" s="63">
        <f t="shared" si="412"/>
        <v>18.047496914363364</v>
      </c>
      <c r="FZ76" s="63">
        <f t="shared" si="413"/>
        <v>367.85446808174828</v>
      </c>
      <c r="GA76" s="63">
        <f t="shared" si="414"/>
        <v>239.10540425313638</v>
      </c>
      <c r="GB76" s="90">
        <f t="shared" si="415"/>
        <v>65936.641324999946</v>
      </c>
      <c r="GC76" s="93">
        <f t="shared" si="416"/>
        <v>42858.816861249958</v>
      </c>
      <c r="GD76" s="94">
        <f t="shared" si="417"/>
        <v>55429.816861249958</v>
      </c>
    </row>
    <row r="77" spans="1:186" x14ac:dyDescent="0.5">
      <c r="A77" s="19" t="s">
        <v>263</v>
      </c>
      <c r="B77" s="19" t="s">
        <v>61</v>
      </c>
      <c r="C77" s="19" t="s">
        <v>131</v>
      </c>
      <c r="D77" s="19" t="s">
        <v>89</v>
      </c>
      <c r="E77" s="19" t="s">
        <v>154</v>
      </c>
      <c r="F77" s="85">
        <v>342306.73507499939</v>
      </c>
      <c r="G77" s="86">
        <v>154038.03078374974</v>
      </c>
      <c r="H77" s="86">
        <v>2.8000000000000003</v>
      </c>
      <c r="I77" s="63">
        <v>4866.4702206689099</v>
      </c>
      <c r="J77" s="87">
        <f t="shared" si="325"/>
        <v>1.421669433294284E-2</v>
      </c>
      <c r="K77" s="88">
        <v>154038.03078374974</v>
      </c>
      <c r="L77" s="63">
        <f t="shared" si="248"/>
        <v>2189.9115993010096</v>
      </c>
      <c r="M77" s="63">
        <v>360.52977933109167</v>
      </c>
      <c r="N77" s="87">
        <f t="shared" si="326"/>
        <v>1.0532360084942519E-3</v>
      </c>
      <c r="O77" s="63">
        <f t="shared" si="327"/>
        <v>162.23840069899128</v>
      </c>
      <c r="P77" s="63">
        <v>0</v>
      </c>
      <c r="Q77" s="87">
        <f t="shared" si="328"/>
        <v>0</v>
      </c>
      <c r="R77" s="63">
        <f t="shared" si="329"/>
        <v>0</v>
      </c>
      <c r="S77" s="63">
        <v>0</v>
      </c>
      <c r="T77" s="87">
        <f t="shared" si="330"/>
        <v>0</v>
      </c>
      <c r="U77" s="63">
        <f t="shared" si="331"/>
        <v>0</v>
      </c>
      <c r="V77" s="63">
        <v>5227</v>
      </c>
      <c r="W77" s="63">
        <f t="shared" si="249"/>
        <v>2352.150000000001</v>
      </c>
      <c r="X77" s="88">
        <v>49291.615637045543</v>
      </c>
      <c r="Y77" s="87">
        <f t="shared" si="332"/>
        <v>0.1439983809440552</v>
      </c>
      <c r="Z77" s="88">
        <f t="shared" si="333"/>
        <v>22181.227036670498</v>
      </c>
      <c r="AA77" s="88">
        <v>287788.11943795386</v>
      </c>
      <c r="AB77" s="87">
        <f t="shared" si="334"/>
        <v>0.84073168871450776</v>
      </c>
      <c r="AC77" s="88">
        <f t="shared" si="335"/>
        <v>129504.65374707925</v>
      </c>
      <c r="AD77" s="63">
        <f t="shared" si="250"/>
        <v>337079.73507499939</v>
      </c>
      <c r="AE77" s="63">
        <f t="shared" si="336"/>
        <v>151685.88078374974</v>
      </c>
      <c r="AF77" s="89">
        <f t="shared" si="251"/>
        <v>342306.73507499939</v>
      </c>
      <c r="AG77" s="89">
        <f t="shared" si="337"/>
        <v>154038.03078374974</v>
      </c>
      <c r="AH77" s="63">
        <f t="shared" si="252"/>
        <v>875.96463972040374</v>
      </c>
      <c r="AI77" s="63">
        <f t="shared" si="253"/>
        <v>394.18408787418173</v>
      </c>
      <c r="AJ77" s="63">
        <f t="shared" si="254"/>
        <v>0</v>
      </c>
      <c r="AK77" s="63">
        <f t="shared" si="255"/>
        <v>0</v>
      </c>
      <c r="AL77" s="63">
        <f t="shared" si="338"/>
        <v>131.39469595806057</v>
      </c>
      <c r="AM77" s="63">
        <f t="shared" si="339"/>
        <v>59.127613181127259</v>
      </c>
      <c r="AN77" s="63">
        <f t="shared" si="340"/>
        <v>0</v>
      </c>
      <c r="AO77" s="63">
        <f t="shared" si="341"/>
        <v>0</v>
      </c>
      <c r="AP77" s="63">
        <f t="shared" si="256"/>
        <v>1070.6234485471603</v>
      </c>
      <c r="AQ77" s="63">
        <f t="shared" si="257"/>
        <v>481.78055184622212</v>
      </c>
      <c r="AR77" s="63">
        <f t="shared" si="258"/>
        <v>0</v>
      </c>
      <c r="AS77" s="63">
        <f t="shared" si="259"/>
        <v>0</v>
      </c>
      <c r="AT77" s="63">
        <f t="shared" si="342"/>
        <v>160.59351728207403</v>
      </c>
      <c r="AU77" s="63">
        <f t="shared" si="343"/>
        <v>72.267082776933321</v>
      </c>
      <c r="AV77" s="63">
        <f t="shared" si="344"/>
        <v>0</v>
      </c>
      <c r="AW77" s="63">
        <f t="shared" si="345"/>
        <v>0</v>
      </c>
      <c r="AX77" s="63">
        <f t="shared" si="260"/>
        <v>1070.6234485471603</v>
      </c>
      <c r="AY77" s="63">
        <f t="shared" si="261"/>
        <v>481.78055184622212</v>
      </c>
      <c r="AZ77" s="63">
        <f t="shared" si="262"/>
        <v>0</v>
      </c>
      <c r="BA77" s="63">
        <f t="shared" si="263"/>
        <v>0</v>
      </c>
      <c r="BB77" s="63">
        <f t="shared" si="346"/>
        <v>160.59351728207403</v>
      </c>
      <c r="BC77" s="63">
        <f t="shared" si="347"/>
        <v>72.267082776933321</v>
      </c>
      <c r="BD77" s="63">
        <f t="shared" si="348"/>
        <v>0</v>
      </c>
      <c r="BE77" s="63">
        <f t="shared" si="349"/>
        <v>0</v>
      </c>
      <c r="BF77" s="63">
        <f t="shared" si="264"/>
        <v>778.6352353070256</v>
      </c>
      <c r="BG77" s="63">
        <f t="shared" si="265"/>
        <v>350.38585588816153</v>
      </c>
      <c r="BH77" s="63">
        <f t="shared" si="266"/>
        <v>0</v>
      </c>
      <c r="BI77" s="63">
        <f t="shared" si="267"/>
        <v>0</v>
      </c>
      <c r="BJ77" s="63">
        <f t="shared" si="350"/>
        <v>116.79528529605383</v>
      </c>
      <c r="BK77" s="63">
        <f t="shared" si="351"/>
        <v>52.557878383224228</v>
      </c>
      <c r="BL77" s="63">
        <f t="shared" si="352"/>
        <v>0</v>
      </c>
      <c r="BM77" s="63">
        <f t="shared" si="353"/>
        <v>0</v>
      </c>
      <c r="BN77" s="63">
        <f t="shared" si="268"/>
        <v>827.29993751371478</v>
      </c>
      <c r="BO77" s="63">
        <f t="shared" si="269"/>
        <v>372.28497188117166</v>
      </c>
      <c r="BP77" s="63">
        <f t="shared" si="270"/>
        <v>0</v>
      </c>
      <c r="BQ77" s="63">
        <f t="shared" si="271"/>
        <v>0</v>
      </c>
      <c r="BR77" s="63">
        <f t="shared" si="354"/>
        <v>124.09499062705721</v>
      </c>
      <c r="BS77" s="63">
        <f t="shared" si="355"/>
        <v>55.842745782175747</v>
      </c>
      <c r="BT77" s="63">
        <f t="shared" si="356"/>
        <v>0</v>
      </c>
      <c r="BU77" s="63">
        <f t="shared" si="357"/>
        <v>0</v>
      </c>
      <c r="BV77" s="63">
        <f t="shared" si="272"/>
        <v>243.3235110334455</v>
      </c>
      <c r="BW77" s="63">
        <f t="shared" si="273"/>
        <v>109.49557996505048</v>
      </c>
      <c r="BX77" s="63">
        <f t="shared" si="274"/>
        <v>0</v>
      </c>
      <c r="BY77" s="63">
        <f t="shared" si="275"/>
        <v>0</v>
      </c>
      <c r="BZ77" s="63">
        <f t="shared" si="358"/>
        <v>36.498526655016825</v>
      </c>
      <c r="CA77" s="63">
        <f t="shared" si="359"/>
        <v>16.424336994757571</v>
      </c>
      <c r="CB77" s="63">
        <f t="shared" si="360"/>
        <v>0</v>
      </c>
      <c r="CC77" s="63">
        <f t="shared" si="361"/>
        <v>0</v>
      </c>
      <c r="CD77" s="90">
        <f t="shared" si="362"/>
        <v>4866.4702206689099</v>
      </c>
      <c r="CE77" s="90">
        <f t="shared" si="363"/>
        <v>2189.91159930101</v>
      </c>
      <c r="CF77" s="63">
        <f t="shared" si="276"/>
        <v>64.895360279596503</v>
      </c>
      <c r="CG77" s="63">
        <f t="shared" si="277"/>
        <v>29.202912125818429</v>
      </c>
      <c r="CH77" s="63">
        <f t="shared" si="278"/>
        <v>0</v>
      </c>
      <c r="CI77" s="63">
        <f t="shared" si="279"/>
        <v>0</v>
      </c>
      <c r="CJ77" s="63">
        <f t="shared" si="364"/>
        <v>9.7343040419394757</v>
      </c>
      <c r="CK77" s="63">
        <f t="shared" si="365"/>
        <v>4.3804368188727638</v>
      </c>
      <c r="CL77" s="63">
        <f t="shared" si="366"/>
        <v>0</v>
      </c>
      <c r="CM77" s="63">
        <f t="shared" si="367"/>
        <v>0</v>
      </c>
      <c r="CN77" s="63">
        <f t="shared" si="280"/>
        <v>79.316551452840173</v>
      </c>
      <c r="CO77" s="63">
        <f t="shared" si="281"/>
        <v>35.692448153778081</v>
      </c>
      <c r="CP77" s="63">
        <f t="shared" si="282"/>
        <v>0</v>
      </c>
      <c r="CQ77" s="63">
        <f t="shared" si="283"/>
        <v>0</v>
      </c>
      <c r="CR77" s="63">
        <f t="shared" si="368"/>
        <v>11.897482717926026</v>
      </c>
      <c r="CS77" s="63">
        <f t="shared" si="369"/>
        <v>5.3538672230667119</v>
      </c>
      <c r="CT77" s="63">
        <f t="shared" si="370"/>
        <v>0</v>
      </c>
      <c r="CU77" s="63">
        <f t="shared" si="371"/>
        <v>0</v>
      </c>
      <c r="CV77" s="63">
        <f t="shared" si="284"/>
        <v>79.316551452840173</v>
      </c>
      <c r="CW77" s="63">
        <f t="shared" si="285"/>
        <v>35.692448153778081</v>
      </c>
      <c r="CX77" s="63">
        <f t="shared" si="286"/>
        <v>0</v>
      </c>
      <c r="CY77" s="63">
        <f t="shared" si="287"/>
        <v>0</v>
      </c>
      <c r="CZ77" s="63">
        <f t="shared" si="372"/>
        <v>11.897482717926026</v>
      </c>
      <c r="DA77" s="63">
        <f t="shared" si="373"/>
        <v>5.3538672230667119</v>
      </c>
      <c r="DB77" s="63">
        <f t="shared" si="374"/>
        <v>0</v>
      </c>
      <c r="DC77" s="63">
        <f t="shared" si="375"/>
        <v>0</v>
      </c>
      <c r="DD77" s="63">
        <f t="shared" si="288"/>
        <v>57.684764692974667</v>
      </c>
      <c r="DE77" s="63">
        <f t="shared" si="289"/>
        <v>25.958144111838607</v>
      </c>
      <c r="DF77" s="63">
        <f t="shared" si="290"/>
        <v>0</v>
      </c>
      <c r="DG77" s="63">
        <f t="shared" si="291"/>
        <v>0</v>
      </c>
      <c r="DH77" s="63">
        <f t="shared" si="376"/>
        <v>8.6527147039462005</v>
      </c>
      <c r="DI77" s="63">
        <f t="shared" si="377"/>
        <v>3.8937216167757907</v>
      </c>
      <c r="DJ77" s="63">
        <f t="shared" si="378"/>
        <v>0</v>
      </c>
      <c r="DK77" s="63">
        <f t="shared" si="379"/>
        <v>0</v>
      </c>
      <c r="DL77" s="63">
        <f t="shared" si="292"/>
        <v>61.290062486285592</v>
      </c>
      <c r="DM77" s="63">
        <f t="shared" si="293"/>
        <v>27.580528118828521</v>
      </c>
      <c r="DN77" s="63">
        <f t="shared" si="294"/>
        <v>0</v>
      </c>
      <c r="DO77" s="63">
        <f t="shared" si="295"/>
        <v>0</v>
      </c>
      <c r="DP77" s="63">
        <f t="shared" si="380"/>
        <v>9.1935093729428381</v>
      </c>
      <c r="DQ77" s="63">
        <f t="shared" si="381"/>
        <v>4.1370792178242777</v>
      </c>
      <c r="DR77" s="63">
        <f t="shared" si="382"/>
        <v>0</v>
      </c>
      <c r="DS77" s="63">
        <f t="shared" si="383"/>
        <v>0</v>
      </c>
      <c r="DT77" s="63">
        <f t="shared" si="296"/>
        <v>18.026488966554584</v>
      </c>
      <c r="DU77" s="63">
        <f t="shared" si="297"/>
        <v>8.1119200349495646</v>
      </c>
      <c r="DV77" s="63">
        <f t="shared" si="298"/>
        <v>0</v>
      </c>
      <c r="DW77" s="63">
        <f t="shared" si="299"/>
        <v>0</v>
      </c>
      <c r="DX77" s="63">
        <f t="shared" si="384"/>
        <v>2.7039733449831878</v>
      </c>
      <c r="DY77" s="63">
        <f t="shared" si="385"/>
        <v>1.2167880052424347</v>
      </c>
      <c r="DZ77" s="63">
        <f t="shared" si="386"/>
        <v>0</v>
      </c>
      <c r="EA77" s="63">
        <f t="shared" si="387"/>
        <v>0</v>
      </c>
      <c r="EB77" s="90">
        <f t="shared" si="388"/>
        <v>360.52977933109173</v>
      </c>
      <c r="EC77" s="90">
        <f t="shared" si="389"/>
        <v>162.23840069899128</v>
      </c>
      <c r="ED77" s="91">
        <f t="shared" si="300"/>
        <v>5227.0000000000018</v>
      </c>
      <c r="EE77" s="92">
        <f t="shared" si="390"/>
        <v>2352.1500000000015</v>
      </c>
      <c r="EF77" s="63">
        <f t="shared" si="301"/>
        <v>8872.4908146681973</v>
      </c>
      <c r="EG77" s="63">
        <f t="shared" si="302"/>
        <v>3992.6208666006896</v>
      </c>
      <c r="EH77" s="63">
        <f t="shared" si="303"/>
        <v>51801.861498831691</v>
      </c>
      <c r="EI77" s="63">
        <f t="shared" si="304"/>
        <v>23310.837674474264</v>
      </c>
      <c r="EJ77" s="63">
        <f t="shared" si="391"/>
        <v>1330.8736222002296</v>
      </c>
      <c r="EK77" s="63">
        <f t="shared" si="392"/>
        <v>598.89312999010338</v>
      </c>
      <c r="EL77" s="63">
        <f t="shared" si="393"/>
        <v>7770.2792248247533</v>
      </c>
      <c r="EM77" s="63">
        <f t="shared" si="394"/>
        <v>3496.6256511711395</v>
      </c>
      <c r="EN77" s="63">
        <f t="shared" si="305"/>
        <v>10844.15544015002</v>
      </c>
      <c r="EO77" s="63">
        <f t="shared" si="306"/>
        <v>4879.8699480675095</v>
      </c>
      <c r="EP77" s="63">
        <f t="shared" si="307"/>
        <v>63313.386276349847</v>
      </c>
      <c r="EQ77" s="63">
        <f t="shared" si="308"/>
        <v>28491.023824357435</v>
      </c>
      <c r="ER77" s="63">
        <f t="shared" si="395"/>
        <v>1626.6233160225029</v>
      </c>
      <c r="ES77" s="63">
        <f t="shared" si="396"/>
        <v>731.98049221012639</v>
      </c>
      <c r="ET77" s="63">
        <f t="shared" si="397"/>
        <v>9497.0079414524771</v>
      </c>
      <c r="EU77" s="63">
        <f t="shared" si="398"/>
        <v>4273.6535736536152</v>
      </c>
      <c r="EV77" s="63">
        <f t="shared" si="309"/>
        <v>11337.071596520474</v>
      </c>
      <c r="EW77" s="63">
        <f t="shared" si="310"/>
        <v>5101.6822184342145</v>
      </c>
      <c r="EX77" s="63">
        <f t="shared" si="311"/>
        <v>66191.267470729392</v>
      </c>
      <c r="EY77" s="63">
        <f t="shared" si="312"/>
        <v>29786.070361828231</v>
      </c>
      <c r="EZ77" s="63">
        <f t="shared" si="399"/>
        <v>1700.5607394780711</v>
      </c>
      <c r="FA77" s="63">
        <f t="shared" si="400"/>
        <v>765.25233276513211</v>
      </c>
      <c r="FB77" s="63">
        <f t="shared" si="401"/>
        <v>9928.690120609408</v>
      </c>
      <c r="FC77" s="63">
        <f t="shared" si="402"/>
        <v>4467.9105542742345</v>
      </c>
      <c r="FD77" s="63">
        <f t="shared" si="313"/>
        <v>7886.658501927287</v>
      </c>
      <c r="FE77" s="63">
        <f t="shared" si="314"/>
        <v>3548.9963258672797</v>
      </c>
      <c r="FF77" s="63">
        <f t="shared" si="315"/>
        <v>46046.099110072617</v>
      </c>
      <c r="FG77" s="63">
        <f t="shared" si="316"/>
        <v>20720.744599532682</v>
      </c>
      <c r="FH77" s="63">
        <f t="shared" si="403"/>
        <v>1182.9987752890929</v>
      </c>
      <c r="FI77" s="63">
        <f t="shared" si="404"/>
        <v>532.34944888009193</v>
      </c>
      <c r="FJ77" s="63">
        <f t="shared" si="405"/>
        <v>6906.9148665108924</v>
      </c>
      <c r="FK77" s="63">
        <f t="shared" si="406"/>
        <v>3108.1116899299022</v>
      </c>
      <c r="FL77" s="63">
        <f t="shared" si="317"/>
        <v>8379.5746582977426</v>
      </c>
      <c r="FM77" s="63">
        <f t="shared" si="318"/>
        <v>3770.8085962339851</v>
      </c>
      <c r="FN77" s="63">
        <f t="shared" si="319"/>
        <v>48923.980304452161</v>
      </c>
      <c r="FO77" s="63">
        <f t="shared" si="320"/>
        <v>22015.791137003474</v>
      </c>
      <c r="FP77" s="63">
        <f t="shared" si="407"/>
        <v>1256.9361987446614</v>
      </c>
      <c r="FQ77" s="63">
        <f t="shared" si="408"/>
        <v>565.62128943509776</v>
      </c>
      <c r="FR77" s="63">
        <f t="shared" si="409"/>
        <v>7338.5970456678242</v>
      </c>
      <c r="FS77" s="63">
        <f t="shared" si="410"/>
        <v>3302.3686705505211</v>
      </c>
      <c r="FT77" s="63">
        <f t="shared" si="321"/>
        <v>1971.6646254818218</v>
      </c>
      <c r="FU77" s="63">
        <f t="shared" si="322"/>
        <v>887.24908146681992</v>
      </c>
      <c r="FV77" s="63">
        <f t="shared" si="323"/>
        <v>11511.524777518154</v>
      </c>
      <c r="FW77" s="63">
        <f t="shared" si="324"/>
        <v>5180.1861498831704</v>
      </c>
      <c r="FX77" s="63">
        <f t="shared" si="411"/>
        <v>295.74969382227323</v>
      </c>
      <c r="FY77" s="63">
        <f t="shared" si="412"/>
        <v>133.08736222002298</v>
      </c>
      <c r="FZ77" s="63">
        <f t="shared" si="413"/>
        <v>1726.7287166277231</v>
      </c>
      <c r="GA77" s="63">
        <f t="shared" si="414"/>
        <v>777.02792248247556</v>
      </c>
      <c r="GB77" s="90">
        <f t="shared" si="415"/>
        <v>337079.73507499945</v>
      </c>
      <c r="GC77" s="93">
        <f t="shared" si="416"/>
        <v>151685.88078374974</v>
      </c>
      <c r="GD77" s="94">
        <f t="shared" si="417"/>
        <v>154038.03078374974</v>
      </c>
    </row>
    <row r="78" spans="1:186" x14ac:dyDescent="0.5">
      <c r="A78" s="19" t="s">
        <v>258</v>
      </c>
      <c r="B78" s="19" t="s">
        <v>40</v>
      </c>
      <c r="C78" s="19" t="s">
        <v>108</v>
      </c>
      <c r="D78" s="19" t="s">
        <v>91</v>
      </c>
      <c r="E78" s="19" t="s">
        <v>155</v>
      </c>
      <c r="F78" s="85">
        <v>74233.750049999973</v>
      </c>
      <c r="G78" s="86">
        <v>33405.187522499989</v>
      </c>
      <c r="H78" s="86">
        <v>3.0000000000000004</v>
      </c>
      <c r="I78" s="63">
        <v>0</v>
      </c>
      <c r="J78" s="87">
        <f t="shared" si="325"/>
        <v>0</v>
      </c>
      <c r="K78" s="88">
        <v>33405.187522499989</v>
      </c>
      <c r="L78" s="63">
        <f t="shared" si="248"/>
        <v>0</v>
      </c>
      <c r="M78" s="63">
        <v>0</v>
      </c>
      <c r="N78" s="87">
        <f t="shared" si="326"/>
        <v>0</v>
      </c>
      <c r="O78" s="63">
        <f t="shared" si="327"/>
        <v>0</v>
      </c>
      <c r="P78" s="63">
        <v>0</v>
      </c>
      <c r="Q78" s="87">
        <f t="shared" si="328"/>
        <v>0</v>
      </c>
      <c r="R78" s="63">
        <f t="shared" si="329"/>
        <v>0</v>
      </c>
      <c r="S78" s="63">
        <v>0</v>
      </c>
      <c r="T78" s="87">
        <f t="shared" si="330"/>
        <v>0</v>
      </c>
      <c r="U78" s="63">
        <f t="shared" si="331"/>
        <v>0</v>
      </c>
      <c r="V78" s="63">
        <v>0</v>
      </c>
      <c r="W78" s="63">
        <f t="shared" si="249"/>
        <v>0</v>
      </c>
      <c r="X78" s="88">
        <v>14046.182761833159</v>
      </c>
      <c r="Y78" s="87">
        <f t="shared" si="332"/>
        <v>0.18921558930233734</v>
      </c>
      <c r="Z78" s="88">
        <f t="shared" si="333"/>
        <v>6320.7822428249219</v>
      </c>
      <c r="AA78" s="88">
        <v>60187.567288166814</v>
      </c>
      <c r="AB78" s="87">
        <f t="shared" si="334"/>
        <v>0.81078441069766261</v>
      </c>
      <c r="AC78" s="88">
        <f t="shared" si="335"/>
        <v>27084.405279675066</v>
      </c>
      <c r="AD78" s="63">
        <f t="shared" si="250"/>
        <v>74233.750049999973</v>
      </c>
      <c r="AE78" s="63">
        <f t="shared" si="336"/>
        <v>33405.187522499989</v>
      </c>
      <c r="AF78" s="89">
        <f t="shared" si="251"/>
        <v>74233.750049999973</v>
      </c>
      <c r="AG78" s="89">
        <f t="shared" si="337"/>
        <v>33405.187522499989</v>
      </c>
      <c r="AH78" s="63">
        <f t="shared" si="252"/>
        <v>0</v>
      </c>
      <c r="AI78" s="63">
        <f t="shared" si="253"/>
        <v>0</v>
      </c>
      <c r="AJ78" s="63">
        <f t="shared" si="254"/>
        <v>0</v>
      </c>
      <c r="AK78" s="63">
        <f t="shared" si="255"/>
        <v>0</v>
      </c>
      <c r="AL78" s="63">
        <f t="shared" si="338"/>
        <v>0</v>
      </c>
      <c r="AM78" s="63">
        <f t="shared" si="339"/>
        <v>0</v>
      </c>
      <c r="AN78" s="63">
        <f t="shared" si="340"/>
        <v>0</v>
      </c>
      <c r="AO78" s="63">
        <f t="shared" si="341"/>
        <v>0</v>
      </c>
      <c r="AP78" s="63">
        <f t="shared" si="256"/>
        <v>0</v>
      </c>
      <c r="AQ78" s="63">
        <f t="shared" si="257"/>
        <v>0</v>
      </c>
      <c r="AR78" s="63">
        <f t="shared" si="258"/>
        <v>0</v>
      </c>
      <c r="AS78" s="63">
        <f t="shared" si="259"/>
        <v>0</v>
      </c>
      <c r="AT78" s="63">
        <f t="shared" si="342"/>
        <v>0</v>
      </c>
      <c r="AU78" s="63">
        <f t="shared" si="343"/>
        <v>0</v>
      </c>
      <c r="AV78" s="63">
        <f t="shared" si="344"/>
        <v>0</v>
      </c>
      <c r="AW78" s="63">
        <f t="shared" si="345"/>
        <v>0</v>
      </c>
      <c r="AX78" s="63">
        <f t="shared" si="260"/>
        <v>0</v>
      </c>
      <c r="AY78" s="63">
        <f t="shared" si="261"/>
        <v>0</v>
      </c>
      <c r="AZ78" s="63">
        <f t="shared" si="262"/>
        <v>0</v>
      </c>
      <c r="BA78" s="63">
        <f t="shared" si="263"/>
        <v>0</v>
      </c>
      <c r="BB78" s="63">
        <f t="shared" si="346"/>
        <v>0</v>
      </c>
      <c r="BC78" s="63">
        <f t="shared" si="347"/>
        <v>0</v>
      </c>
      <c r="BD78" s="63">
        <f t="shared" si="348"/>
        <v>0</v>
      </c>
      <c r="BE78" s="63">
        <f t="shared" si="349"/>
        <v>0</v>
      </c>
      <c r="BF78" s="63">
        <f t="shared" si="264"/>
        <v>0</v>
      </c>
      <c r="BG78" s="63">
        <f t="shared" si="265"/>
        <v>0</v>
      </c>
      <c r="BH78" s="63">
        <f t="shared" si="266"/>
        <v>0</v>
      </c>
      <c r="BI78" s="63">
        <f t="shared" si="267"/>
        <v>0</v>
      </c>
      <c r="BJ78" s="63">
        <f t="shared" si="350"/>
        <v>0</v>
      </c>
      <c r="BK78" s="63">
        <f t="shared" si="351"/>
        <v>0</v>
      </c>
      <c r="BL78" s="63">
        <f t="shared" si="352"/>
        <v>0</v>
      </c>
      <c r="BM78" s="63">
        <f t="shared" si="353"/>
        <v>0</v>
      </c>
      <c r="BN78" s="63">
        <f t="shared" si="268"/>
        <v>0</v>
      </c>
      <c r="BO78" s="63">
        <f t="shared" si="269"/>
        <v>0</v>
      </c>
      <c r="BP78" s="63">
        <f t="shared" si="270"/>
        <v>0</v>
      </c>
      <c r="BQ78" s="63">
        <f t="shared" si="271"/>
        <v>0</v>
      </c>
      <c r="BR78" s="63">
        <f t="shared" si="354"/>
        <v>0</v>
      </c>
      <c r="BS78" s="63">
        <f t="shared" si="355"/>
        <v>0</v>
      </c>
      <c r="BT78" s="63">
        <f t="shared" si="356"/>
        <v>0</v>
      </c>
      <c r="BU78" s="63">
        <f t="shared" si="357"/>
        <v>0</v>
      </c>
      <c r="BV78" s="63">
        <f t="shared" si="272"/>
        <v>0</v>
      </c>
      <c r="BW78" s="63">
        <f t="shared" si="273"/>
        <v>0</v>
      </c>
      <c r="BX78" s="63">
        <f t="shared" si="274"/>
        <v>0</v>
      </c>
      <c r="BY78" s="63">
        <f t="shared" si="275"/>
        <v>0</v>
      </c>
      <c r="BZ78" s="63">
        <f t="shared" si="358"/>
        <v>0</v>
      </c>
      <c r="CA78" s="63">
        <f t="shared" si="359"/>
        <v>0</v>
      </c>
      <c r="CB78" s="63">
        <f t="shared" si="360"/>
        <v>0</v>
      </c>
      <c r="CC78" s="63">
        <f t="shared" si="361"/>
        <v>0</v>
      </c>
      <c r="CD78" s="90">
        <f t="shared" si="362"/>
        <v>0</v>
      </c>
      <c r="CE78" s="90">
        <f t="shared" si="363"/>
        <v>0</v>
      </c>
      <c r="CF78" s="63">
        <f t="shared" si="276"/>
        <v>0</v>
      </c>
      <c r="CG78" s="63">
        <f t="shared" si="277"/>
        <v>0</v>
      </c>
      <c r="CH78" s="63">
        <f t="shared" si="278"/>
        <v>0</v>
      </c>
      <c r="CI78" s="63">
        <f t="shared" si="279"/>
        <v>0</v>
      </c>
      <c r="CJ78" s="63">
        <f t="shared" si="364"/>
        <v>0</v>
      </c>
      <c r="CK78" s="63">
        <f t="shared" si="365"/>
        <v>0</v>
      </c>
      <c r="CL78" s="63">
        <f t="shared" si="366"/>
        <v>0</v>
      </c>
      <c r="CM78" s="63">
        <f t="shared" si="367"/>
        <v>0</v>
      </c>
      <c r="CN78" s="63">
        <f t="shared" si="280"/>
        <v>0</v>
      </c>
      <c r="CO78" s="63">
        <f t="shared" si="281"/>
        <v>0</v>
      </c>
      <c r="CP78" s="63">
        <f t="shared" si="282"/>
        <v>0</v>
      </c>
      <c r="CQ78" s="63">
        <f t="shared" si="283"/>
        <v>0</v>
      </c>
      <c r="CR78" s="63">
        <f t="shared" si="368"/>
        <v>0</v>
      </c>
      <c r="CS78" s="63">
        <f t="shared" si="369"/>
        <v>0</v>
      </c>
      <c r="CT78" s="63">
        <f t="shared" si="370"/>
        <v>0</v>
      </c>
      <c r="CU78" s="63">
        <f t="shared" si="371"/>
        <v>0</v>
      </c>
      <c r="CV78" s="63">
        <f t="shared" si="284"/>
        <v>0</v>
      </c>
      <c r="CW78" s="63">
        <f t="shared" si="285"/>
        <v>0</v>
      </c>
      <c r="CX78" s="63">
        <f t="shared" si="286"/>
        <v>0</v>
      </c>
      <c r="CY78" s="63">
        <f t="shared" si="287"/>
        <v>0</v>
      </c>
      <c r="CZ78" s="63">
        <f t="shared" si="372"/>
        <v>0</v>
      </c>
      <c r="DA78" s="63">
        <f t="shared" si="373"/>
        <v>0</v>
      </c>
      <c r="DB78" s="63">
        <f t="shared" si="374"/>
        <v>0</v>
      </c>
      <c r="DC78" s="63">
        <f t="shared" si="375"/>
        <v>0</v>
      </c>
      <c r="DD78" s="63">
        <f t="shared" si="288"/>
        <v>0</v>
      </c>
      <c r="DE78" s="63">
        <f t="shared" si="289"/>
        <v>0</v>
      </c>
      <c r="DF78" s="63">
        <f t="shared" si="290"/>
        <v>0</v>
      </c>
      <c r="DG78" s="63">
        <f t="shared" si="291"/>
        <v>0</v>
      </c>
      <c r="DH78" s="63">
        <f t="shared" si="376"/>
        <v>0</v>
      </c>
      <c r="DI78" s="63">
        <f t="shared" si="377"/>
        <v>0</v>
      </c>
      <c r="DJ78" s="63">
        <f t="shared" si="378"/>
        <v>0</v>
      </c>
      <c r="DK78" s="63">
        <f t="shared" si="379"/>
        <v>0</v>
      </c>
      <c r="DL78" s="63">
        <f t="shared" si="292"/>
        <v>0</v>
      </c>
      <c r="DM78" s="63">
        <f t="shared" si="293"/>
        <v>0</v>
      </c>
      <c r="DN78" s="63">
        <f t="shared" si="294"/>
        <v>0</v>
      </c>
      <c r="DO78" s="63">
        <f t="shared" si="295"/>
        <v>0</v>
      </c>
      <c r="DP78" s="63">
        <f t="shared" si="380"/>
        <v>0</v>
      </c>
      <c r="DQ78" s="63">
        <f t="shared" si="381"/>
        <v>0</v>
      </c>
      <c r="DR78" s="63">
        <f t="shared" si="382"/>
        <v>0</v>
      </c>
      <c r="DS78" s="63">
        <f t="shared" si="383"/>
        <v>0</v>
      </c>
      <c r="DT78" s="63">
        <f t="shared" si="296"/>
        <v>0</v>
      </c>
      <c r="DU78" s="63">
        <f t="shared" si="297"/>
        <v>0</v>
      </c>
      <c r="DV78" s="63">
        <f t="shared" si="298"/>
        <v>0</v>
      </c>
      <c r="DW78" s="63">
        <f t="shared" si="299"/>
        <v>0</v>
      </c>
      <c r="DX78" s="63">
        <f t="shared" si="384"/>
        <v>0</v>
      </c>
      <c r="DY78" s="63">
        <f t="shared" si="385"/>
        <v>0</v>
      </c>
      <c r="DZ78" s="63">
        <f t="shared" si="386"/>
        <v>0</v>
      </c>
      <c r="EA78" s="63">
        <f t="shared" si="387"/>
        <v>0</v>
      </c>
      <c r="EB78" s="90">
        <f t="shared" si="388"/>
        <v>0</v>
      </c>
      <c r="EC78" s="90">
        <f t="shared" si="389"/>
        <v>0</v>
      </c>
      <c r="ED78" s="91">
        <f t="shared" si="300"/>
        <v>0</v>
      </c>
      <c r="EE78" s="92">
        <f t="shared" si="390"/>
        <v>0</v>
      </c>
      <c r="EF78" s="63">
        <f t="shared" si="301"/>
        <v>2528.3128971299684</v>
      </c>
      <c r="EG78" s="63">
        <f t="shared" si="302"/>
        <v>1137.7408037084858</v>
      </c>
      <c r="EH78" s="63">
        <f t="shared" si="303"/>
        <v>10833.762111870026</v>
      </c>
      <c r="EI78" s="63">
        <f t="shared" si="304"/>
        <v>4875.1929503415113</v>
      </c>
      <c r="EJ78" s="63">
        <f t="shared" si="391"/>
        <v>379.24693456949524</v>
      </c>
      <c r="EK78" s="63">
        <f t="shared" si="392"/>
        <v>170.66112055627286</v>
      </c>
      <c r="EL78" s="63">
        <f t="shared" si="393"/>
        <v>1625.064316780504</v>
      </c>
      <c r="EM78" s="63">
        <f t="shared" si="394"/>
        <v>731.27894255122669</v>
      </c>
      <c r="EN78" s="63">
        <f t="shared" si="305"/>
        <v>3090.160207603295</v>
      </c>
      <c r="EO78" s="63">
        <f t="shared" si="306"/>
        <v>1390.5720934214828</v>
      </c>
      <c r="EP78" s="63">
        <f t="shared" si="307"/>
        <v>13241.2648033967</v>
      </c>
      <c r="EQ78" s="63">
        <f t="shared" si="308"/>
        <v>5958.5691615285141</v>
      </c>
      <c r="ER78" s="63">
        <f t="shared" si="395"/>
        <v>463.52403114049423</v>
      </c>
      <c r="ES78" s="63">
        <f t="shared" si="396"/>
        <v>208.5858140132224</v>
      </c>
      <c r="ET78" s="63">
        <f t="shared" si="397"/>
        <v>1986.1897205095049</v>
      </c>
      <c r="EU78" s="63">
        <f t="shared" si="398"/>
        <v>893.78537422927707</v>
      </c>
      <c r="EV78" s="63">
        <f t="shared" si="309"/>
        <v>3230.6220352216269</v>
      </c>
      <c r="EW78" s="63">
        <f t="shared" si="310"/>
        <v>1453.7799158497321</v>
      </c>
      <c r="EX78" s="63">
        <f t="shared" si="311"/>
        <v>13843.140476278368</v>
      </c>
      <c r="EY78" s="63">
        <f t="shared" si="312"/>
        <v>6229.4132143252655</v>
      </c>
      <c r="EZ78" s="63">
        <f t="shared" si="399"/>
        <v>484.59330528324404</v>
      </c>
      <c r="FA78" s="63">
        <f t="shared" si="400"/>
        <v>218.06698737745981</v>
      </c>
      <c r="FB78" s="63">
        <f t="shared" si="401"/>
        <v>2076.4710714417552</v>
      </c>
      <c r="FC78" s="63">
        <f t="shared" si="402"/>
        <v>934.41198214878978</v>
      </c>
      <c r="FD78" s="63">
        <f t="shared" si="313"/>
        <v>2247.3892418933056</v>
      </c>
      <c r="FE78" s="63">
        <f t="shared" si="314"/>
        <v>1011.3251588519876</v>
      </c>
      <c r="FF78" s="63">
        <f t="shared" si="315"/>
        <v>9630.0107661066904</v>
      </c>
      <c r="FG78" s="63">
        <f t="shared" si="316"/>
        <v>4333.5048447480103</v>
      </c>
      <c r="FH78" s="63">
        <f t="shared" si="403"/>
        <v>337.1083862839958</v>
      </c>
      <c r="FI78" s="63">
        <f t="shared" si="404"/>
        <v>151.69877382779814</v>
      </c>
      <c r="FJ78" s="63">
        <f t="shared" si="405"/>
        <v>1444.5016149160035</v>
      </c>
      <c r="FK78" s="63">
        <f t="shared" si="406"/>
        <v>650.0257267122015</v>
      </c>
      <c r="FL78" s="63">
        <f t="shared" si="317"/>
        <v>2387.851069511637</v>
      </c>
      <c r="FM78" s="63">
        <f t="shared" si="318"/>
        <v>1074.5329812802368</v>
      </c>
      <c r="FN78" s="63">
        <f t="shared" si="319"/>
        <v>10231.886438988358</v>
      </c>
      <c r="FO78" s="63">
        <f t="shared" si="320"/>
        <v>4604.3488975447617</v>
      </c>
      <c r="FP78" s="63">
        <f t="shared" si="407"/>
        <v>358.17766042674555</v>
      </c>
      <c r="FQ78" s="63">
        <f t="shared" si="408"/>
        <v>161.17994719203551</v>
      </c>
      <c r="FR78" s="63">
        <f t="shared" si="409"/>
        <v>1534.7829658482538</v>
      </c>
      <c r="FS78" s="63">
        <f t="shared" si="410"/>
        <v>690.65233463171421</v>
      </c>
      <c r="FT78" s="63">
        <f t="shared" si="321"/>
        <v>561.84731047332639</v>
      </c>
      <c r="FU78" s="63">
        <f t="shared" si="322"/>
        <v>252.83128971299689</v>
      </c>
      <c r="FV78" s="63">
        <f t="shared" si="323"/>
        <v>2407.5026915266726</v>
      </c>
      <c r="FW78" s="63">
        <f t="shared" si="324"/>
        <v>1083.3762111870026</v>
      </c>
      <c r="FX78" s="63">
        <f t="shared" si="411"/>
        <v>84.27709657099895</v>
      </c>
      <c r="FY78" s="63">
        <f t="shared" si="412"/>
        <v>37.924693456949534</v>
      </c>
      <c r="FZ78" s="63">
        <f t="shared" si="413"/>
        <v>361.12540372900088</v>
      </c>
      <c r="GA78" s="63">
        <f t="shared" si="414"/>
        <v>162.50643167805038</v>
      </c>
      <c r="GB78" s="90">
        <f t="shared" si="415"/>
        <v>74233.750049999988</v>
      </c>
      <c r="GC78" s="93">
        <f t="shared" si="416"/>
        <v>33405.187522499997</v>
      </c>
      <c r="GD78" s="94">
        <f t="shared" si="417"/>
        <v>33405.187522499997</v>
      </c>
    </row>
    <row r="79" spans="1:186" x14ac:dyDescent="0.5">
      <c r="A79" s="19" t="s">
        <v>257</v>
      </c>
      <c r="B79" s="19" t="s">
        <v>20</v>
      </c>
      <c r="C79" s="19" t="s">
        <v>133</v>
      </c>
      <c r="D79" s="19" t="s">
        <v>92</v>
      </c>
      <c r="E79" s="19" t="s">
        <v>156</v>
      </c>
      <c r="F79" s="85">
        <v>68126.13382499991</v>
      </c>
      <c r="G79" s="86">
        <v>37469.373603749955</v>
      </c>
      <c r="H79" s="86">
        <v>2.7</v>
      </c>
      <c r="I79" s="63">
        <v>333.00000000000006</v>
      </c>
      <c r="J79" s="87">
        <f t="shared" si="325"/>
        <v>4.8879920421640117E-3</v>
      </c>
      <c r="K79" s="88">
        <v>37469.373603749955</v>
      </c>
      <c r="L79" s="63">
        <f t="shared" si="248"/>
        <v>183.15000000000006</v>
      </c>
      <c r="M79" s="63">
        <v>27.000000000000004</v>
      </c>
      <c r="N79" s="87">
        <f t="shared" si="326"/>
        <v>3.9632367909437933E-4</v>
      </c>
      <c r="O79" s="63">
        <f t="shared" si="327"/>
        <v>14.850000000000005</v>
      </c>
      <c r="P79" s="63">
        <v>3565.8750000000005</v>
      </c>
      <c r="Q79" s="87">
        <f t="shared" si="328"/>
        <v>5.2342248118172958E-2</v>
      </c>
      <c r="R79" s="63">
        <f t="shared" si="329"/>
        <v>1961.2312500000005</v>
      </c>
      <c r="S79" s="63">
        <v>289.12500000000006</v>
      </c>
      <c r="T79" s="87">
        <f t="shared" si="330"/>
        <v>4.2439660636356454E-3</v>
      </c>
      <c r="U79" s="63">
        <f t="shared" si="331"/>
        <v>159.01875000000004</v>
      </c>
      <c r="V79" s="63">
        <v>4215</v>
      </c>
      <c r="W79" s="63">
        <f t="shared" si="249"/>
        <v>2318.2500000000009</v>
      </c>
      <c r="X79" s="88">
        <v>4798.1299874093247</v>
      </c>
      <c r="Y79" s="87">
        <f t="shared" si="332"/>
        <v>7.0430093680856704E-2</v>
      </c>
      <c r="Z79" s="88">
        <f t="shared" si="333"/>
        <v>2638.9714930751288</v>
      </c>
      <c r="AA79" s="88">
        <v>59113.003837590586</v>
      </c>
      <c r="AB79" s="87">
        <f t="shared" si="334"/>
        <v>0.86769937641607631</v>
      </c>
      <c r="AC79" s="88">
        <f t="shared" si="335"/>
        <v>32512.152110674826</v>
      </c>
      <c r="AD79" s="63">
        <f t="shared" si="250"/>
        <v>63911.13382499991</v>
      </c>
      <c r="AE79" s="63">
        <f t="shared" si="336"/>
        <v>35151.123603749955</v>
      </c>
      <c r="AF79" s="89">
        <f t="shared" si="251"/>
        <v>68126.13382499991</v>
      </c>
      <c r="AG79" s="89">
        <f t="shared" si="337"/>
        <v>37469.373603749955</v>
      </c>
      <c r="AH79" s="63">
        <f t="shared" si="252"/>
        <v>59.940000000000005</v>
      </c>
      <c r="AI79" s="63">
        <f t="shared" si="253"/>
        <v>32.967000000000013</v>
      </c>
      <c r="AJ79" s="63">
        <f t="shared" si="254"/>
        <v>641.85750000000007</v>
      </c>
      <c r="AK79" s="63">
        <f t="shared" si="255"/>
        <v>353.02162500000009</v>
      </c>
      <c r="AL79" s="63">
        <f t="shared" si="338"/>
        <v>8.9909999999999997</v>
      </c>
      <c r="AM79" s="63">
        <f t="shared" si="339"/>
        <v>4.9450500000000019</v>
      </c>
      <c r="AN79" s="63">
        <f t="shared" si="340"/>
        <v>96.278625000000005</v>
      </c>
      <c r="AO79" s="63">
        <f t="shared" si="341"/>
        <v>52.953243750000013</v>
      </c>
      <c r="AP79" s="63">
        <f t="shared" si="256"/>
        <v>73.260000000000019</v>
      </c>
      <c r="AQ79" s="63">
        <f t="shared" si="257"/>
        <v>40.293000000000013</v>
      </c>
      <c r="AR79" s="63">
        <f t="shared" si="258"/>
        <v>784.49250000000006</v>
      </c>
      <c r="AS79" s="63">
        <f t="shared" si="259"/>
        <v>431.47087500000009</v>
      </c>
      <c r="AT79" s="63">
        <f t="shared" si="342"/>
        <v>10.989000000000003</v>
      </c>
      <c r="AU79" s="63">
        <f t="shared" si="343"/>
        <v>6.0439500000000015</v>
      </c>
      <c r="AV79" s="63">
        <f t="shared" si="344"/>
        <v>117.67387500000001</v>
      </c>
      <c r="AW79" s="63">
        <f t="shared" si="345"/>
        <v>64.720631250000011</v>
      </c>
      <c r="AX79" s="63">
        <f t="shared" si="260"/>
        <v>73.260000000000019</v>
      </c>
      <c r="AY79" s="63">
        <f t="shared" si="261"/>
        <v>40.293000000000013</v>
      </c>
      <c r="AZ79" s="63">
        <f t="shared" si="262"/>
        <v>784.49250000000006</v>
      </c>
      <c r="BA79" s="63">
        <f t="shared" si="263"/>
        <v>431.47087500000009</v>
      </c>
      <c r="BB79" s="63">
        <f t="shared" si="346"/>
        <v>10.989000000000003</v>
      </c>
      <c r="BC79" s="63">
        <f t="shared" si="347"/>
        <v>6.0439500000000015</v>
      </c>
      <c r="BD79" s="63">
        <f t="shared" si="348"/>
        <v>117.67387500000001</v>
      </c>
      <c r="BE79" s="63">
        <f t="shared" si="349"/>
        <v>64.720631250000011</v>
      </c>
      <c r="BF79" s="63">
        <f t="shared" si="264"/>
        <v>53.280000000000008</v>
      </c>
      <c r="BG79" s="63">
        <f t="shared" si="265"/>
        <v>29.304000000000009</v>
      </c>
      <c r="BH79" s="63">
        <f t="shared" si="266"/>
        <v>570.54000000000008</v>
      </c>
      <c r="BI79" s="63">
        <f t="shared" si="267"/>
        <v>313.79700000000008</v>
      </c>
      <c r="BJ79" s="63">
        <f t="shared" si="350"/>
        <v>7.9920000000000009</v>
      </c>
      <c r="BK79" s="63">
        <f t="shared" si="351"/>
        <v>4.3956000000000008</v>
      </c>
      <c r="BL79" s="63">
        <f t="shared" si="352"/>
        <v>85.581000000000003</v>
      </c>
      <c r="BM79" s="63">
        <f t="shared" si="353"/>
        <v>47.069550000000014</v>
      </c>
      <c r="BN79" s="63">
        <f t="shared" si="268"/>
        <v>56.610000000000014</v>
      </c>
      <c r="BO79" s="63">
        <f t="shared" si="269"/>
        <v>31.135500000000015</v>
      </c>
      <c r="BP79" s="63">
        <f t="shared" si="270"/>
        <v>606.19875000000013</v>
      </c>
      <c r="BQ79" s="63">
        <f t="shared" si="271"/>
        <v>333.40931250000011</v>
      </c>
      <c r="BR79" s="63">
        <f t="shared" si="354"/>
        <v>8.491500000000002</v>
      </c>
      <c r="BS79" s="63">
        <f t="shared" si="355"/>
        <v>4.6703250000000018</v>
      </c>
      <c r="BT79" s="63">
        <f t="shared" si="356"/>
        <v>90.929812500000011</v>
      </c>
      <c r="BU79" s="63">
        <f t="shared" si="357"/>
        <v>50.011396875000017</v>
      </c>
      <c r="BV79" s="63">
        <f t="shared" si="272"/>
        <v>16.650000000000002</v>
      </c>
      <c r="BW79" s="63">
        <f t="shared" si="273"/>
        <v>9.1575000000000042</v>
      </c>
      <c r="BX79" s="63">
        <f t="shared" si="274"/>
        <v>178.29375000000005</v>
      </c>
      <c r="BY79" s="63">
        <f t="shared" si="275"/>
        <v>98.061562500000036</v>
      </c>
      <c r="BZ79" s="63">
        <f t="shared" si="358"/>
        <v>2.4975000000000001</v>
      </c>
      <c r="CA79" s="63">
        <f t="shared" si="359"/>
        <v>1.3736250000000005</v>
      </c>
      <c r="CB79" s="63">
        <f t="shared" si="360"/>
        <v>26.744062500000005</v>
      </c>
      <c r="CC79" s="63">
        <f t="shared" si="361"/>
        <v>14.709234375000005</v>
      </c>
      <c r="CD79" s="90">
        <f t="shared" si="362"/>
        <v>3898.8750000000009</v>
      </c>
      <c r="CE79" s="90">
        <f t="shared" si="363"/>
        <v>2144.3812500000004</v>
      </c>
      <c r="CF79" s="63">
        <f t="shared" si="276"/>
        <v>4.8600000000000003</v>
      </c>
      <c r="CG79" s="63">
        <f t="shared" si="277"/>
        <v>2.6730000000000009</v>
      </c>
      <c r="CH79" s="63">
        <f t="shared" si="278"/>
        <v>52.042500000000011</v>
      </c>
      <c r="CI79" s="63">
        <f t="shared" si="279"/>
        <v>28.623375000000006</v>
      </c>
      <c r="CJ79" s="63">
        <f t="shared" si="364"/>
        <v>0.72899999999999998</v>
      </c>
      <c r="CK79" s="63">
        <f t="shared" si="365"/>
        <v>0.40095000000000014</v>
      </c>
      <c r="CL79" s="63">
        <f t="shared" si="366"/>
        <v>7.806375000000001</v>
      </c>
      <c r="CM79" s="63">
        <f t="shared" si="367"/>
        <v>4.293506250000001</v>
      </c>
      <c r="CN79" s="63">
        <f t="shared" si="280"/>
        <v>5.94</v>
      </c>
      <c r="CO79" s="63">
        <f t="shared" si="281"/>
        <v>3.2670000000000012</v>
      </c>
      <c r="CP79" s="63">
        <f t="shared" si="282"/>
        <v>63.607500000000016</v>
      </c>
      <c r="CQ79" s="63">
        <f t="shared" si="283"/>
        <v>34.984125000000006</v>
      </c>
      <c r="CR79" s="63">
        <f t="shared" si="368"/>
        <v>0.89100000000000001</v>
      </c>
      <c r="CS79" s="63">
        <f t="shared" si="369"/>
        <v>0.49005000000000015</v>
      </c>
      <c r="CT79" s="63">
        <f t="shared" si="370"/>
        <v>9.5411250000000027</v>
      </c>
      <c r="CU79" s="63">
        <f t="shared" si="371"/>
        <v>5.2476187500000009</v>
      </c>
      <c r="CV79" s="63">
        <f t="shared" si="284"/>
        <v>5.94</v>
      </c>
      <c r="CW79" s="63">
        <f t="shared" si="285"/>
        <v>3.2670000000000012</v>
      </c>
      <c r="CX79" s="63">
        <f t="shared" si="286"/>
        <v>63.607500000000016</v>
      </c>
      <c r="CY79" s="63">
        <f t="shared" si="287"/>
        <v>34.984125000000006</v>
      </c>
      <c r="CZ79" s="63">
        <f t="shared" si="372"/>
        <v>0.89100000000000001</v>
      </c>
      <c r="DA79" s="63">
        <f t="shared" si="373"/>
        <v>0.49005000000000015</v>
      </c>
      <c r="DB79" s="63">
        <f t="shared" si="374"/>
        <v>9.5411250000000027</v>
      </c>
      <c r="DC79" s="63">
        <f t="shared" si="375"/>
        <v>5.2476187500000009</v>
      </c>
      <c r="DD79" s="63">
        <f t="shared" si="288"/>
        <v>4.32</v>
      </c>
      <c r="DE79" s="63">
        <f t="shared" si="289"/>
        <v>2.3760000000000008</v>
      </c>
      <c r="DF79" s="63">
        <f t="shared" si="290"/>
        <v>46.260000000000012</v>
      </c>
      <c r="DG79" s="63">
        <f t="shared" si="291"/>
        <v>25.443000000000008</v>
      </c>
      <c r="DH79" s="63">
        <f t="shared" si="376"/>
        <v>0.64800000000000002</v>
      </c>
      <c r="DI79" s="63">
        <f t="shared" si="377"/>
        <v>0.35640000000000011</v>
      </c>
      <c r="DJ79" s="63">
        <f t="shared" si="378"/>
        <v>6.9390000000000018</v>
      </c>
      <c r="DK79" s="63">
        <f t="shared" si="379"/>
        <v>3.816450000000001</v>
      </c>
      <c r="DL79" s="63">
        <f t="shared" si="292"/>
        <v>4.5900000000000007</v>
      </c>
      <c r="DM79" s="63">
        <f t="shared" si="293"/>
        <v>2.5245000000000011</v>
      </c>
      <c r="DN79" s="63">
        <f t="shared" si="294"/>
        <v>49.151250000000012</v>
      </c>
      <c r="DO79" s="63">
        <f t="shared" si="295"/>
        <v>27.033187500000007</v>
      </c>
      <c r="DP79" s="63">
        <f t="shared" si="380"/>
        <v>0.68850000000000011</v>
      </c>
      <c r="DQ79" s="63">
        <f t="shared" si="381"/>
        <v>0.37867500000000015</v>
      </c>
      <c r="DR79" s="63">
        <f t="shared" si="382"/>
        <v>7.3726875000000014</v>
      </c>
      <c r="DS79" s="63">
        <f t="shared" si="383"/>
        <v>4.0549781250000008</v>
      </c>
      <c r="DT79" s="63">
        <f t="shared" si="296"/>
        <v>1.3500000000000003</v>
      </c>
      <c r="DU79" s="63">
        <f t="shared" si="297"/>
        <v>0.74250000000000027</v>
      </c>
      <c r="DV79" s="63">
        <f t="shared" si="298"/>
        <v>14.456250000000004</v>
      </c>
      <c r="DW79" s="63">
        <f t="shared" si="299"/>
        <v>7.950937500000002</v>
      </c>
      <c r="DX79" s="63">
        <f t="shared" si="384"/>
        <v>0.20250000000000004</v>
      </c>
      <c r="DY79" s="63">
        <f t="shared" si="385"/>
        <v>0.11137500000000004</v>
      </c>
      <c r="DZ79" s="63">
        <f t="shared" si="386"/>
        <v>2.1684375000000005</v>
      </c>
      <c r="EA79" s="63">
        <f t="shared" si="387"/>
        <v>1.1926406250000003</v>
      </c>
      <c r="EB79" s="90">
        <f t="shared" si="388"/>
        <v>316.12500000000011</v>
      </c>
      <c r="EC79" s="90">
        <f t="shared" si="389"/>
        <v>173.86875000000003</v>
      </c>
      <c r="ED79" s="91">
        <f t="shared" si="300"/>
        <v>4215.0000000000009</v>
      </c>
      <c r="EE79" s="92">
        <f t="shared" si="390"/>
        <v>2318.2500000000005</v>
      </c>
      <c r="EF79" s="63">
        <f t="shared" si="301"/>
        <v>863.66339773367838</v>
      </c>
      <c r="EG79" s="63">
        <f t="shared" si="302"/>
        <v>475.01486875352316</v>
      </c>
      <c r="EH79" s="63">
        <f t="shared" si="303"/>
        <v>10640.340690766305</v>
      </c>
      <c r="EI79" s="63">
        <f t="shared" si="304"/>
        <v>5852.1873799214682</v>
      </c>
      <c r="EJ79" s="63">
        <f t="shared" si="391"/>
        <v>129.54950966005174</v>
      </c>
      <c r="EK79" s="63">
        <f t="shared" si="392"/>
        <v>71.252230313028477</v>
      </c>
      <c r="EL79" s="63">
        <f t="shared" si="393"/>
        <v>1596.0511036149458</v>
      </c>
      <c r="EM79" s="63">
        <f t="shared" si="394"/>
        <v>877.82810698822016</v>
      </c>
      <c r="EN79" s="63">
        <f t="shared" si="305"/>
        <v>1055.5885972300514</v>
      </c>
      <c r="EO79" s="63">
        <f t="shared" si="306"/>
        <v>580.57372847652834</v>
      </c>
      <c r="EP79" s="63">
        <f t="shared" si="307"/>
        <v>13004.86084426993</v>
      </c>
      <c r="EQ79" s="63">
        <f t="shared" si="308"/>
        <v>7152.6734643484615</v>
      </c>
      <c r="ER79" s="63">
        <f t="shared" si="395"/>
        <v>158.33828958450769</v>
      </c>
      <c r="ES79" s="63">
        <f t="shared" si="396"/>
        <v>87.086059271479243</v>
      </c>
      <c r="ET79" s="63">
        <f t="shared" si="397"/>
        <v>1950.7291266404893</v>
      </c>
      <c r="EU79" s="63">
        <f t="shared" si="398"/>
        <v>1072.9010196522693</v>
      </c>
      <c r="EV79" s="63">
        <f t="shared" si="309"/>
        <v>1103.5698971041447</v>
      </c>
      <c r="EW79" s="63">
        <f t="shared" si="310"/>
        <v>606.96344340727967</v>
      </c>
      <c r="EX79" s="63">
        <f t="shared" si="311"/>
        <v>13595.990882645836</v>
      </c>
      <c r="EY79" s="63">
        <f t="shared" si="312"/>
        <v>7477.7949854552107</v>
      </c>
      <c r="EZ79" s="63">
        <f t="shared" si="399"/>
        <v>165.53548456562172</v>
      </c>
      <c r="FA79" s="63">
        <f t="shared" si="400"/>
        <v>91.044516511091942</v>
      </c>
      <c r="FB79" s="63">
        <f t="shared" si="401"/>
        <v>2039.3986323968752</v>
      </c>
      <c r="FC79" s="63">
        <f t="shared" si="402"/>
        <v>1121.6692478182815</v>
      </c>
      <c r="FD79" s="63">
        <f t="shared" si="313"/>
        <v>767.70079798549193</v>
      </c>
      <c r="FE79" s="63">
        <f t="shared" si="314"/>
        <v>422.23543889202062</v>
      </c>
      <c r="FF79" s="63">
        <f t="shared" si="315"/>
        <v>9458.0806140144941</v>
      </c>
      <c r="FG79" s="63">
        <f t="shared" si="316"/>
        <v>5201.9443377079724</v>
      </c>
      <c r="FH79" s="63">
        <f t="shared" si="403"/>
        <v>115.15511969782378</v>
      </c>
      <c r="FI79" s="63">
        <f t="shared" si="404"/>
        <v>63.335315833803094</v>
      </c>
      <c r="FJ79" s="63">
        <f t="shared" si="405"/>
        <v>1418.712092102174</v>
      </c>
      <c r="FK79" s="63">
        <f t="shared" si="406"/>
        <v>780.29165065619588</v>
      </c>
      <c r="FL79" s="63">
        <f t="shared" si="317"/>
        <v>815.68209785958527</v>
      </c>
      <c r="FM79" s="63">
        <f t="shared" si="318"/>
        <v>448.62515382277195</v>
      </c>
      <c r="FN79" s="63">
        <f t="shared" si="319"/>
        <v>10049.2106523904</v>
      </c>
      <c r="FO79" s="63">
        <f t="shared" si="320"/>
        <v>5527.0658588147207</v>
      </c>
      <c r="FP79" s="63">
        <f t="shared" si="407"/>
        <v>122.35231467893779</v>
      </c>
      <c r="FQ79" s="63">
        <f t="shared" si="408"/>
        <v>67.293773073415792</v>
      </c>
      <c r="FR79" s="63">
        <f t="shared" si="409"/>
        <v>1507.3815978585601</v>
      </c>
      <c r="FS79" s="63">
        <f t="shared" si="410"/>
        <v>829.05987882220813</v>
      </c>
      <c r="FT79" s="63">
        <f t="shared" si="321"/>
        <v>191.92519949637298</v>
      </c>
      <c r="FU79" s="63">
        <f t="shared" si="322"/>
        <v>105.55885972300516</v>
      </c>
      <c r="FV79" s="63">
        <f t="shared" si="323"/>
        <v>2364.5201535036235</v>
      </c>
      <c r="FW79" s="63">
        <f t="shared" si="324"/>
        <v>1300.4860844269931</v>
      </c>
      <c r="FX79" s="63">
        <f t="shared" si="411"/>
        <v>28.788779924455945</v>
      </c>
      <c r="FY79" s="63">
        <f t="shared" si="412"/>
        <v>15.833828958450773</v>
      </c>
      <c r="FZ79" s="63">
        <f t="shared" si="413"/>
        <v>354.6780230255435</v>
      </c>
      <c r="GA79" s="63">
        <f t="shared" si="414"/>
        <v>195.07291266404897</v>
      </c>
      <c r="GB79" s="90">
        <f t="shared" si="415"/>
        <v>63911.13382499991</v>
      </c>
      <c r="GC79" s="93">
        <f t="shared" si="416"/>
        <v>35151.123603749955</v>
      </c>
      <c r="GD79" s="94">
        <f t="shared" si="417"/>
        <v>37469.373603749955</v>
      </c>
    </row>
    <row r="80" spans="1:186" x14ac:dyDescent="0.5">
      <c r="A80" s="19" t="s">
        <v>263</v>
      </c>
      <c r="B80" s="19" t="s">
        <v>73</v>
      </c>
      <c r="C80" s="19" t="s">
        <v>146</v>
      </c>
      <c r="D80" s="19" t="s">
        <v>93</v>
      </c>
      <c r="E80" s="19" t="s">
        <v>157</v>
      </c>
      <c r="F80" s="85">
        <v>96493.773699999903</v>
      </c>
      <c r="G80" s="86">
        <v>72370.330274999927</v>
      </c>
      <c r="H80" s="86">
        <v>5</v>
      </c>
      <c r="I80" s="63">
        <v>9172.3858336387984</v>
      </c>
      <c r="J80" s="87">
        <f t="shared" si="325"/>
        <v>9.50567635809937E-2</v>
      </c>
      <c r="K80" s="88">
        <v>72370.330274999927</v>
      </c>
      <c r="L80" s="63">
        <f t="shared" si="248"/>
        <v>6879.2893752290993</v>
      </c>
      <c r="M80" s="63">
        <v>7212.6141663612207</v>
      </c>
      <c r="N80" s="87">
        <f t="shared" si="326"/>
        <v>7.4746938479008082E-2</v>
      </c>
      <c r="O80" s="63">
        <f t="shared" si="327"/>
        <v>5409.4606247709153</v>
      </c>
      <c r="P80" s="63">
        <v>0</v>
      </c>
      <c r="Q80" s="87">
        <f t="shared" si="328"/>
        <v>0</v>
      </c>
      <c r="R80" s="63">
        <f t="shared" si="329"/>
        <v>0</v>
      </c>
      <c r="S80" s="63">
        <v>0</v>
      </c>
      <c r="T80" s="87">
        <f t="shared" si="330"/>
        <v>0</v>
      </c>
      <c r="U80" s="63">
        <f t="shared" si="331"/>
        <v>0</v>
      </c>
      <c r="V80" s="63">
        <v>16385</v>
      </c>
      <c r="W80" s="63">
        <f t="shared" si="249"/>
        <v>12288.750000000015</v>
      </c>
      <c r="X80" s="88">
        <v>16028.241724894515</v>
      </c>
      <c r="Y80" s="87">
        <f t="shared" si="332"/>
        <v>0.16610648656696211</v>
      </c>
      <c r="Z80" s="88">
        <f t="shared" si="333"/>
        <v>12021.181293670887</v>
      </c>
      <c r="AA80" s="88">
        <v>64080.531975105383</v>
      </c>
      <c r="AB80" s="87">
        <f t="shared" si="334"/>
        <v>0.66408981137303624</v>
      </c>
      <c r="AC80" s="88">
        <f t="shared" si="335"/>
        <v>48060.398981329039</v>
      </c>
      <c r="AD80" s="63">
        <f t="shared" si="250"/>
        <v>80108.773699999903</v>
      </c>
      <c r="AE80" s="63">
        <f t="shared" si="336"/>
        <v>60081.580274999927</v>
      </c>
      <c r="AF80" s="89">
        <f t="shared" si="251"/>
        <v>96493.773699999903</v>
      </c>
      <c r="AG80" s="89">
        <f t="shared" si="337"/>
        <v>72370.330274999942</v>
      </c>
      <c r="AH80" s="63">
        <f t="shared" si="252"/>
        <v>1651.0294500549837</v>
      </c>
      <c r="AI80" s="63">
        <f t="shared" si="253"/>
        <v>1238.2720875412379</v>
      </c>
      <c r="AJ80" s="63">
        <f t="shared" si="254"/>
        <v>0</v>
      </c>
      <c r="AK80" s="63">
        <f t="shared" si="255"/>
        <v>0</v>
      </c>
      <c r="AL80" s="63">
        <f t="shared" si="338"/>
        <v>247.65441750824755</v>
      </c>
      <c r="AM80" s="63">
        <f t="shared" si="339"/>
        <v>185.74081313118566</v>
      </c>
      <c r="AN80" s="63">
        <f t="shared" si="340"/>
        <v>0</v>
      </c>
      <c r="AO80" s="63">
        <f t="shared" si="341"/>
        <v>0</v>
      </c>
      <c r="AP80" s="63">
        <f t="shared" si="256"/>
        <v>2017.9248834005357</v>
      </c>
      <c r="AQ80" s="63">
        <f t="shared" si="257"/>
        <v>1513.4436625504018</v>
      </c>
      <c r="AR80" s="63">
        <f t="shared" si="258"/>
        <v>0</v>
      </c>
      <c r="AS80" s="63">
        <f t="shared" si="259"/>
        <v>0</v>
      </c>
      <c r="AT80" s="63">
        <f t="shared" si="342"/>
        <v>302.68873251008034</v>
      </c>
      <c r="AU80" s="63">
        <f t="shared" si="343"/>
        <v>227.01654938256027</v>
      </c>
      <c r="AV80" s="63">
        <f t="shared" si="344"/>
        <v>0</v>
      </c>
      <c r="AW80" s="63">
        <f t="shared" si="345"/>
        <v>0</v>
      </c>
      <c r="AX80" s="63">
        <f t="shared" si="260"/>
        <v>2017.9248834005357</v>
      </c>
      <c r="AY80" s="63">
        <f t="shared" si="261"/>
        <v>1513.4436625504018</v>
      </c>
      <c r="AZ80" s="63">
        <f t="shared" si="262"/>
        <v>0</v>
      </c>
      <c r="BA80" s="63">
        <f t="shared" si="263"/>
        <v>0</v>
      </c>
      <c r="BB80" s="63">
        <f t="shared" si="346"/>
        <v>302.68873251008034</v>
      </c>
      <c r="BC80" s="63">
        <f t="shared" si="347"/>
        <v>227.01654938256027</v>
      </c>
      <c r="BD80" s="63">
        <f t="shared" si="348"/>
        <v>0</v>
      </c>
      <c r="BE80" s="63">
        <f t="shared" si="349"/>
        <v>0</v>
      </c>
      <c r="BF80" s="63">
        <f t="shared" si="264"/>
        <v>1467.5817333822079</v>
      </c>
      <c r="BG80" s="63">
        <f t="shared" si="265"/>
        <v>1100.6863000366559</v>
      </c>
      <c r="BH80" s="63">
        <f t="shared" si="266"/>
        <v>0</v>
      </c>
      <c r="BI80" s="63">
        <f t="shared" si="267"/>
        <v>0</v>
      </c>
      <c r="BJ80" s="63">
        <f t="shared" si="350"/>
        <v>220.13726000733118</v>
      </c>
      <c r="BK80" s="63">
        <f t="shared" si="351"/>
        <v>165.10294500549838</v>
      </c>
      <c r="BL80" s="63">
        <f t="shared" si="352"/>
        <v>0</v>
      </c>
      <c r="BM80" s="63">
        <f t="shared" si="353"/>
        <v>0</v>
      </c>
      <c r="BN80" s="63">
        <f t="shared" si="268"/>
        <v>1559.3055917185959</v>
      </c>
      <c r="BO80" s="63">
        <f t="shared" si="269"/>
        <v>1169.479193788947</v>
      </c>
      <c r="BP80" s="63">
        <f t="shared" si="270"/>
        <v>0</v>
      </c>
      <c r="BQ80" s="63">
        <f t="shared" si="271"/>
        <v>0</v>
      </c>
      <c r="BR80" s="63">
        <f t="shared" si="354"/>
        <v>233.89583875778936</v>
      </c>
      <c r="BS80" s="63">
        <f t="shared" si="355"/>
        <v>175.42187906834204</v>
      </c>
      <c r="BT80" s="63">
        <f t="shared" si="356"/>
        <v>0</v>
      </c>
      <c r="BU80" s="63">
        <f t="shared" si="357"/>
        <v>0</v>
      </c>
      <c r="BV80" s="63">
        <f t="shared" si="272"/>
        <v>458.61929168193996</v>
      </c>
      <c r="BW80" s="63">
        <f t="shared" si="273"/>
        <v>343.96446876145501</v>
      </c>
      <c r="BX80" s="63">
        <f t="shared" si="274"/>
        <v>0</v>
      </c>
      <c r="BY80" s="63">
        <f t="shared" si="275"/>
        <v>0</v>
      </c>
      <c r="BZ80" s="63">
        <f t="shared" si="358"/>
        <v>68.792893752290993</v>
      </c>
      <c r="CA80" s="63">
        <f t="shared" si="359"/>
        <v>51.594670314218249</v>
      </c>
      <c r="CB80" s="63">
        <f t="shared" si="360"/>
        <v>0</v>
      </c>
      <c r="CC80" s="63">
        <f t="shared" si="361"/>
        <v>0</v>
      </c>
      <c r="CD80" s="90">
        <f t="shared" si="362"/>
        <v>9172.3858336387984</v>
      </c>
      <c r="CE80" s="90">
        <f t="shared" si="363"/>
        <v>6879.2893752290984</v>
      </c>
      <c r="CF80" s="63">
        <f t="shared" si="276"/>
        <v>1298.2705499450196</v>
      </c>
      <c r="CG80" s="63">
        <f t="shared" si="277"/>
        <v>973.70291245876467</v>
      </c>
      <c r="CH80" s="63">
        <f t="shared" si="278"/>
        <v>0</v>
      </c>
      <c r="CI80" s="63">
        <f t="shared" si="279"/>
        <v>0</v>
      </c>
      <c r="CJ80" s="63">
        <f t="shared" si="364"/>
        <v>194.74058249175295</v>
      </c>
      <c r="CK80" s="63">
        <f t="shared" si="365"/>
        <v>146.0554368688147</v>
      </c>
      <c r="CL80" s="63">
        <f t="shared" si="366"/>
        <v>0</v>
      </c>
      <c r="CM80" s="63">
        <f t="shared" si="367"/>
        <v>0</v>
      </c>
      <c r="CN80" s="63">
        <f t="shared" si="280"/>
        <v>1586.7751165994684</v>
      </c>
      <c r="CO80" s="63">
        <f t="shared" si="281"/>
        <v>1190.0813374496013</v>
      </c>
      <c r="CP80" s="63">
        <f t="shared" si="282"/>
        <v>0</v>
      </c>
      <c r="CQ80" s="63">
        <f t="shared" si="283"/>
        <v>0</v>
      </c>
      <c r="CR80" s="63">
        <f t="shared" si="368"/>
        <v>238.01626748992027</v>
      </c>
      <c r="CS80" s="63">
        <f t="shared" si="369"/>
        <v>178.51220061744019</v>
      </c>
      <c r="CT80" s="63">
        <f t="shared" si="370"/>
        <v>0</v>
      </c>
      <c r="CU80" s="63">
        <f t="shared" si="371"/>
        <v>0</v>
      </c>
      <c r="CV80" s="63">
        <f t="shared" si="284"/>
        <v>1586.7751165994684</v>
      </c>
      <c r="CW80" s="63">
        <f t="shared" si="285"/>
        <v>1190.0813374496013</v>
      </c>
      <c r="CX80" s="63">
        <f t="shared" si="286"/>
        <v>0</v>
      </c>
      <c r="CY80" s="63">
        <f t="shared" si="287"/>
        <v>0</v>
      </c>
      <c r="CZ80" s="63">
        <f t="shared" si="372"/>
        <v>238.01626748992027</v>
      </c>
      <c r="DA80" s="63">
        <f t="shared" si="373"/>
        <v>178.51220061744019</v>
      </c>
      <c r="DB80" s="63">
        <f t="shared" si="374"/>
        <v>0</v>
      </c>
      <c r="DC80" s="63">
        <f t="shared" si="375"/>
        <v>0</v>
      </c>
      <c r="DD80" s="63">
        <f t="shared" si="288"/>
        <v>1154.0182666177952</v>
      </c>
      <c r="DE80" s="63">
        <f t="shared" si="289"/>
        <v>865.51369996334643</v>
      </c>
      <c r="DF80" s="63">
        <f t="shared" si="290"/>
        <v>0</v>
      </c>
      <c r="DG80" s="63">
        <f t="shared" si="291"/>
        <v>0</v>
      </c>
      <c r="DH80" s="63">
        <f t="shared" si="376"/>
        <v>173.10273999266929</v>
      </c>
      <c r="DI80" s="63">
        <f t="shared" si="377"/>
        <v>129.82705499450196</v>
      </c>
      <c r="DJ80" s="63">
        <f t="shared" si="378"/>
        <v>0</v>
      </c>
      <c r="DK80" s="63">
        <f t="shared" si="379"/>
        <v>0</v>
      </c>
      <c r="DL80" s="63">
        <f t="shared" si="292"/>
        <v>1226.1444082814076</v>
      </c>
      <c r="DM80" s="63">
        <f t="shared" si="293"/>
        <v>919.60830621105572</v>
      </c>
      <c r="DN80" s="63">
        <f t="shared" si="294"/>
        <v>0</v>
      </c>
      <c r="DO80" s="63">
        <f t="shared" si="295"/>
        <v>0</v>
      </c>
      <c r="DP80" s="63">
        <f t="shared" si="380"/>
        <v>183.92166124221112</v>
      </c>
      <c r="DQ80" s="63">
        <f t="shared" si="381"/>
        <v>137.94124593165836</v>
      </c>
      <c r="DR80" s="63">
        <f t="shared" si="382"/>
        <v>0</v>
      </c>
      <c r="DS80" s="63">
        <f t="shared" si="383"/>
        <v>0</v>
      </c>
      <c r="DT80" s="63">
        <f t="shared" si="296"/>
        <v>360.63070831806107</v>
      </c>
      <c r="DU80" s="63">
        <f t="shared" si="297"/>
        <v>270.47303123854579</v>
      </c>
      <c r="DV80" s="63">
        <f t="shared" si="298"/>
        <v>0</v>
      </c>
      <c r="DW80" s="63">
        <f t="shared" si="299"/>
        <v>0</v>
      </c>
      <c r="DX80" s="63">
        <f t="shared" si="384"/>
        <v>54.094606247709159</v>
      </c>
      <c r="DY80" s="63">
        <f t="shared" si="385"/>
        <v>40.570954685781864</v>
      </c>
      <c r="DZ80" s="63">
        <f t="shared" si="386"/>
        <v>0</v>
      </c>
      <c r="EA80" s="63">
        <f t="shared" si="387"/>
        <v>0</v>
      </c>
      <c r="EB80" s="90">
        <f t="shared" si="388"/>
        <v>7212.6141663612207</v>
      </c>
      <c r="EC80" s="90">
        <f t="shared" si="389"/>
        <v>5409.4606247709144</v>
      </c>
      <c r="ED80" s="91">
        <f t="shared" si="300"/>
        <v>16385.000000000018</v>
      </c>
      <c r="EE80" s="92">
        <f t="shared" si="390"/>
        <v>12288.750000000013</v>
      </c>
      <c r="EF80" s="63">
        <f t="shared" si="301"/>
        <v>2885.0835104810126</v>
      </c>
      <c r="EG80" s="63">
        <f t="shared" si="302"/>
        <v>2163.8126328607595</v>
      </c>
      <c r="EH80" s="63">
        <f t="shared" si="303"/>
        <v>11534.495755518969</v>
      </c>
      <c r="EI80" s="63">
        <f t="shared" si="304"/>
        <v>8650.8718166392264</v>
      </c>
      <c r="EJ80" s="63">
        <f t="shared" si="391"/>
        <v>432.7625265721519</v>
      </c>
      <c r="EK80" s="63">
        <f t="shared" si="392"/>
        <v>324.57189492911391</v>
      </c>
      <c r="EL80" s="63">
        <f t="shared" si="393"/>
        <v>1730.1743633278452</v>
      </c>
      <c r="EM80" s="63">
        <f t="shared" si="394"/>
        <v>1297.630772495884</v>
      </c>
      <c r="EN80" s="63">
        <f t="shared" si="305"/>
        <v>3526.2131794767934</v>
      </c>
      <c r="EO80" s="63">
        <f t="shared" si="306"/>
        <v>2644.6598846075949</v>
      </c>
      <c r="EP80" s="63">
        <f t="shared" si="307"/>
        <v>14097.717034523184</v>
      </c>
      <c r="EQ80" s="63">
        <f t="shared" si="308"/>
        <v>10573.287775892388</v>
      </c>
      <c r="ER80" s="63">
        <f t="shared" si="395"/>
        <v>528.93197692151898</v>
      </c>
      <c r="ES80" s="63">
        <f t="shared" si="396"/>
        <v>396.69898269113924</v>
      </c>
      <c r="ET80" s="63">
        <f t="shared" si="397"/>
        <v>2114.6575551784777</v>
      </c>
      <c r="EU80" s="63">
        <f t="shared" si="398"/>
        <v>1585.9931663838581</v>
      </c>
      <c r="EV80" s="63">
        <f t="shared" si="309"/>
        <v>3686.4955967257388</v>
      </c>
      <c r="EW80" s="63">
        <f t="shared" si="310"/>
        <v>2764.871697544304</v>
      </c>
      <c r="EX80" s="63">
        <f t="shared" si="311"/>
        <v>14738.522354274239</v>
      </c>
      <c r="EY80" s="63">
        <f t="shared" si="312"/>
        <v>11053.891765705679</v>
      </c>
      <c r="EZ80" s="63">
        <f t="shared" si="399"/>
        <v>552.97433950886079</v>
      </c>
      <c r="FA80" s="63">
        <f t="shared" si="400"/>
        <v>414.7307546316456</v>
      </c>
      <c r="FB80" s="63">
        <f t="shared" si="401"/>
        <v>2210.7783531411355</v>
      </c>
      <c r="FC80" s="63">
        <f t="shared" si="402"/>
        <v>1658.0837648558518</v>
      </c>
      <c r="FD80" s="63">
        <f t="shared" si="313"/>
        <v>2564.5186759831226</v>
      </c>
      <c r="FE80" s="63">
        <f t="shared" si="314"/>
        <v>1923.3890069873419</v>
      </c>
      <c r="FF80" s="63">
        <f t="shared" si="315"/>
        <v>10252.885116016862</v>
      </c>
      <c r="FG80" s="63">
        <f t="shared" si="316"/>
        <v>7689.6638370126466</v>
      </c>
      <c r="FH80" s="63">
        <f t="shared" si="403"/>
        <v>384.67780139746839</v>
      </c>
      <c r="FI80" s="63">
        <f t="shared" si="404"/>
        <v>288.50835104810125</v>
      </c>
      <c r="FJ80" s="63">
        <f t="shared" si="405"/>
        <v>1537.9327674025292</v>
      </c>
      <c r="FK80" s="63">
        <f t="shared" si="406"/>
        <v>1153.4495755518969</v>
      </c>
      <c r="FL80" s="63">
        <f t="shared" si="317"/>
        <v>2724.8010932320676</v>
      </c>
      <c r="FM80" s="63">
        <f t="shared" si="318"/>
        <v>2043.6008199240509</v>
      </c>
      <c r="FN80" s="63">
        <f t="shared" si="319"/>
        <v>10893.690435767916</v>
      </c>
      <c r="FO80" s="63">
        <f t="shared" si="320"/>
        <v>8170.2678268259369</v>
      </c>
      <c r="FP80" s="63">
        <f t="shared" si="407"/>
        <v>408.72016398481014</v>
      </c>
      <c r="FQ80" s="63">
        <f t="shared" si="408"/>
        <v>306.54012298860761</v>
      </c>
      <c r="FR80" s="63">
        <f t="shared" si="409"/>
        <v>1634.0535653651873</v>
      </c>
      <c r="FS80" s="63">
        <f t="shared" si="410"/>
        <v>1225.5401740238906</v>
      </c>
      <c r="FT80" s="63">
        <f t="shared" si="321"/>
        <v>641.12966899578066</v>
      </c>
      <c r="FU80" s="63">
        <f t="shared" si="322"/>
        <v>480.84725174683547</v>
      </c>
      <c r="FV80" s="63">
        <f t="shared" si="323"/>
        <v>2563.2212790042154</v>
      </c>
      <c r="FW80" s="63">
        <f t="shared" si="324"/>
        <v>1922.4159592531616</v>
      </c>
      <c r="FX80" s="63">
        <f t="shared" si="411"/>
        <v>96.169450349367096</v>
      </c>
      <c r="FY80" s="63">
        <f t="shared" si="412"/>
        <v>72.127087762025312</v>
      </c>
      <c r="FZ80" s="63">
        <f t="shared" si="413"/>
        <v>384.48319185063229</v>
      </c>
      <c r="GA80" s="63">
        <f t="shared" si="414"/>
        <v>288.36239388797424</v>
      </c>
      <c r="GB80" s="90">
        <f t="shared" si="415"/>
        <v>80108.773699999889</v>
      </c>
      <c r="GC80" s="93">
        <f t="shared" si="416"/>
        <v>60081.580274999927</v>
      </c>
      <c r="GD80" s="94">
        <f t="shared" si="417"/>
        <v>72370.330274999942</v>
      </c>
    </row>
    <row r="81" spans="1:186" x14ac:dyDescent="0.5">
      <c r="A81" s="21" t="s">
        <v>262</v>
      </c>
      <c r="B81" s="21" t="s">
        <v>8</v>
      </c>
      <c r="C81" s="21" t="s">
        <v>136</v>
      </c>
      <c r="D81" s="21" t="s">
        <v>94</v>
      </c>
      <c r="E81" s="21" t="s">
        <v>158</v>
      </c>
      <c r="F81" s="95">
        <v>60555.124199999969</v>
      </c>
      <c r="G81" s="96">
        <v>39360.83072999998</v>
      </c>
      <c r="H81" s="96">
        <v>2.7</v>
      </c>
      <c r="I81" s="97">
        <v>0</v>
      </c>
      <c r="J81" s="98">
        <f t="shared" si="325"/>
        <v>0</v>
      </c>
      <c r="K81" s="99">
        <v>39360.83072999998</v>
      </c>
      <c r="L81" s="97">
        <f t="shared" si="248"/>
        <v>0</v>
      </c>
      <c r="M81" s="97">
        <v>0</v>
      </c>
      <c r="N81" s="98">
        <f t="shared" si="326"/>
        <v>0</v>
      </c>
      <c r="O81" s="97">
        <f t="shared" si="327"/>
        <v>0</v>
      </c>
      <c r="P81" s="97">
        <v>3528</v>
      </c>
      <c r="Q81" s="98">
        <f t="shared" si="328"/>
        <v>5.8260965469211307E-2</v>
      </c>
      <c r="R81" s="97">
        <f t="shared" si="329"/>
        <v>2293.2000000000003</v>
      </c>
      <c r="S81" s="97">
        <v>0</v>
      </c>
      <c r="T81" s="98">
        <f t="shared" si="330"/>
        <v>0</v>
      </c>
      <c r="U81" s="97">
        <f t="shared" si="331"/>
        <v>0</v>
      </c>
      <c r="V81" s="97">
        <v>3528</v>
      </c>
      <c r="W81" s="97">
        <f t="shared" si="249"/>
        <v>2293.2000000000003</v>
      </c>
      <c r="X81" s="99">
        <v>9603.7930692492246</v>
      </c>
      <c r="Y81" s="98">
        <f t="shared" si="332"/>
        <v>0.1585958776590079</v>
      </c>
      <c r="Z81" s="99">
        <f t="shared" si="333"/>
        <v>6242.4654950119957</v>
      </c>
      <c r="AA81" s="99">
        <v>47423.331130750747</v>
      </c>
      <c r="AB81" s="98">
        <f t="shared" si="334"/>
        <v>0.78314315687178082</v>
      </c>
      <c r="AC81" s="99">
        <f t="shared" si="335"/>
        <v>30825.165234987984</v>
      </c>
      <c r="AD81" s="97">
        <f t="shared" si="250"/>
        <v>57027.124199999969</v>
      </c>
      <c r="AE81" s="97">
        <f t="shared" si="336"/>
        <v>37067.630729999983</v>
      </c>
      <c r="AF81" s="100">
        <f t="shared" si="251"/>
        <v>60555.124199999969</v>
      </c>
      <c r="AG81" s="100">
        <f t="shared" si="337"/>
        <v>39360.83072999998</v>
      </c>
      <c r="AH81" s="97">
        <f t="shared" si="252"/>
        <v>0</v>
      </c>
      <c r="AI81" s="97">
        <f t="shared" si="253"/>
        <v>0</v>
      </c>
      <c r="AJ81" s="97">
        <f t="shared" si="254"/>
        <v>635.04</v>
      </c>
      <c r="AK81" s="97">
        <f t="shared" si="255"/>
        <v>412.77600000000001</v>
      </c>
      <c r="AL81" s="97">
        <f t="shared" si="338"/>
        <v>0</v>
      </c>
      <c r="AM81" s="97">
        <f t="shared" si="339"/>
        <v>0</v>
      </c>
      <c r="AN81" s="97">
        <f t="shared" si="340"/>
        <v>95.255999999999986</v>
      </c>
      <c r="AO81" s="97">
        <f t="shared" si="341"/>
        <v>61.916399999999996</v>
      </c>
      <c r="AP81" s="97">
        <f t="shared" si="256"/>
        <v>0</v>
      </c>
      <c r="AQ81" s="97">
        <f t="shared" si="257"/>
        <v>0</v>
      </c>
      <c r="AR81" s="97">
        <f t="shared" si="258"/>
        <v>776.16</v>
      </c>
      <c r="AS81" s="97">
        <f t="shared" si="259"/>
        <v>504.50400000000008</v>
      </c>
      <c r="AT81" s="97">
        <f t="shared" si="342"/>
        <v>0</v>
      </c>
      <c r="AU81" s="97">
        <f t="shared" si="343"/>
        <v>0</v>
      </c>
      <c r="AV81" s="97">
        <f t="shared" si="344"/>
        <v>116.42399999999999</v>
      </c>
      <c r="AW81" s="97">
        <f t="shared" si="345"/>
        <v>75.675600000000003</v>
      </c>
      <c r="AX81" s="97">
        <f t="shared" si="260"/>
        <v>0</v>
      </c>
      <c r="AY81" s="97">
        <f t="shared" si="261"/>
        <v>0</v>
      </c>
      <c r="AZ81" s="97">
        <f t="shared" si="262"/>
        <v>776.16</v>
      </c>
      <c r="BA81" s="97">
        <f t="shared" si="263"/>
        <v>504.50400000000008</v>
      </c>
      <c r="BB81" s="97">
        <f t="shared" si="346"/>
        <v>0</v>
      </c>
      <c r="BC81" s="97">
        <f t="shared" si="347"/>
        <v>0</v>
      </c>
      <c r="BD81" s="97">
        <f t="shared" si="348"/>
        <v>116.42399999999999</v>
      </c>
      <c r="BE81" s="97">
        <f t="shared" si="349"/>
        <v>75.675600000000003</v>
      </c>
      <c r="BF81" s="97">
        <f t="shared" si="264"/>
        <v>0</v>
      </c>
      <c r="BG81" s="97">
        <f t="shared" si="265"/>
        <v>0</v>
      </c>
      <c r="BH81" s="97">
        <f t="shared" si="266"/>
        <v>564.48</v>
      </c>
      <c r="BI81" s="97">
        <f t="shared" si="267"/>
        <v>366.91200000000003</v>
      </c>
      <c r="BJ81" s="97">
        <f t="shared" si="350"/>
        <v>0</v>
      </c>
      <c r="BK81" s="97">
        <f t="shared" si="351"/>
        <v>0</v>
      </c>
      <c r="BL81" s="97">
        <f t="shared" si="352"/>
        <v>84.671999999999997</v>
      </c>
      <c r="BM81" s="97">
        <f t="shared" si="353"/>
        <v>55.036800000000007</v>
      </c>
      <c r="BN81" s="97">
        <f t="shared" si="268"/>
        <v>0</v>
      </c>
      <c r="BO81" s="97">
        <f t="shared" si="269"/>
        <v>0</v>
      </c>
      <c r="BP81" s="97">
        <f t="shared" si="270"/>
        <v>599.76</v>
      </c>
      <c r="BQ81" s="97">
        <f t="shared" si="271"/>
        <v>389.84400000000005</v>
      </c>
      <c r="BR81" s="97">
        <f t="shared" si="354"/>
        <v>0</v>
      </c>
      <c r="BS81" s="97">
        <f t="shared" si="355"/>
        <v>0</v>
      </c>
      <c r="BT81" s="97">
        <f t="shared" si="356"/>
        <v>89.963999999999999</v>
      </c>
      <c r="BU81" s="97">
        <f t="shared" si="357"/>
        <v>58.476600000000005</v>
      </c>
      <c r="BV81" s="97">
        <f t="shared" si="272"/>
        <v>0</v>
      </c>
      <c r="BW81" s="97">
        <f t="shared" si="273"/>
        <v>0</v>
      </c>
      <c r="BX81" s="97">
        <f t="shared" si="274"/>
        <v>176.4</v>
      </c>
      <c r="BY81" s="97">
        <f t="shared" si="275"/>
        <v>114.66000000000003</v>
      </c>
      <c r="BZ81" s="97">
        <f t="shared" si="358"/>
        <v>0</v>
      </c>
      <c r="CA81" s="97">
        <f t="shared" si="359"/>
        <v>0</v>
      </c>
      <c r="CB81" s="97">
        <f t="shared" si="360"/>
        <v>26.46</v>
      </c>
      <c r="CC81" s="97">
        <f t="shared" si="361"/>
        <v>17.199000000000002</v>
      </c>
      <c r="CD81" s="101">
        <f t="shared" si="362"/>
        <v>3527.9999999999995</v>
      </c>
      <c r="CE81" s="101">
        <f t="shared" si="363"/>
        <v>2293.1999999999998</v>
      </c>
      <c r="CF81" s="97">
        <f t="shared" si="276"/>
        <v>0</v>
      </c>
      <c r="CG81" s="97">
        <f t="shared" si="277"/>
        <v>0</v>
      </c>
      <c r="CH81" s="97">
        <f t="shared" si="278"/>
        <v>0</v>
      </c>
      <c r="CI81" s="97">
        <f t="shared" si="279"/>
        <v>0</v>
      </c>
      <c r="CJ81" s="97">
        <f t="shared" si="364"/>
        <v>0</v>
      </c>
      <c r="CK81" s="97">
        <f t="shared" si="365"/>
        <v>0</v>
      </c>
      <c r="CL81" s="97">
        <f t="shared" si="366"/>
        <v>0</v>
      </c>
      <c r="CM81" s="97">
        <f t="shared" si="367"/>
        <v>0</v>
      </c>
      <c r="CN81" s="97">
        <f t="shared" si="280"/>
        <v>0</v>
      </c>
      <c r="CO81" s="97">
        <f t="shared" si="281"/>
        <v>0</v>
      </c>
      <c r="CP81" s="97">
        <f t="shared" si="282"/>
        <v>0</v>
      </c>
      <c r="CQ81" s="97">
        <f t="shared" si="283"/>
        <v>0</v>
      </c>
      <c r="CR81" s="97">
        <f t="shared" si="368"/>
        <v>0</v>
      </c>
      <c r="CS81" s="97">
        <f t="shared" si="369"/>
        <v>0</v>
      </c>
      <c r="CT81" s="97">
        <f t="shared" si="370"/>
        <v>0</v>
      </c>
      <c r="CU81" s="97">
        <f t="shared" si="371"/>
        <v>0</v>
      </c>
      <c r="CV81" s="97">
        <f t="shared" si="284"/>
        <v>0</v>
      </c>
      <c r="CW81" s="97">
        <f t="shared" si="285"/>
        <v>0</v>
      </c>
      <c r="CX81" s="97">
        <f t="shared" si="286"/>
        <v>0</v>
      </c>
      <c r="CY81" s="97">
        <f t="shared" si="287"/>
        <v>0</v>
      </c>
      <c r="CZ81" s="97">
        <f t="shared" si="372"/>
        <v>0</v>
      </c>
      <c r="DA81" s="97">
        <f t="shared" si="373"/>
        <v>0</v>
      </c>
      <c r="DB81" s="97">
        <f t="shared" si="374"/>
        <v>0</v>
      </c>
      <c r="DC81" s="97">
        <f t="shared" si="375"/>
        <v>0</v>
      </c>
      <c r="DD81" s="97">
        <f t="shared" si="288"/>
        <v>0</v>
      </c>
      <c r="DE81" s="97">
        <f t="shared" si="289"/>
        <v>0</v>
      </c>
      <c r="DF81" s="97">
        <f t="shared" si="290"/>
        <v>0</v>
      </c>
      <c r="DG81" s="97">
        <f t="shared" si="291"/>
        <v>0</v>
      </c>
      <c r="DH81" s="97">
        <f t="shared" si="376"/>
        <v>0</v>
      </c>
      <c r="DI81" s="97">
        <f t="shared" si="377"/>
        <v>0</v>
      </c>
      <c r="DJ81" s="97">
        <f t="shared" si="378"/>
        <v>0</v>
      </c>
      <c r="DK81" s="97">
        <f t="shared" si="379"/>
        <v>0</v>
      </c>
      <c r="DL81" s="97">
        <f t="shared" si="292"/>
        <v>0</v>
      </c>
      <c r="DM81" s="97">
        <f t="shared" si="293"/>
        <v>0</v>
      </c>
      <c r="DN81" s="97">
        <f t="shared" si="294"/>
        <v>0</v>
      </c>
      <c r="DO81" s="97">
        <f t="shared" si="295"/>
        <v>0</v>
      </c>
      <c r="DP81" s="97">
        <f t="shared" si="380"/>
        <v>0</v>
      </c>
      <c r="DQ81" s="97">
        <f t="shared" si="381"/>
        <v>0</v>
      </c>
      <c r="DR81" s="97">
        <f t="shared" si="382"/>
        <v>0</v>
      </c>
      <c r="DS81" s="97">
        <f t="shared" si="383"/>
        <v>0</v>
      </c>
      <c r="DT81" s="97">
        <f t="shared" si="296"/>
        <v>0</v>
      </c>
      <c r="DU81" s="97">
        <f t="shared" si="297"/>
        <v>0</v>
      </c>
      <c r="DV81" s="97">
        <f t="shared" si="298"/>
        <v>0</v>
      </c>
      <c r="DW81" s="97">
        <f t="shared" si="299"/>
        <v>0</v>
      </c>
      <c r="DX81" s="97">
        <f t="shared" si="384"/>
        <v>0</v>
      </c>
      <c r="DY81" s="97">
        <f t="shared" si="385"/>
        <v>0</v>
      </c>
      <c r="DZ81" s="97">
        <f t="shared" si="386"/>
        <v>0</v>
      </c>
      <c r="EA81" s="97">
        <f t="shared" si="387"/>
        <v>0</v>
      </c>
      <c r="EB81" s="101">
        <f t="shared" si="388"/>
        <v>0</v>
      </c>
      <c r="EC81" s="101">
        <f t="shared" si="389"/>
        <v>0</v>
      </c>
      <c r="ED81" s="102">
        <f t="shared" si="300"/>
        <v>3527.9999999999995</v>
      </c>
      <c r="EE81" s="103">
        <f t="shared" si="390"/>
        <v>2293.1999999999998</v>
      </c>
      <c r="EF81" s="97">
        <f t="shared" si="301"/>
        <v>1728.6827524648604</v>
      </c>
      <c r="EG81" s="97">
        <f t="shared" si="302"/>
        <v>1123.6437891021592</v>
      </c>
      <c r="EH81" s="97">
        <f t="shared" si="303"/>
        <v>8536.1996035351349</v>
      </c>
      <c r="EI81" s="97">
        <f t="shared" si="304"/>
        <v>5548.5297422978365</v>
      </c>
      <c r="EJ81" s="97">
        <f t="shared" si="391"/>
        <v>259.30241286972904</v>
      </c>
      <c r="EK81" s="97">
        <f t="shared" si="392"/>
        <v>168.54656836532388</v>
      </c>
      <c r="EL81" s="97">
        <f t="shared" si="393"/>
        <v>1280.4299405302702</v>
      </c>
      <c r="EM81" s="97">
        <f t="shared" si="394"/>
        <v>832.2794613446755</v>
      </c>
      <c r="EN81" s="97">
        <f t="shared" si="305"/>
        <v>2112.8344752348294</v>
      </c>
      <c r="EO81" s="97">
        <f t="shared" si="306"/>
        <v>1373.3424089026391</v>
      </c>
      <c r="EP81" s="97">
        <f t="shared" si="307"/>
        <v>10433.132848765164</v>
      </c>
      <c r="EQ81" s="97">
        <f t="shared" si="308"/>
        <v>6781.5363516973566</v>
      </c>
      <c r="ER81" s="97">
        <f t="shared" si="395"/>
        <v>316.92517128522439</v>
      </c>
      <c r="ES81" s="97">
        <f t="shared" si="396"/>
        <v>206.00136133539587</v>
      </c>
      <c r="ET81" s="97">
        <f t="shared" si="397"/>
        <v>1564.9699273147746</v>
      </c>
      <c r="EU81" s="97">
        <f t="shared" si="398"/>
        <v>1017.2304527546034</v>
      </c>
      <c r="EV81" s="97">
        <f t="shared" si="309"/>
        <v>2208.8724059273218</v>
      </c>
      <c r="EW81" s="97">
        <f t="shared" si="310"/>
        <v>1435.7670638527591</v>
      </c>
      <c r="EX81" s="97">
        <f t="shared" si="311"/>
        <v>10907.366160072672</v>
      </c>
      <c r="EY81" s="97">
        <f t="shared" si="312"/>
        <v>7089.7880040472364</v>
      </c>
      <c r="EZ81" s="97">
        <f t="shared" si="399"/>
        <v>331.33086088909823</v>
      </c>
      <c r="FA81" s="97">
        <f t="shared" si="400"/>
        <v>215.36505957791385</v>
      </c>
      <c r="FB81" s="97">
        <f t="shared" si="401"/>
        <v>1636.1049240109007</v>
      </c>
      <c r="FC81" s="97">
        <f t="shared" si="402"/>
        <v>1063.4682006070855</v>
      </c>
      <c r="FD81" s="97">
        <f t="shared" si="313"/>
        <v>1536.606891079876</v>
      </c>
      <c r="FE81" s="97">
        <f t="shared" si="314"/>
        <v>998.79447920191933</v>
      </c>
      <c r="FF81" s="97">
        <f t="shared" si="315"/>
        <v>7587.7329809201192</v>
      </c>
      <c r="FG81" s="97">
        <f t="shared" si="316"/>
        <v>4932.0264375980778</v>
      </c>
      <c r="FH81" s="97">
        <f t="shared" si="403"/>
        <v>230.49103366198139</v>
      </c>
      <c r="FI81" s="97">
        <f t="shared" si="404"/>
        <v>149.81917188028788</v>
      </c>
      <c r="FJ81" s="97">
        <f t="shared" si="405"/>
        <v>1138.1599471380177</v>
      </c>
      <c r="FK81" s="97">
        <f t="shared" si="406"/>
        <v>739.80396563971169</v>
      </c>
      <c r="FL81" s="97">
        <f t="shared" si="317"/>
        <v>1632.6448217723682</v>
      </c>
      <c r="FM81" s="97">
        <f t="shared" si="318"/>
        <v>1061.2191341520393</v>
      </c>
      <c r="FN81" s="97">
        <f t="shared" si="319"/>
        <v>8061.9662922276275</v>
      </c>
      <c r="FO81" s="97">
        <f t="shared" si="320"/>
        <v>5240.2780899479576</v>
      </c>
      <c r="FP81" s="97">
        <f t="shared" si="407"/>
        <v>244.89672326585523</v>
      </c>
      <c r="FQ81" s="97">
        <f t="shared" si="408"/>
        <v>159.18287012280589</v>
      </c>
      <c r="FR81" s="97">
        <f t="shared" si="409"/>
        <v>1209.2949438341441</v>
      </c>
      <c r="FS81" s="97">
        <f t="shared" si="410"/>
        <v>786.04171349219359</v>
      </c>
      <c r="FT81" s="97">
        <f t="shared" si="321"/>
        <v>384.15172276996901</v>
      </c>
      <c r="FU81" s="97">
        <f t="shared" si="322"/>
        <v>249.69861980047983</v>
      </c>
      <c r="FV81" s="97">
        <f t="shared" si="323"/>
        <v>1896.9332452300298</v>
      </c>
      <c r="FW81" s="97">
        <f t="shared" si="324"/>
        <v>1233.0066093995194</v>
      </c>
      <c r="FX81" s="97">
        <f t="shared" si="411"/>
        <v>57.622758415495348</v>
      </c>
      <c r="FY81" s="97">
        <f t="shared" si="412"/>
        <v>37.454792970071971</v>
      </c>
      <c r="FZ81" s="97">
        <f t="shared" si="413"/>
        <v>284.53998678450444</v>
      </c>
      <c r="GA81" s="97">
        <f t="shared" si="414"/>
        <v>184.95099140992792</v>
      </c>
      <c r="GB81" s="101">
        <f t="shared" si="415"/>
        <v>57027.124199999969</v>
      </c>
      <c r="GC81" s="104">
        <f t="shared" si="416"/>
        <v>37067.630729999983</v>
      </c>
      <c r="GD81" s="105">
        <f t="shared" si="417"/>
        <v>39360.83072999998</v>
      </c>
    </row>
    <row r="83" spans="1:186" x14ac:dyDescent="0.5">
      <c r="I83" s="45"/>
      <c r="J83" s="45"/>
      <c r="K83" s="45"/>
      <c r="L83" s="61"/>
    </row>
  </sheetData>
  <mergeCells count="94">
    <mergeCell ref="EF1:GD2"/>
    <mergeCell ref="EF3:GD3"/>
    <mergeCell ref="GD4:GD6"/>
    <mergeCell ref="ER6:EU6"/>
    <mergeCell ref="ER4:EU4"/>
    <mergeCell ref="EV6:EY6"/>
    <mergeCell ref="EV4:EY4"/>
    <mergeCell ref="EZ6:FC6"/>
    <mergeCell ref="EZ4:FC4"/>
    <mergeCell ref="EJ6:EM6"/>
    <mergeCell ref="EN6:EQ6"/>
    <mergeCell ref="EN4:EQ4"/>
    <mergeCell ref="GC4:GC6"/>
    <mergeCell ref="FD6:FG6"/>
    <mergeCell ref="FD4:FG4"/>
    <mergeCell ref="FH4:FK4"/>
    <mergeCell ref="EC4:EC6"/>
    <mergeCell ref="ED4:ED6"/>
    <mergeCell ref="EF6:EI6"/>
    <mergeCell ref="EJ4:EM4"/>
    <mergeCell ref="CF1:EE2"/>
    <mergeCell ref="CF3:EE3"/>
    <mergeCell ref="EE4:EE6"/>
    <mergeCell ref="DD4:DG4"/>
    <mergeCell ref="CZ4:DC4"/>
    <mergeCell ref="CV4:CY4"/>
    <mergeCell ref="CR4:CU4"/>
    <mergeCell ref="CN4:CQ4"/>
    <mergeCell ref="DX4:EA4"/>
    <mergeCell ref="DT4:DW4"/>
    <mergeCell ref="DP4:DS4"/>
    <mergeCell ref="DL4:DO4"/>
    <mergeCell ref="DH4:DK4"/>
    <mergeCell ref="CJ6:CM6"/>
    <mergeCell ref="CJ4:CM4"/>
    <mergeCell ref="CR6:CU6"/>
    <mergeCell ref="CF4:CI4"/>
    <mergeCell ref="CF6:CI6"/>
    <mergeCell ref="DD6:DG6"/>
    <mergeCell ref="DH6:DK6"/>
    <mergeCell ref="CN6:CQ6"/>
    <mergeCell ref="BF6:BI6"/>
    <mergeCell ref="BJ6:BM6"/>
    <mergeCell ref="BJ4:BM4"/>
    <mergeCell ref="BF4:BI4"/>
    <mergeCell ref="DP6:DS6"/>
    <mergeCell ref="BR6:BU6"/>
    <mergeCell ref="BR4:BU4"/>
    <mergeCell ref="BN4:BQ4"/>
    <mergeCell ref="BZ6:CC6"/>
    <mergeCell ref="BV6:BY6"/>
    <mergeCell ref="BZ4:CC4"/>
    <mergeCell ref="BV4:BY4"/>
    <mergeCell ref="BN6:BQ6"/>
    <mergeCell ref="CD4:CD6"/>
    <mergeCell ref="CZ6:DC6"/>
    <mergeCell ref="CV6:CY6"/>
    <mergeCell ref="DL6:DO6"/>
    <mergeCell ref="CE4:CE6"/>
    <mergeCell ref="AG3:AG6"/>
    <mergeCell ref="I1:AG2"/>
    <mergeCell ref="AH6:AK6"/>
    <mergeCell ref="AH4:AK4"/>
    <mergeCell ref="AL4:AO4"/>
    <mergeCell ref="AL6:AO6"/>
    <mergeCell ref="AH3:CE3"/>
    <mergeCell ref="AH1:CE2"/>
    <mergeCell ref="AP6:AS6"/>
    <mergeCell ref="AT6:AW6"/>
    <mergeCell ref="BB4:BE4"/>
    <mergeCell ref="AX4:BA4"/>
    <mergeCell ref="BB6:BE6"/>
    <mergeCell ref="AX6:BA6"/>
    <mergeCell ref="AP4:AR4"/>
    <mergeCell ref="FH6:FK6"/>
    <mergeCell ref="FL6:FO6"/>
    <mergeCell ref="FL4:FO4"/>
    <mergeCell ref="GB4:GB6"/>
    <mergeCell ref="FX4:GA4"/>
    <mergeCell ref="FP4:FS4"/>
    <mergeCell ref="FT4:FW4"/>
    <mergeCell ref="FT6:FW6"/>
    <mergeCell ref="FX6:GA6"/>
    <mergeCell ref="EB4:EB6"/>
    <mergeCell ref="AT4:AV4"/>
    <mergeCell ref="FP6:FS6"/>
    <mergeCell ref="EF4:EI4"/>
    <mergeCell ref="DX6:EA6"/>
    <mergeCell ref="DT6:DW6"/>
    <mergeCell ref="AF3:AF6"/>
    <mergeCell ref="A1:E2"/>
    <mergeCell ref="I3:W5"/>
    <mergeCell ref="X3:AE5"/>
    <mergeCell ref="A3:H5"/>
  </mergeCells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1"/>
  <sheetViews>
    <sheetView workbookViewId="0">
      <selection activeCell="A13" sqref="A13"/>
    </sheetView>
  </sheetViews>
  <sheetFormatPr defaultRowHeight="14.35" x14ac:dyDescent="0.5"/>
  <cols>
    <col min="1" max="1" width="61.41015625" customWidth="1"/>
    <col min="3" max="3" width="24.87890625" customWidth="1"/>
    <col min="4" max="4" width="25.29296875" bestFit="1" customWidth="1"/>
    <col min="5" max="5" width="17" customWidth="1"/>
    <col min="6" max="6" width="15.1171875" customWidth="1"/>
    <col min="7" max="7" width="17.1171875" customWidth="1"/>
    <col min="13" max="13" width="13.29296875" bestFit="1" customWidth="1"/>
    <col min="14" max="14" width="10.87890625" bestFit="1" customWidth="1"/>
    <col min="24" max="24" width="17.703125" customWidth="1"/>
    <col min="25" max="25" width="13.41015625" customWidth="1"/>
  </cols>
  <sheetData>
    <row r="1" spans="1:25" ht="14.7" thickBot="1" x14ac:dyDescent="0.55000000000000004">
      <c r="N1" t="s">
        <v>225</v>
      </c>
      <c r="O1" t="s">
        <v>226</v>
      </c>
      <c r="P1" t="s">
        <v>227</v>
      </c>
      <c r="Q1" t="s">
        <v>228</v>
      </c>
      <c r="R1" t="s">
        <v>229</v>
      </c>
    </row>
    <row r="2" spans="1:25" ht="14.7" thickBot="1" x14ac:dyDescent="0.55000000000000004">
      <c r="N2" s="33" t="s">
        <v>223</v>
      </c>
      <c r="O2" s="34">
        <v>1468441</v>
      </c>
      <c r="P2" s="34">
        <v>1446621</v>
      </c>
      <c r="Q2" s="34">
        <v>2915062</v>
      </c>
      <c r="R2" s="35">
        <v>17.82</v>
      </c>
      <c r="S2" s="36">
        <v>101.508</v>
      </c>
      <c r="X2" s="47">
        <v>99.55</v>
      </c>
      <c r="Y2" s="48">
        <f>X2/200</f>
        <v>0.49774999999999997</v>
      </c>
    </row>
    <row r="3" spans="1:25" ht="14.7" thickBot="1" x14ac:dyDescent="0.55000000000000004">
      <c r="C3" t="s">
        <v>242</v>
      </c>
      <c r="D3" t="s">
        <v>243</v>
      </c>
      <c r="N3" s="37">
        <v>44690</v>
      </c>
      <c r="O3" s="29">
        <v>1230618</v>
      </c>
      <c r="P3" s="29">
        <v>1214420</v>
      </c>
      <c r="Q3" s="29">
        <v>2445038</v>
      </c>
      <c r="R3" s="30">
        <v>14.95</v>
      </c>
      <c r="S3" s="38">
        <v>101.334</v>
      </c>
      <c r="X3" s="47">
        <v>100</v>
      </c>
      <c r="Y3" s="48">
        <f>X3/200</f>
        <v>0.5</v>
      </c>
    </row>
    <row r="4" spans="1:25" ht="14.7" thickBot="1" x14ac:dyDescent="0.55000000000000004">
      <c r="A4" s="55" t="s">
        <v>241</v>
      </c>
      <c r="B4" s="55">
        <v>17.82</v>
      </c>
      <c r="C4" s="57">
        <f>B4/100 *$C$31</f>
        <v>687869.64179999998</v>
      </c>
      <c r="D4" s="57">
        <f>B4/100 *$F$31</f>
        <v>2333557.4539844776</v>
      </c>
      <c r="N4" s="39">
        <v>44848</v>
      </c>
      <c r="O4" s="31">
        <v>1087698</v>
      </c>
      <c r="P4" s="31">
        <v>1075012</v>
      </c>
      <c r="Q4" s="31">
        <v>2162710</v>
      </c>
      <c r="R4" s="32">
        <v>13.22</v>
      </c>
      <c r="S4" s="40">
        <v>101.18</v>
      </c>
    </row>
    <row r="5" spans="1:25" ht="14.7" thickBot="1" x14ac:dyDescent="0.55000000000000004">
      <c r="A5" t="s">
        <v>245</v>
      </c>
      <c r="C5" s="58">
        <f>C$4/$C$21</f>
        <v>0.28622576184437221</v>
      </c>
      <c r="D5" s="58">
        <f>D$4/$J$21</f>
        <v>0.28136874803429984</v>
      </c>
      <c r="N5" s="41" t="s">
        <v>224</v>
      </c>
      <c r="O5" s="42">
        <v>936046</v>
      </c>
      <c r="P5" s="42">
        <v>928773</v>
      </c>
      <c r="Q5" s="42">
        <v>1864819</v>
      </c>
      <c r="R5" s="43">
        <v>11.4</v>
      </c>
      <c r="S5" s="44">
        <v>100.78</v>
      </c>
    </row>
    <row r="6" spans="1:25" x14ac:dyDescent="0.5">
      <c r="A6" t="s">
        <v>244</v>
      </c>
      <c r="C6" s="28">
        <f>1-C5</f>
        <v>0.71377423815562779</v>
      </c>
      <c r="D6" s="28">
        <f>1-D5</f>
        <v>0.7186312519657001</v>
      </c>
      <c r="M6" t="s">
        <v>230</v>
      </c>
      <c r="O6" s="45">
        <f>SUM(O2:O5)</f>
        <v>4722803</v>
      </c>
      <c r="P6" s="45">
        <f>SUM(P2:P5)</f>
        <v>4664826</v>
      </c>
      <c r="Q6" s="45">
        <f>SUM(Q2:Q5)</f>
        <v>9387629</v>
      </c>
    </row>
    <row r="7" spans="1:25" ht="14.7" thickBot="1" x14ac:dyDescent="0.55000000000000004">
      <c r="A7" t="s">
        <v>246</v>
      </c>
      <c r="C7" s="53">
        <f>C6*C21</f>
        <v>1715371.9021041128</v>
      </c>
      <c r="D7" s="53">
        <f>D6*J21</f>
        <v>5960034.0350746009</v>
      </c>
      <c r="O7" s="46">
        <f>O6/$Q$6</f>
        <v>0.50308794691396519</v>
      </c>
      <c r="P7" s="46">
        <f>P6/$Q$6</f>
        <v>0.49691205308603481</v>
      </c>
    </row>
    <row r="8" spans="1:25" ht="14.7" thickBot="1" x14ac:dyDescent="0.55000000000000004">
      <c r="A8" s="55" t="s">
        <v>247</v>
      </c>
      <c r="N8" s="33" t="s">
        <v>231</v>
      </c>
      <c r="O8" s="34">
        <v>793398</v>
      </c>
      <c r="P8" s="34">
        <v>790809</v>
      </c>
      <c r="Q8" s="34">
        <v>1584207</v>
      </c>
      <c r="R8" s="35">
        <v>9.68</v>
      </c>
      <c r="S8" s="36">
        <v>100.327</v>
      </c>
    </row>
    <row r="9" spans="1:25" ht="14.7" thickBot="1" x14ac:dyDescent="0.55000000000000004">
      <c r="A9" s="55" t="s">
        <v>248</v>
      </c>
      <c r="C9" s="51">
        <f>C7/2</f>
        <v>857685.95105205639</v>
      </c>
      <c r="D9" s="48">
        <f>D7/2</f>
        <v>2980017.0175373005</v>
      </c>
      <c r="N9" s="49" t="s">
        <v>232</v>
      </c>
      <c r="O9" s="29">
        <v>607085</v>
      </c>
      <c r="P9" s="29">
        <v>612086</v>
      </c>
      <c r="Q9" s="29">
        <v>1219171</v>
      </c>
      <c r="R9" s="30">
        <v>7.45</v>
      </c>
      <c r="S9" s="38">
        <v>99.183000000000007</v>
      </c>
    </row>
    <row r="10" spans="1:25" ht="14.7" thickBot="1" x14ac:dyDescent="0.55000000000000004">
      <c r="A10" s="55" t="s">
        <v>249</v>
      </c>
      <c r="C10" s="51">
        <f>C7/2</f>
        <v>857685.95105205639</v>
      </c>
      <c r="D10" s="48">
        <f>D7/2</f>
        <v>2980017.0175373005</v>
      </c>
      <c r="N10" s="50" t="s">
        <v>233</v>
      </c>
      <c r="O10" s="31">
        <v>450809</v>
      </c>
      <c r="P10" s="31">
        <v>458649</v>
      </c>
      <c r="Q10" s="31">
        <v>909458</v>
      </c>
      <c r="R10" s="32">
        <v>5.56</v>
      </c>
      <c r="S10" s="40">
        <v>98.290999999999997</v>
      </c>
    </row>
    <row r="11" spans="1:25" ht="14.7" thickBot="1" x14ac:dyDescent="0.55000000000000004">
      <c r="A11" s="55" t="s">
        <v>250</v>
      </c>
      <c r="B11" s="56"/>
      <c r="C11" s="28">
        <f>C9/C31</f>
        <v>0.22219273418947452</v>
      </c>
      <c r="D11" s="48">
        <f>D9/N21</f>
        <v>0.22756629866490499</v>
      </c>
      <c r="N11" s="49" t="s">
        <v>234</v>
      </c>
      <c r="O11" s="29">
        <v>339253</v>
      </c>
      <c r="P11" s="29">
        <v>350476</v>
      </c>
      <c r="Q11" s="29">
        <v>689729</v>
      </c>
      <c r="R11" s="30">
        <v>4.22</v>
      </c>
      <c r="S11" s="38">
        <v>96.798000000000002</v>
      </c>
    </row>
    <row r="12" spans="1:25" ht="14.7" thickBot="1" x14ac:dyDescent="0.55000000000000004">
      <c r="A12" s="55" t="s">
        <v>252</v>
      </c>
      <c r="C12" s="28">
        <f>C10/C31</f>
        <v>0.22219273418947452</v>
      </c>
      <c r="D12" s="48">
        <f>D10/N21</f>
        <v>0.22756629866490499</v>
      </c>
      <c r="N12" s="50" t="s">
        <v>235</v>
      </c>
      <c r="O12" s="31">
        <v>277712</v>
      </c>
      <c r="P12" s="31">
        <v>292397</v>
      </c>
      <c r="Q12" s="31">
        <v>570109</v>
      </c>
      <c r="R12" s="32">
        <v>3.48</v>
      </c>
      <c r="S12" s="40">
        <v>94.977999999999994</v>
      </c>
    </row>
    <row r="13" spans="1:25" ht="14.7" thickBot="1" x14ac:dyDescent="0.55000000000000004">
      <c r="A13" s="55" t="s">
        <v>251</v>
      </c>
      <c r="C13" s="55">
        <v>0.1782</v>
      </c>
      <c r="D13" s="55">
        <v>0.1782</v>
      </c>
      <c r="N13" s="49" t="s">
        <v>236</v>
      </c>
      <c r="O13" s="29">
        <v>240935</v>
      </c>
      <c r="P13" s="29">
        <v>259777</v>
      </c>
      <c r="Q13" s="29">
        <v>500712</v>
      </c>
      <c r="R13" s="30">
        <v>3.06</v>
      </c>
      <c r="S13" s="38">
        <v>92.747</v>
      </c>
    </row>
    <row r="14" spans="1:25" ht="14.7" thickBot="1" x14ac:dyDescent="0.55000000000000004">
      <c r="N14" s="50" t="s">
        <v>237</v>
      </c>
      <c r="O14" s="31">
        <v>199879</v>
      </c>
      <c r="P14" s="31">
        <v>218536</v>
      </c>
      <c r="Q14" s="31">
        <v>418415</v>
      </c>
      <c r="R14" s="32">
        <v>2.56</v>
      </c>
      <c r="S14" s="40">
        <v>91.462999999999994</v>
      </c>
    </row>
    <row r="15" spans="1:25" ht="14.7" thickBot="1" x14ac:dyDescent="0.55000000000000004">
      <c r="N15" s="41" t="s">
        <v>238</v>
      </c>
      <c r="O15" s="42">
        <v>162099</v>
      </c>
      <c r="P15" s="42">
        <v>172837</v>
      </c>
      <c r="Q15" s="42">
        <v>334936</v>
      </c>
      <c r="R15" s="43">
        <v>2.0499999999999998</v>
      </c>
      <c r="S15" s="44">
        <v>93.787000000000006</v>
      </c>
    </row>
    <row r="16" spans="1:25" x14ac:dyDescent="0.5">
      <c r="O16" s="45">
        <f>SUM(O8:O15)</f>
        <v>3071170</v>
      </c>
      <c r="P16" s="45">
        <f t="shared" ref="P16:Q16" si="0">SUM(P8:P15)</f>
        <v>3155567</v>
      </c>
      <c r="Q16" s="45">
        <f t="shared" si="0"/>
        <v>6226737</v>
      </c>
    </row>
    <row r="18" spans="3:14" ht="14.7" thickBot="1" x14ac:dyDescent="0.55000000000000004"/>
    <row r="19" spans="3:14" ht="15.7" x14ac:dyDescent="0.55000000000000004">
      <c r="C19" s="3" t="s">
        <v>0</v>
      </c>
      <c r="D19" s="4"/>
      <c r="E19" s="4"/>
      <c r="F19" s="4"/>
      <c r="G19" s="4"/>
      <c r="H19" s="4"/>
      <c r="I19" s="5"/>
      <c r="J19" s="3" t="s">
        <v>1</v>
      </c>
      <c r="K19" s="4"/>
      <c r="L19" s="4"/>
      <c r="M19" s="4"/>
      <c r="N19" s="5"/>
    </row>
    <row r="20" spans="3:14" ht="15.7" x14ac:dyDescent="0.55000000000000004">
      <c r="C20" s="159">
        <v>0.62258546837894901</v>
      </c>
      <c r="D20" s="160"/>
      <c r="E20" s="160"/>
      <c r="F20" s="7">
        <v>0.166037012287443</v>
      </c>
      <c r="G20" s="7">
        <v>0.16532058455919599</v>
      </c>
      <c r="H20" s="7">
        <v>4.6056934774411203E-2</v>
      </c>
      <c r="I20" s="8">
        <v>0.99999999999999989</v>
      </c>
      <c r="J20" s="6">
        <v>0.63333259732980995</v>
      </c>
      <c r="K20" s="7">
        <v>0.166162504253552</v>
      </c>
      <c r="L20" s="7">
        <v>0.16495404910772099</v>
      </c>
      <c r="M20" s="7">
        <v>3.5550849308916201E-2</v>
      </c>
      <c r="N20" s="8">
        <v>1</v>
      </c>
    </row>
    <row r="21" spans="3:14" ht="14.7" thickBot="1" x14ac:dyDescent="0.55000000000000004">
      <c r="C21" s="156">
        <f>C20 *$C$31</f>
        <v>2403241.5439041127</v>
      </c>
      <c r="D21" s="157"/>
      <c r="E21" s="158"/>
      <c r="F21" s="23">
        <f t="shared" ref="F21:I21" si="1">F20 *$C$31</f>
        <v>640919.3050937464</v>
      </c>
      <c r="G21" s="23">
        <f t="shared" si="1"/>
        <v>638153.82313636784</v>
      </c>
      <c r="H21" s="23">
        <f t="shared" si="1"/>
        <v>177784.32786576991</v>
      </c>
      <c r="I21" s="23">
        <f t="shared" si="1"/>
        <v>3860098.9999999995</v>
      </c>
      <c r="J21" s="23">
        <f>J20*$F$31</f>
        <v>8293591.4890590785</v>
      </c>
      <c r="K21" s="23">
        <f t="shared" ref="K21:N21" si="2">K20*$F$31</f>
        <v>2175924.5251043984</v>
      </c>
      <c r="L21" s="23">
        <f t="shared" si="2"/>
        <v>2160099.6120103477</v>
      </c>
      <c r="M21" s="23">
        <f t="shared" si="2"/>
        <v>465544.04826206691</v>
      </c>
      <c r="N21" s="23">
        <f t="shared" si="2"/>
        <v>13095159.674435902</v>
      </c>
    </row>
    <row r="22" spans="3:14" ht="31.7" thickTop="1" x14ac:dyDescent="0.55000000000000004">
      <c r="C22" s="154" t="s">
        <v>196</v>
      </c>
      <c r="D22" s="155"/>
      <c r="E22" s="155"/>
      <c r="F22" s="10" t="s">
        <v>193</v>
      </c>
      <c r="G22" s="10" t="s">
        <v>194</v>
      </c>
      <c r="H22" s="10" t="s">
        <v>195</v>
      </c>
      <c r="I22" s="12" t="s">
        <v>191</v>
      </c>
      <c r="J22" s="11" t="s">
        <v>196</v>
      </c>
      <c r="K22" s="10" t="s">
        <v>193</v>
      </c>
      <c r="L22" s="10" t="s">
        <v>194</v>
      </c>
      <c r="M22" s="10" t="s">
        <v>195</v>
      </c>
      <c r="N22" s="12" t="s">
        <v>191</v>
      </c>
    </row>
    <row r="23" spans="3:14" ht="15.7" x14ac:dyDescent="0.55000000000000004">
      <c r="C23" s="54" t="s">
        <v>239</v>
      </c>
      <c r="D23" s="54" t="s">
        <v>206</v>
      </c>
      <c r="E23" s="54" t="s">
        <v>240</v>
      </c>
      <c r="F23" s="10"/>
      <c r="G23" s="10"/>
      <c r="H23" s="10"/>
      <c r="I23" s="54"/>
      <c r="J23" s="54"/>
      <c r="K23" s="10"/>
      <c r="L23" s="10"/>
      <c r="M23" s="10"/>
      <c r="N23" s="54"/>
    </row>
    <row r="24" spans="3:14" ht="15.7" x14ac:dyDescent="0.55000000000000004">
      <c r="C24" s="7">
        <v>0.166037012287443</v>
      </c>
      <c r="D24" s="54"/>
      <c r="E24" s="54"/>
      <c r="F24" s="10"/>
      <c r="G24" s="10"/>
      <c r="H24" s="10"/>
      <c r="I24" s="54"/>
      <c r="J24" s="54"/>
      <c r="K24" s="10"/>
      <c r="L24" s="10"/>
      <c r="M24" s="10"/>
      <c r="N24" s="54"/>
    </row>
    <row r="25" spans="3:14" ht="16" thickBot="1" x14ac:dyDescent="0.6">
      <c r="C25" s="23">
        <f>C24 *C21</f>
        <v>399027.04575490061</v>
      </c>
      <c r="D25" s="54"/>
      <c r="E25" s="54"/>
      <c r="F25" s="10"/>
      <c r="G25" s="10"/>
      <c r="H25" s="10"/>
      <c r="I25" s="54"/>
      <c r="J25" s="54"/>
      <c r="K25" s="10"/>
      <c r="L25" s="10"/>
      <c r="M25" s="10"/>
      <c r="N25" s="54"/>
    </row>
    <row r="26" spans="3:14" ht="16" thickTop="1" x14ac:dyDescent="0.55000000000000004">
      <c r="C26" s="54"/>
      <c r="D26" s="54"/>
      <c r="E26" s="54"/>
      <c r="F26" s="10"/>
      <c r="G26" s="10"/>
      <c r="H26" s="10"/>
      <c r="I26" s="54"/>
      <c r="J26" s="54"/>
      <c r="K26" s="10"/>
      <c r="L26" s="10"/>
      <c r="M26" s="10"/>
      <c r="N26" s="54"/>
    </row>
    <row r="27" spans="3:14" ht="15.7" x14ac:dyDescent="0.55000000000000004">
      <c r="C27" s="54"/>
      <c r="D27" s="54"/>
      <c r="E27" s="54"/>
      <c r="F27" s="10"/>
      <c r="G27" s="10"/>
      <c r="H27" s="10"/>
      <c r="I27" s="54"/>
      <c r="J27" s="54"/>
      <c r="K27" s="10"/>
      <c r="L27" s="10"/>
      <c r="M27" s="10"/>
      <c r="N27" s="54"/>
    </row>
    <row r="30" spans="3:14" ht="28.7" x14ac:dyDescent="0.5">
      <c r="C30" s="27" t="s">
        <v>212</v>
      </c>
      <c r="D30" s="27"/>
      <c r="E30" s="27"/>
      <c r="F30" s="27" t="s">
        <v>213</v>
      </c>
    </row>
    <row r="31" spans="3:14" x14ac:dyDescent="0.5">
      <c r="C31" s="52">
        <v>3860099</v>
      </c>
      <c r="D31" s="52"/>
      <c r="E31" s="52"/>
      <c r="F31" s="53">
        <v>13095159.674435902</v>
      </c>
    </row>
  </sheetData>
  <mergeCells count="3">
    <mergeCell ref="C22:E22"/>
    <mergeCell ref="C21:E21"/>
    <mergeCell ref="C20:E20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</vt:lpstr>
      <vt:lpstr>2023</vt:lpstr>
      <vt:lpstr>PiN Template</vt:lpstr>
      <vt:lpstr>Population ratio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Abou Hamra</dc:creator>
  <cp:lastModifiedBy>Beryl</cp:lastModifiedBy>
  <dcterms:created xsi:type="dcterms:W3CDTF">2021-02-12T05:50:55Z</dcterms:created>
  <dcterms:modified xsi:type="dcterms:W3CDTF">2022-11-25T14:56:26Z</dcterms:modified>
</cp:coreProperties>
</file>